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harts/chart68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charts/chart69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charts/chart70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charts/chart71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charts/chart72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charts/chart73.xml" ContentType="application/vnd.openxmlformats-officedocument.drawingml.chart+xml"/>
  <Override PartName="/xl/charts/style73.xml" ContentType="application/vnd.ms-office.chartstyle+xml"/>
  <Override PartName="/xl/charts/colors73.xml" ContentType="application/vnd.ms-office.chartcolorstyle+xml"/>
  <Override PartName="/xl/charts/chart74.xml" ContentType="application/vnd.openxmlformats-officedocument.drawingml.chart+xml"/>
  <Override PartName="/xl/charts/style74.xml" ContentType="application/vnd.ms-office.chartstyle+xml"/>
  <Override PartName="/xl/charts/colors74.xml" ContentType="application/vnd.ms-office.chartcolorstyle+xml"/>
  <Override PartName="/xl/charts/chart75.xml" ContentType="application/vnd.openxmlformats-officedocument.drawingml.chart+xml"/>
  <Override PartName="/xl/charts/style75.xml" ContentType="application/vnd.ms-office.chartstyle+xml"/>
  <Override PartName="/xl/charts/colors75.xml" ContentType="application/vnd.ms-office.chartcolorstyle+xml"/>
  <Override PartName="/xl/charts/chart76.xml" ContentType="application/vnd.openxmlformats-officedocument.drawingml.chart+xml"/>
  <Override PartName="/xl/charts/style76.xml" ContentType="application/vnd.ms-office.chartstyle+xml"/>
  <Override PartName="/xl/charts/colors76.xml" ContentType="application/vnd.ms-office.chartcolorstyle+xml"/>
  <Override PartName="/xl/charts/chart77.xml" ContentType="application/vnd.openxmlformats-officedocument.drawingml.chart+xml"/>
  <Override PartName="/xl/charts/style77.xml" ContentType="application/vnd.ms-office.chartstyle+xml"/>
  <Override PartName="/xl/charts/colors77.xml" ContentType="application/vnd.ms-office.chartcolorstyle+xml"/>
  <Override PartName="/xl/charts/chart78.xml" ContentType="application/vnd.openxmlformats-officedocument.drawingml.chart+xml"/>
  <Override PartName="/xl/charts/style78.xml" ContentType="application/vnd.ms-office.chartstyle+xml"/>
  <Override PartName="/xl/charts/colors78.xml" ContentType="application/vnd.ms-office.chartcolorstyle+xml"/>
  <Override PartName="/xl/charts/chart79.xml" ContentType="application/vnd.openxmlformats-officedocument.drawingml.chart+xml"/>
  <Override PartName="/xl/charts/style79.xml" ContentType="application/vnd.ms-office.chartstyle+xml"/>
  <Override PartName="/xl/charts/colors79.xml" ContentType="application/vnd.ms-office.chartcolorstyle+xml"/>
  <Override PartName="/xl/charts/chart80.xml" ContentType="application/vnd.openxmlformats-officedocument.drawingml.chart+xml"/>
  <Override PartName="/xl/charts/style80.xml" ContentType="application/vnd.ms-office.chartstyle+xml"/>
  <Override PartName="/xl/charts/colors80.xml" ContentType="application/vnd.ms-office.chartcolorstyle+xml"/>
  <Override PartName="/xl/charts/chart81.xml" ContentType="application/vnd.openxmlformats-officedocument.drawingml.chart+xml"/>
  <Override PartName="/xl/charts/style81.xml" ContentType="application/vnd.ms-office.chartstyle+xml"/>
  <Override PartName="/xl/charts/colors81.xml" ContentType="application/vnd.ms-office.chartcolorstyle+xml"/>
  <Override PartName="/xl/charts/chart82.xml" ContentType="application/vnd.openxmlformats-officedocument.drawingml.chart+xml"/>
  <Override PartName="/xl/charts/style82.xml" ContentType="application/vnd.ms-office.chartstyle+xml"/>
  <Override PartName="/xl/charts/colors82.xml" ContentType="application/vnd.ms-office.chartcolorstyle+xml"/>
  <Override PartName="/xl/charts/chart83.xml" ContentType="application/vnd.openxmlformats-officedocument.drawingml.chart+xml"/>
  <Override PartName="/xl/charts/style83.xml" ContentType="application/vnd.ms-office.chartstyle+xml"/>
  <Override PartName="/xl/charts/colors83.xml" ContentType="application/vnd.ms-office.chartcolorstyle+xml"/>
  <Override PartName="/xl/charts/chart84.xml" ContentType="application/vnd.openxmlformats-officedocument.drawingml.chart+xml"/>
  <Override PartName="/xl/charts/style84.xml" ContentType="application/vnd.ms-office.chartstyle+xml"/>
  <Override PartName="/xl/charts/colors84.xml" ContentType="application/vnd.ms-office.chartcolorstyle+xml"/>
  <Override PartName="/xl/charts/chart85.xml" ContentType="application/vnd.openxmlformats-officedocument.drawingml.chart+xml"/>
  <Override PartName="/xl/charts/style85.xml" ContentType="application/vnd.ms-office.chartstyle+xml"/>
  <Override PartName="/xl/charts/colors85.xml" ContentType="application/vnd.ms-office.chartcolorstyle+xml"/>
  <Override PartName="/xl/charts/chart86.xml" ContentType="application/vnd.openxmlformats-officedocument.drawingml.chart+xml"/>
  <Override PartName="/xl/charts/style86.xml" ContentType="application/vnd.ms-office.chartstyle+xml"/>
  <Override PartName="/xl/charts/colors86.xml" ContentType="application/vnd.ms-office.chartcolorstyle+xml"/>
  <Override PartName="/xl/charts/chart87.xml" ContentType="application/vnd.openxmlformats-officedocument.drawingml.chart+xml"/>
  <Override PartName="/xl/charts/style87.xml" ContentType="application/vnd.ms-office.chartstyle+xml"/>
  <Override PartName="/xl/charts/colors87.xml" ContentType="application/vnd.ms-office.chartcolorstyle+xml"/>
  <Override PartName="/xl/charts/chart88.xml" ContentType="application/vnd.openxmlformats-officedocument.drawingml.chart+xml"/>
  <Override PartName="/xl/charts/style88.xml" ContentType="application/vnd.ms-office.chartstyle+xml"/>
  <Override PartName="/xl/charts/colors88.xml" ContentType="application/vnd.ms-office.chartcolorstyle+xml"/>
  <Override PartName="/xl/charts/chart89.xml" ContentType="application/vnd.openxmlformats-officedocument.drawingml.chart+xml"/>
  <Override PartName="/xl/charts/style89.xml" ContentType="application/vnd.ms-office.chartstyle+xml"/>
  <Override PartName="/xl/charts/colors89.xml" ContentType="application/vnd.ms-office.chartcolorstyle+xml"/>
  <Override PartName="/xl/charts/chart90.xml" ContentType="application/vnd.openxmlformats-officedocument.drawingml.chart+xml"/>
  <Override PartName="/xl/charts/style90.xml" ContentType="application/vnd.ms-office.chartstyle+xml"/>
  <Override PartName="/xl/charts/colors90.xml" ContentType="application/vnd.ms-office.chartcolorstyle+xml"/>
  <Override PartName="/xl/charts/chart91.xml" ContentType="application/vnd.openxmlformats-officedocument.drawingml.chart+xml"/>
  <Override PartName="/xl/charts/style91.xml" ContentType="application/vnd.ms-office.chartstyle+xml"/>
  <Override PartName="/xl/charts/colors91.xml" ContentType="application/vnd.ms-office.chartcolorstyle+xml"/>
  <Override PartName="/xl/charts/chart92.xml" ContentType="application/vnd.openxmlformats-officedocument.drawingml.chart+xml"/>
  <Override PartName="/xl/charts/style92.xml" ContentType="application/vnd.ms-office.chartstyle+xml"/>
  <Override PartName="/xl/charts/colors92.xml" ContentType="application/vnd.ms-office.chartcolorstyle+xml"/>
  <Override PartName="/xl/charts/chart93.xml" ContentType="application/vnd.openxmlformats-officedocument.drawingml.chart+xml"/>
  <Override PartName="/xl/charts/style93.xml" ContentType="application/vnd.ms-office.chartstyle+xml"/>
  <Override PartName="/xl/charts/colors93.xml" ContentType="application/vnd.ms-office.chartcolorstyle+xml"/>
  <Override PartName="/xl/charts/chart94.xml" ContentType="application/vnd.openxmlformats-officedocument.drawingml.chart+xml"/>
  <Override PartName="/xl/charts/style94.xml" ContentType="application/vnd.ms-office.chartstyle+xml"/>
  <Override PartName="/xl/charts/colors94.xml" ContentType="application/vnd.ms-office.chartcolorstyle+xml"/>
  <Override PartName="/xl/charts/chart95.xml" ContentType="application/vnd.openxmlformats-officedocument.drawingml.chart+xml"/>
  <Override PartName="/xl/charts/style95.xml" ContentType="application/vnd.ms-office.chartstyle+xml"/>
  <Override PartName="/xl/charts/colors95.xml" ContentType="application/vnd.ms-office.chartcolorstyle+xml"/>
  <Override PartName="/xl/charts/chart96.xml" ContentType="application/vnd.openxmlformats-officedocument.drawingml.chart+xml"/>
  <Override PartName="/xl/charts/style96.xml" ContentType="application/vnd.ms-office.chartstyle+xml"/>
  <Override PartName="/xl/charts/colors96.xml" ContentType="application/vnd.ms-office.chartcolorstyle+xml"/>
  <Override PartName="/xl/charts/chart97.xml" ContentType="application/vnd.openxmlformats-officedocument.drawingml.chart+xml"/>
  <Override PartName="/xl/charts/style97.xml" ContentType="application/vnd.ms-office.chartstyle+xml"/>
  <Override PartName="/xl/charts/colors97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/>
  <mc:AlternateContent xmlns:mc="http://schemas.openxmlformats.org/markup-compatibility/2006">
    <mc:Choice Requires="x15">
      <x15ac:absPath xmlns:x15ac="http://schemas.microsoft.com/office/spreadsheetml/2010/11/ac" url="D:\working\waccache\SG2PEPF000ECA8A\EXCELCNV\1aadeb24-305b-4eb4-b2a7-6938bc6b8a9c\"/>
    </mc:Choice>
  </mc:AlternateContent>
  <xr:revisionPtr revIDLastSave="1602" documentId="8_{5CB71AC8-55AC-4F2E-A3E6-CA7150E1D6E8}" xr6:coauthVersionLast="47" xr6:coauthVersionMax="47" xr10:uidLastSave="{0FD2F748-082E-4FA4-BACE-2B8A5EA4D7FC}"/>
  <bookViews>
    <workbookView xWindow="-60" yWindow="-60" windowWidth="15480" windowHeight="11640" tabRatio="204" activeTab="7" xr2:uid="{C52D2EE0-9D12-4399-8D33-47C1B054A40C}"/>
  </bookViews>
  <sheets>
    <sheet name="Dashboard" sheetId="8" r:id="rId1"/>
    <sheet name="dataset" sheetId="1" r:id="rId2"/>
    <sheet name="Metadata" sheetId="2" r:id="rId3"/>
    <sheet name="unique_dataset" sheetId="3" r:id="rId4"/>
    <sheet name="gross_income_filtered" sheetId="9" r:id="rId5"/>
    <sheet name="unique" sheetId="5" r:id="rId6"/>
    <sheet name="genre_dashboard" sheetId="4" r:id="rId7"/>
    <sheet name="genre_tables" sheetId="6" r:id="rId8"/>
    <sheet name="genre_dot_charts" sheetId="7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5" l="1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2" i="5"/>
  <c r="E10" i="8"/>
  <c r="E9" i="8"/>
  <c r="E8" i="8"/>
  <c r="E7" i="8"/>
  <c r="E6" i="8"/>
  <c r="B10" i="8"/>
  <c r="B9" i="8"/>
  <c r="B8" i="8"/>
  <c r="B7" i="8"/>
  <c r="B6" i="8"/>
  <c r="DA3" i="6" a="1"/>
  <c r="DA3" i="6" s="1"/>
  <c r="CZ3" i="6" a="1"/>
  <c r="CZ3" i="6" s="1"/>
  <c r="CV3" i="6" a="1"/>
  <c r="CV3" i="6" s="1"/>
  <c r="CU3" i="6" a="1"/>
  <c r="CU3" i="6" s="1"/>
  <c r="CQ3" i="6" a="1"/>
  <c r="CQ3" i="6" s="1"/>
  <c r="CP3" i="6" a="1"/>
  <c r="CP3" i="6" s="1"/>
  <c r="CL3" i="6" a="1"/>
  <c r="CL3" i="6" s="1"/>
  <c r="CK3" i="6" a="1"/>
  <c r="CK3" i="6" s="1"/>
  <c r="CG3" i="6" a="1"/>
  <c r="CG3" i="6" s="1"/>
  <c r="CF3" i="6" a="1"/>
  <c r="CF3" i="6" s="1"/>
  <c r="CB3" i="6" a="1"/>
  <c r="CB3" i="6" s="1"/>
  <c r="CA3" i="6" a="1"/>
  <c r="CA3" i="6" s="1"/>
  <c r="BW3" i="6" a="1"/>
  <c r="BW3" i="6" s="1"/>
  <c r="BV3" i="6" a="1"/>
  <c r="BV3" i="6" s="1"/>
  <c r="BR3" i="6" a="1"/>
  <c r="BR3" i="6" s="1"/>
  <c r="BQ3" i="6" a="1"/>
  <c r="BQ3" i="6" s="1"/>
  <c r="BM3" i="6" a="1"/>
  <c r="BM3" i="6" s="1"/>
  <c r="BL3" i="6" a="1"/>
  <c r="BL3" i="6" s="1"/>
  <c r="BH3" i="6" a="1"/>
  <c r="BH3" i="6" s="1"/>
  <c r="BG3" i="6" a="1"/>
  <c r="BG3" i="6" s="1"/>
  <c r="BC3" i="6" a="1"/>
  <c r="BC3" i="6" s="1"/>
  <c r="BB3" i="6" a="1"/>
  <c r="BB3" i="6" s="1"/>
  <c r="AX3" i="6" a="1"/>
  <c r="AX3" i="6" s="1"/>
  <c r="AW3" i="6" a="1"/>
  <c r="AW3" i="6" s="1"/>
  <c r="AS3" i="6" a="1"/>
  <c r="AS3" i="6" s="1"/>
  <c r="AR3" i="6" a="1"/>
  <c r="AR3" i="6" s="1"/>
  <c r="AN3" i="6" a="1"/>
  <c r="AN3" i="6" s="1"/>
  <c r="AM3" i="6" a="1"/>
  <c r="AM3" i="6" s="1"/>
  <c r="AI3" i="6" a="1"/>
  <c r="AI3" i="6" s="1"/>
  <c r="AH3" i="6" a="1"/>
  <c r="AH3" i="6" s="1"/>
  <c r="AD3" i="6" a="1"/>
  <c r="AD3" i="6" s="1"/>
  <c r="AC3" i="6" a="1"/>
  <c r="AC3" i="6" s="1"/>
  <c r="Y3" i="6" a="1"/>
  <c r="Y3" i="6" s="1"/>
  <c r="X3" i="6" a="1"/>
  <c r="X3" i="6" s="1"/>
  <c r="T3" i="6" a="1"/>
  <c r="T3" i="6" s="1"/>
  <c r="S3" i="6" a="1"/>
  <c r="S3" i="6" s="1"/>
  <c r="O3" i="6" a="1"/>
  <c r="O3" i="6" s="1"/>
  <c r="N3" i="6" a="1"/>
  <c r="N3" i="6" s="1"/>
  <c r="J3" i="6" a="1"/>
  <c r="J3" i="6" s="1"/>
  <c r="I3" i="6" a="1"/>
  <c r="I3" i="6" s="1"/>
  <c r="E3" i="6" a="1"/>
  <c r="E3" i="6"/>
  <c r="D3" i="6" a="1"/>
  <c r="D3" i="6"/>
  <c r="CZ1" i="6"/>
  <c r="CU1" i="6"/>
  <c r="CP1" i="6"/>
  <c r="CK1" i="6"/>
  <c r="CF1" i="6"/>
  <c r="CA1" i="6"/>
  <c r="BV1" i="6"/>
  <c r="S1" i="6"/>
  <c r="BQ1" i="6"/>
  <c r="BL1" i="6"/>
  <c r="BG1" i="6"/>
  <c r="BB1" i="6"/>
  <c r="AW1" i="6"/>
  <c r="AR1" i="6"/>
  <c r="AM1" i="6"/>
  <c r="AH1" i="6"/>
  <c r="AC1" i="6"/>
  <c r="X1" i="6"/>
  <c r="N1" i="6"/>
  <c r="I1" i="6"/>
  <c r="D1" i="6"/>
  <c r="A3" i="6" a="1"/>
  <c r="A3" i="6"/>
  <c r="CY3" i="6" a="1"/>
  <c r="CY3" i="6" s="1"/>
  <c r="CX3" i="6" a="1"/>
  <c r="CX3" i="6" s="1"/>
  <c r="CW3" i="6" a="1"/>
  <c r="CW3" i="6" s="1"/>
  <c r="CT3" i="6" a="1"/>
  <c r="CT3" i="6" s="1"/>
  <c r="CS3" i="6" a="1"/>
  <c r="CS3" i="6" s="1"/>
  <c r="CR3" i="6" a="1"/>
  <c r="CR3" i="6" s="1"/>
  <c r="CO3" i="6" a="1"/>
  <c r="CO3" i="6" s="1"/>
  <c r="CN3" i="6" a="1"/>
  <c r="CN3" i="6" s="1"/>
  <c r="CM3" i="6" a="1"/>
  <c r="CM3" i="6" s="1"/>
  <c r="CJ3" i="6" a="1"/>
  <c r="CJ3" i="6" s="1"/>
  <c r="CI3" i="6" a="1"/>
  <c r="CI3" i="6" s="1"/>
  <c r="CH3" i="6" a="1"/>
  <c r="CH3" i="6" s="1"/>
  <c r="CE3" i="6" a="1"/>
  <c r="CE3" i="6" s="1"/>
  <c r="CD3" i="6" a="1"/>
  <c r="CD3" i="6" s="1"/>
  <c r="CC3" i="6" a="1"/>
  <c r="CC3" i="6" s="1"/>
  <c r="BZ3" i="6" a="1"/>
  <c r="BZ3" i="6" s="1"/>
  <c r="BY3" i="6" a="1"/>
  <c r="BY3" i="6" s="1"/>
  <c r="BX3" i="6" a="1"/>
  <c r="BX3" i="6" s="1"/>
  <c r="BU3" i="6" a="1"/>
  <c r="BU3" i="6" s="1"/>
  <c r="BT3" i="6" a="1"/>
  <c r="BT3" i="6" s="1"/>
  <c r="BS3" i="6" a="1"/>
  <c r="BS3" i="6" s="1"/>
  <c r="BP3" i="6" a="1"/>
  <c r="BP3" i="6" s="1"/>
  <c r="BO3" i="6" a="1"/>
  <c r="BO3" i="6" s="1"/>
  <c r="BN3" i="6" a="1"/>
  <c r="BN3" i="6" s="1"/>
  <c r="BK3" i="6" a="1"/>
  <c r="BK3" i="6" s="1"/>
  <c r="BJ3" i="6" a="1"/>
  <c r="BJ3" i="6" s="1"/>
  <c r="BI3" i="6" a="1"/>
  <c r="BI3" i="6" s="1"/>
  <c r="BF3" i="6" a="1"/>
  <c r="BF3" i="6" s="1"/>
  <c r="BE3" i="6" a="1"/>
  <c r="BE3" i="6" s="1"/>
  <c r="BD3" i="6" a="1"/>
  <c r="BD3" i="6" s="1"/>
  <c r="BA3" i="6" a="1"/>
  <c r="BA3" i="6" s="1"/>
  <c r="AZ3" i="6" a="1"/>
  <c r="AZ3" i="6" s="1"/>
  <c r="AY3" i="6" a="1"/>
  <c r="AY3" i="6" s="1"/>
  <c r="AV3" i="6" a="1"/>
  <c r="AV3" i="6" s="1"/>
  <c r="AU3" i="6" a="1"/>
  <c r="AU3" i="6" s="1"/>
  <c r="AT3" i="6" a="1"/>
  <c r="AT3" i="6" s="1"/>
  <c r="AQ3" i="6" a="1"/>
  <c r="AQ3" i="6" s="1"/>
  <c r="AP3" i="6" a="1"/>
  <c r="AP3" i="6" s="1"/>
  <c r="AO3" i="6" a="1"/>
  <c r="AO3" i="6" s="1"/>
  <c r="AL3" i="6" a="1"/>
  <c r="AL3" i="6" s="1"/>
  <c r="AK3" i="6" a="1"/>
  <c r="AK3" i="6" s="1"/>
  <c r="AJ3" i="6" a="1"/>
  <c r="AJ3" i="6" s="1"/>
  <c r="AG3" i="6" a="1"/>
  <c r="AG3" i="6" s="1"/>
  <c r="AF3" i="6" a="1"/>
  <c r="AF3" i="6" s="1"/>
  <c r="AE3" i="6" a="1"/>
  <c r="AE3" i="6" s="1"/>
  <c r="AB3" i="6" a="1"/>
  <c r="AB3" i="6" s="1"/>
  <c r="AA3" i="6" a="1"/>
  <c r="AA3" i="6" s="1"/>
  <c r="Z3" i="6" a="1"/>
  <c r="Z3" i="6" s="1"/>
  <c r="W3" i="6" a="1"/>
  <c r="W3" i="6" s="1"/>
  <c r="V3" i="6" a="1"/>
  <c r="V3" i="6" s="1"/>
  <c r="U3" i="6" a="1"/>
  <c r="U3" i="6" s="1"/>
  <c r="R3" i="6" a="1"/>
  <c r="R3" i="6" s="1"/>
  <c r="Q3" i="6" a="1"/>
  <c r="Q3" i="6" s="1"/>
  <c r="P3" i="6" a="1"/>
  <c r="P3" i="6" s="1"/>
  <c r="M3" i="6" a="1"/>
  <c r="M3" i="6" s="1"/>
  <c r="L3" i="6" a="1"/>
  <c r="L3" i="6" s="1"/>
  <c r="K3" i="6" a="1"/>
  <c r="K3" i="6" s="1"/>
  <c r="H3" i="6" a="1"/>
  <c r="H3" i="6"/>
  <c r="C3" i="6" a="1"/>
  <c r="C3" i="6"/>
  <c r="G3" i="6" a="1"/>
  <c r="G3" i="6"/>
  <c r="B3" i="6" a="1"/>
  <c r="B3" i="6"/>
  <c r="F3" i="6" a="1"/>
  <c r="F3" i="6"/>
  <c r="D13" i="5"/>
  <c r="D12" i="5"/>
  <c r="D11" i="5"/>
  <c r="D10" i="5"/>
  <c r="D9" i="5"/>
  <c r="D3" i="5"/>
  <c r="D2" i="5"/>
  <c r="D4" i="5"/>
  <c r="D6" i="5"/>
  <c r="D5" i="5"/>
  <c r="A2" i="5" a="1"/>
  <c r="A2" i="5"/>
  <c r="D2" i="3"/>
  <c r="H2" i="3"/>
  <c r="G2" i="3"/>
  <c r="F2" i="3"/>
  <c r="E2" i="3"/>
  <c r="C2" i="3"/>
  <c r="B2" i="3"/>
  <c r="T2" i="4" l="1" a="1"/>
  <c r="T2" i="4" s="1"/>
  <c r="O2" i="4" a="1"/>
  <c r="O2" i="4" s="1"/>
  <c r="J2" i="4" a="1"/>
  <c r="J2" i="4" s="1"/>
  <c r="K2" i="4" s="1"/>
  <c r="E2" i="4" a="1"/>
  <c r="E2" i="4" s="1"/>
  <c r="F2" i="4" s="1"/>
  <c r="G2" i="4"/>
  <c r="S2" i="4" a="1"/>
  <c r="S2" i="4" s="1"/>
  <c r="N2" i="4" a="1"/>
  <c r="N2" i="4" s="1"/>
  <c r="I2" i="4" a="1"/>
  <c r="I2" i="4" s="1"/>
  <c r="D2" i="4" a="1"/>
  <c r="D2" i="4" s="1"/>
  <c r="C2" i="4"/>
  <c r="H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R2" i="4"/>
  <c r="M2" i="4"/>
  <c r="B2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T12" i="4" l="1" a="1"/>
  <c r="T12" i="4" s="1"/>
  <c r="O12" i="4" a="1"/>
  <c r="O12" i="4" s="1"/>
  <c r="J12" i="4" a="1"/>
  <c r="J12" i="4" s="1"/>
  <c r="E12" i="4" a="1"/>
  <c r="E12" i="4" s="1"/>
  <c r="T11" i="4" a="1"/>
  <c r="T11" i="4" s="1"/>
  <c r="O11" i="4" a="1"/>
  <c r="O11" i="4" s="1"/>
  <c r="J11" i="4" a="1"/>
  <c r="J11" i="4" s="1"/>
  <c r="E11" i="4" a="1"/>
  <c r="E11" i="4" s="1"/>
  <c r="T10" i="4" a="1"/>
  <c r="T10" i="4" s="1"/>
  <c r="O10" i="4" a="1"/>
  <c r="O10" i="4" s="1"/>
  <c r="J10" i="4" a="1"/>
  <c r="J10" i="4" s="1"/>
  <c r="E10" i="4" a="1"/>
  <c r="E10" i="4" s="1"/>
  <c r="T9" i="4" a="1"/>
  <c r="T9" i="4" s="1"/>
  <c r="O9" i="4" a="1"/>
  <c r="O9" i="4" s="1"/>
  <c r="J9" i="4" a="1"/>
  <c r="J9" i="4" s="1"/>
  <c r="E9" i="4" a="1"/>
  <c r="E9" i="4" s="1"/>
  <c r="T8" i="4" a="1"/>
  <c r="T8" i="4" s="1"/>
  <c r="O8" i="4" a="1"/>
  <c r="O8" i="4" s="1"/>
  <c r="J8" i="4" a="1"/>
  <c r="J8" i="4" s="1"/>
  <c r="E8" i="4" a="1"/>
  <c r="E8" i="4" s="1"/>
  <c r="T7" i="4" a="1"/>
  <c r="T7" i="4" s="1"/>
  <c r="O7" i="4" a="1"/>
  <c r="O7" i="4" s="1"/>
  <c r="J7" i="4" a="1"/>
  <c r="J7" i="4" s="1"/>
  <c r="E7" i="4" a="1"/>
  <c r="E7" i="4" s="1"/>
  <c r="T6" i="4" a="1"/>
  <c r="T6" i="4" s="1"/>
  <c r="O6" i="4" a="1"/>
  <c r="O6" i="4" s="1"/>
  <c r="J6" i="4" a="1"/>
  <c r="J6" i="4" s="1"/>
  <c r="E6" i="4" a="1"/>
  <c r="E6" i="4" s="1"/>
  <c r="T5" i="4" a="1"/>
  <c r="T5" i="4" s="1"/>
  <c r="O5" i="4" a="1"/>
  <c r="O5" i="4" s="1"/>
  <c r="J5" i="4" a="1"/>
  <c r="J5" i="4" s="1"/>
  <c r="E5" i="4" a="1"/>
  <c r="E5" i="4" s="1"/>
  <c r="T4" i="4" a="1"/>
  <c r="T4" i="4" s="1"/>
  <c r="O4" i="4" a="1"/>
  <c r="O4" i="4" s="1"/>
  <c r="J4" i="4" a="1"/>
  <c r="J4" i="4" s="1"/>
  <c r="E4" i="4" a="1"/>
  <c r="E4" i="4" s="1"/>
  <c r="T3" i="4" a="1"/>
  <c r="T3" i="4" s="1"/>
  <c r="O3" i="4" a="1"/>
  <c r="O3" i="4" s="1"/>
  <c r="J3" i="4" a="1"/>
  <c r="J3" i="4" s="1"/>
  <c r="E3" i="4" a="1"/>
  <c r="E3" i="4" s="1"/>
  <c r="T22" i="4" a="1"/>
  <c r="T22" i="4" s="1"/>
  <c r="O22" i="4" a="1"/>
  <c r="O22" i="4" s="1"/>
  <c r="J22" i="4" a="1"/>
  <c r="J22" i="4" s="1"/>
  <c r="E22" i="4" a="1"/>
  <c r="E22" i="4" s="1"/>
  <c r="T21" i="4" a="1"/>
  <c r="T21" i="4" s="1"/>
  <c r="O21" i="4" a="1"/>
  <c r="O21" i="4" s="1"/>
  <c r="J21" i="4" a="1"/>
  <c r="J21" i="4" s="1"/>
  <c r="E21" i="4" a="1"/>
  <c r="E21" i="4" s="1"/>
  <c r="T20" i="4" a="1"/>
  <c r="T20" i="4" s="1"/>
  <c r="O20" i="4" a="1"/>
  <c r="O20" i="4" s="1"/>
  <c r="J20" i="4" a="1"/>
  <c r="J20" i="4" s="1"/>
  <c r="E20" i="4" a="1"/>
  <c r="E20" i="4" s="1"/>
  <c r="T19" i="4" a="1"/>
  <c r="T19" i="4" s="1"/>
  <c r="O19" i="4" a="1"/>
  <c r="O19" i="4" s="1"/>
  <c r="J19" i="4" a="1"/>
  <c r="J19" i="4" s="1"/>
  <c r="E19" i="4" a="1"/>
  <c r="E19" i="4" s="1"/>
  <c r="T18" i="4" a="1"/>
  <c r="T18" i="4" s="1"/>
  <c r="O18" i="4" a="1"/>
  <c r="O18" i="4" s="1"/>
  <c r="J18" i="4" a="1"/>
  <c r="J18" i="4" s="1"/>
  <c r="E18" i="4" a="1"/>
  <c r="E18" i="4" s="1"/>
  <c r="T17" i="4" a="1"/>
  <c r="T17" i="4" s="1"/>
  <c r="O17" i="4" a="1"/>
  <c r="O17" i="4" s="1"/>
  <c r="J17" i="4" a="1"/>
  <c r="J17" i="4" s="1"/>
  <c r="E17" i="4" a="1"/>
  <c r="E17" i="4" s="1"/>
  <c r="T16" i="4" a="1"/>
  <c r="T16" i="4" s="1"/>
  <c r="O16" i="4" a="1"/>
  <c r="O16" i="4" s="1"/>
  <c r="J16" i="4" a="1"/>
  <c r="J16" i="4" s="1"/>
  <c r="E16" i="4" a="1"/>
  <c r="E16" i="4" s="1"/>
  <c r="T15" i="4" a="1"/>
  <c r="T15" i="4" s="1"/>
  <c r="O15" i="4" a="1"/>
  <c r="O15" i="4" s="1"/>
  <c r="J15" i="4" a="1"/>
  <c r="J15" i="4" s="1"/>
  <c r="E15" i="4" a="1"/>
  <c r="E15" i="4" s="1"/>
  <c r="T14" i="4" a="1"/>
  <c r="T14" i="4" s="1"/>
  <c r="O14" i="4" a="1"/>
  <c r="O14" i="4" s="1"/>
  <c r="J14" i="4" a="1"/>
  <c r="J14" i="4" s="1"/>
  <c r="E14" i="4" a="1"/>
  <c r="E14" i="4" s="1"/>
  <c r="T13" i="4" a="1"/>
  <c r="T13" i="4" s="1"/>
  <c r="O13" i="4" a="1"/>
  <c r="O13" i="4" s="1"/>
  <c r="J13" i="4" a="1"/>
  <c r="J13" i="4" s="1"/>
  <c r="E13" i="4" a="1"/>
  <c r="E13" i="4" s="1"/>
  <c r="Q2" i="4"/>
  <c r="P2" i="4"/>
  <c r="L2" i="4"/>
  <c r="C12" i="4"/>
  <c r="S12" i="4" a="1"/>
  <c r="S12" i="4" s="1"/>
  <c r="N12" i="4" a="1"/>
  <c r="N12" i="4" s="1"/>
  <c r="I12" i="4" a="1"/>
  <c r="I12" i="4" s="1"/>
  <c r="D12" i="4" a="1"/>
  <c r="D12" i="4" s="1"/>
  <c r="C11" i="4"/>
  <c r="S11" i="4" a="1"/>
  <c r="S11" i="4" s="1"/>
  <c r="N11" i="4" a="1"/>
  <c r="N11" i="4" s="1"/>
  <c r="I11" i="4" a="1"/>
  <c r="I11" i="4" s="1"/>
  <c r="D11" i="4" a="1"/>
  <c r="D11" i="4" s="1"/>
  <c r="C10" i="4"/>
  <c r="S10" i="4" a="1"/>
  <c r="S10" i="4" s="1"/>
  <c r="N10" i="4" a="1"/>
  <c r="N10" i="4" s="1"/>
  <c r="I10" i="4" a="1"/>
  <c r="I10" i="4" s="1"/>
  <c r="D10" i="4" a="1"/>
  <c r="D10" i="4" s="1"/>
  <c r="C9" i="4"/>
  <c r="S9" i="4" a="1"/>
  <c r="S9" i="4" s="1"/>
  <c r="N9" i="4" a="1"/>
  <c r="N9" i="4" s="1"/>
  <c r="I9" i="4" a="1"/>
  <c r="I9" i="4" s="1"/>
  <c r="D9" i="4" a="1"/>
  <c r="D9" i="4" s="1"/>
  <c r="C8" i="4"/>
  <c r="S8" i="4" a="1"/>
  <c r="S8" i="4" s="1"/>
  <c r="N8" i="4" a="1"/>
  <c r="N8" i="4" s="1"/>
  <c r="I8" i="4" a="1"/>
  <c r="I8" i="4" s="1"/>
  <c r="D8" i="4" a="1"/>
  <c r="D8" i="4" s="1"/>
  <c r="C7" i="4"/>
  <c r="S7" i="4" a="1"/>
  <c r="S7" i="4" s="1"/>
  <c r="N7" i="4" a="1"/>
  <c r="N7" i="4" s="1"/>
  <c r="I7" i="4" a="1"/>
  <c r="I7" i="4" s="1"/>
  <c r="D7" i="4" a="1"/>
  <c r="D7" i="4" s="1"/>
  <c r="C6" i="4"/>
  <c r="S6" i="4" a="1"/>
  <c r="S6" i="4" s="1"/>
  <c r="N6" i="4" a="1"/>
  <c r="N6" i="4" s="1"/>
  <c r="I6" i="4" a="1"/>
  <c r="I6" i="4" s="1"/>
  <c r="D6" i="4" a="1"/>
  <c r="D6" i="4" s="1"/>
  <c r="C5" i="4"/>
  <c r="S5" i="4" a="1"/>
  <c r="S5" i="4" s="1"/>
  <c r="N5" i="4" a="1"/>
  <c r="N5" i="4" s="1"/>
  <c r="I5" i="4" a="1"/>
  <c r="I5" i="4" s="1"/>
  <c r="D5" i="4" a="1"/>
  <c r="D5" i="4" s="1"/>
  <c r="C4" i="4"/>
  <c r="S4" i="4" a="1"/>
  <c r="S4" i="4" s="1"/>
  <c r="N4" i="4" a="1"/>
  <c r="N4" i="4" s="1"/>
  <c r="I4" i="4" a="1"/>
  <c r="I4" i="4" s="1"/>
  <c r="D4" i="4" a="1"/>
  <c r="D4" i="4" s="1"/>
  <c r="C3" i="4"/>
  <c r="S3" i="4" a="1"/>
  <c r="S3" i="4" s="1"/>
  <c r="N3" i="4" a="1"/>
  <c r="N3" i="4" s="1"/>
  <c r="I3" i="4" a="1"/>
  <c r="I3" i="4" s="1"/>
  <c r="H3" i="4"/>
  <c r="D3" i="4" a="1"/>
  <c r="D3" i="4" s="1"/>
  <c r="C22" i="4"/>
  <c r="S22" i="4" a="1"/>
  <c r="S22" i="4" s="1"/>
  <c r="N22" i="4" a="1"/>
  <c r="N22" i="4" s="1"/>
  <c r="I22" i="4" a="1"/>
  <c r="I22" i="4" s="1"/>
  <c r="D22" i="4" a="1"/>
  <c r="D22" i="4" s="1"/>
  <c r="C21" i="4"/>
  <c r="S21" i="4" a="1"/>
  <c r="S21" i="4" s="1"/>
  <c r="N21" i="4" a="1"/>
  <c r="N21" i="4" s="1"/>
  <c r="I21" i="4" a="1"/>
  <c r="I21" i="4" s="1"/>
  <c r="D21" i="4" a="1"/>
  <c r="D21" i="4" s="1"/>
  <c r="C20" i="4"/>
  <c r="S20" i="4" a="1"/>
  <c r="S20" i="4" s="1"/>
  <c r="N20" i="4" a="1"/>
  <c r="N20" i="4" s="1"/>
  <c r="I20" i="4" a="1"/>
  <c r="I20" i="4" s="1"/>
  <c r="D20" i="4" a="1"/>
  <c r="D20" i="4" s="1"/>
  <c r="C19" i="4"/>
  <c r="S19" i="4" a="1"/>
  <c r="S19" i="4" s="1"/>
  <c r="N19" i="4" a="1"/>
  <c r="N19" i="4" s="1"/>
  <c r="I19" i="4" a="1"/>
  <c r="I19" i="4" s="1"/>
  <c r="D19" i="4" a="1"/>
  <c r="D19" i="4" s="1"/>
  <c r="C18" i="4"/>
  <c r="S18" i="4" a="1"/>
  <c r="S18" i="4" s="1"/>
  <c r="N18" i="4" a="1"/>
  <c r="N18" i="4" s="1"/>
  <c r="I18" i="4" a="1"/>
  <c r="I18" i="4" s="1"/>
  <c r="D18" i="4" a="1"/>
  <c r="D18" i="4" s="1"/>
  <c r="C17" i="4"/>
  <c r="S17" i="4" a="1"/>
  <c r="S17" i="4" s="1"/>
  <c r="N17" i="4" a="1"/>
  <c r="N17" i="4" s="1"/>
  <c r="I17" i="4" a="1"/>
  <c r="I17" i="4" s="1"/>
  <c r="D17" i="4" a="1"/>
  <c r="D17" i="4" s="1"/>
  <c r="C16" i="4"/>
  <c r="S16" i="4" a="1"/>
  <c r="S16" i="4" s="1"/>
  <c r="N16" i="4" a="1"/>
  <c r="N16" i="4" s="1"/>
  <c r="I16" i="4" a="1"/>
  <c r="I16" i="4" s="1"/>
  <c r="D16" i="4" a="1"/>
  <c r="D16" i="4" s="1"/>
  <c r="C15" i="4"/>
  <c r="S15" i="4" a="1"/>
  <c r="S15" i="4" s="1"/>
  <c r="N15" i="4" a="1"/>
  <c r="N15" i="4" s="1"/>
  <c r="I15" i="4" a="1"/>
  <c r="I15" i="4" s="1"/>
  <c r="D15" i="4" a="1"/>
  <c r="D15" i="4" s="1"/>
  <c r="C14" i="4"/>
  <c r="S14" i="4" a="1"/>
  <c r="S14" i="4" s="1"/>
  <c r="N14" i="4" a="1"/>
  <c r="N14" i="4" s="1"/>
  <c r="I14" i="4" a="1"/>
  <c r="I14" i="4" s="1"/>
  <c r="D14" i="4" a="1"/>
  <c r="D14" i="4" s="1"/>
  <c r="C13" i="4"/>
  <c r="S13" i="4" a="1"/>
  <c r="S13" i="4" s="1"/>
  <c r="N13" i="4" a="1"/>
  <c r="N13" i="4" s="1"/>
  <c r="I13" i="4" a="1"/>
  <c r="I13" i="4" s="1"/>
  <c r="D13" i="4" a="1"/>
  <c r="D13" i="4" s="1"/>
  <c r="A3" i="3"/>
  <c r="A4" i="3" s="1"/>
  <c r="Q13" i="4" l="1"/>
  <c r="P13" i="4"/>
  <c r="Q14" i="4"/>
  <c r="P14" i="4"/>
  <c r="Q15" i="4"/>
  <c r="P15" i="4"/>
  <c r="Q16" i="4"/>
  <c r="P16" i="4"/>
  <c r="Q17" i="4"/>
  <c r="P17" i="4"/>
  <c r="Q18" i="4"/>
  <c r="P18" i="4"/>
  <c r="Q19" i="4"/>
  <c r="P19" i="4"/>
  <c r="Q20" i="4"/>
  <c r="P20" i="4"/>
  <c r="Q21" i="4"/>
  <c r="P21" i="4"/>
  <c r="Q22" i="4"/>
  <c r="P22" i="4"/>
  <c r="Q3" i="4"/>
  <c r="P3" i="4"/>
  <c r="Q4" i="4"/>
  <c r="P4" i="4"/>
  <c r="Q5" i="4"/>
  <c r="P5" i="4"/>
  <c r="Q6" i="4"/>
  <c r="P6" i="4"/>
  <c r="Q7" i="4"/>
  <c r="P7" i="4"/>
  <c r="Q8" i="4"/>
  <c r="P8" i="4"/>
  <c r="Q9" i="4"/>
  <c r="P9" i="4"/>
  <c r="Q10" i="4"/>
  <c r="P10" i="4"/>
  <c r="Q11" i="4"/>
  <c r="P11" i="4"/>
  <c r="Q12" i="4"/>
  <c r="P12" i="4"/>
  <c r="L13" i="4"/>
  <c r="K13" i="4"/>
  <c r="L14" i="4"/>
  <c r="K14" i="4"/>
  <c r="L15" i="4"/>
  <c r="K15" i="4"/>
  <c r="L16" i="4"/>
  <c r="K16" i="4"/>
  <c r="L17" i="4"/>
  <c r="K17" i="4"/>
  <c r="L18" i="4"/>
  <c r="K18" i="4"/>
  <c r="L19" i="4"/>
  <c r="K19" i="4"/>
  <c r="L20" i="4"/>
  <c r="K20" i="4"/>
  <c r="L21" i="4"/>
  <c r="K21" i="4"/>
  <c r="L22" i="4"/>
  <c r="K22" i="4"/>
  <c r="L3" i="4"/>
  <c r="K3" i="4"/>
  <c r="L4" i="4"/>
  <c r="K4" i="4"/>
  <c r="L5" i="4"/>
  <c r="K5" i="4"/>
  <c r="L6" i="4"/>
  <c r="K6" i="4"/>
  <c r="L7" i="4"/>
  <c r="K7" i="4"/>
  <c r="L8" i="4"/>
  <c r="K8" i="4"/>
  <c r="L9" i="4"/>
  <c r="K9" i="4"/>
  <c r="L10" i="4"/>
  <c r="K10" i="4"/>
  <c r="L11" i="4"/>
  <c r="K11" i="4"/>
  <c r="L12" i="4"/>
  <c r="K12" i="4"/>
  <c r="G13" i="4"/>
  <c r="F13" i="4"/>
  <c r="G14" i="4"/>
  <c r="F14" i="4"/>
  <c r="G15" i="4"/>
  <c r="F15" i="4"/>
  <c r="G16" i="4"/>
  <c r="F16" i="4"/>
  <c r="G17" i="4"/>
  <c r="F17" i="4"/>
  <c r="G18" i="4"/>
  <c r="F18" i="4"/>
  <c r="G19" i="4"/>
  <c r="F19" i="4"/>
  <c r="G20" i="4"/>
  <c r="F20" i="4"/>
  <c r="G21" i="4"/>
  <c r="F21" i="4"/>
  <c r="G22" i="4"/>
  <c r="F22" i="4"/>
  <c r="G3" i="4"/>
  <c r="F3" i="4"/>
  <c r="G4" i="4"/>
  <c r="F4" i="4"/>
  <c r="G5" i="4"/>
  <c r="F5" i="4"/>
  <c r="G6" i="4"/>
  <c r="F6" i="4"/>
  <c r="G7" i="4"/>
  <c r="F7" i="4"/>
  <c r="G8" i="4"/>
  <c r="F8" i="4"/>
  <c r="G9" i="4"/>
  <c r="F9" i="4"/>
  <c r="G10" i="4"/>
  <c r="F10" i="4"/>
  <c r="G11" i="4"/>
  <c r="F11" i="4"/>
  <c r="G12" i="4"/>
  <c r="F12" i="4"/>
  <c r="A5" i="3"/>
  <c r="H4" i="3"/>
  <c r="G4" i="3"/>
  <c r="F4" i="3"/>
  <c r="E4" i="3"/>
  <c r="D4" i="3"/>
  <c r="C4" i="3"/>
  <c r="B4" i="3"/>
  <c r="H3" i="3"/>
  <c r="G3" i="3"/>
  <c r="F3" i="3"/>
  <c r="E3" i="3"/>
  <c r="D3" i="3"/>
  <c r="C3" i="3"/>
  <c r="B3" i="3"/>
  <c r="A6" i="3" l="1"/>
  <c r="H5" i="3"/>
  <c r="G5" i="3"/>
  <c r="F5" i="3"/>
  <c r="E5" i="3"/>
  <c r="D5" i="3"/>
  <c r="C5" i="3"/>
  <c r="B5" i="3"/>
  <c r="A7" i="3" l="1"/>
  <c r="H6" i="3"/>
  <c r="G6" i="3"/>
  <c r="F6" i="3"/>
  <c r="E6" i="3"/>
  <c r="D6" i="3"/>
  <c r="C6" i="3"/>
  <c r="B6" i="3"/>
  <c r="A8" i="3" l="1"/>
  <c r="H7" i="3"/>
  <c r="G7" i="3"/>
  <c r="F7" i="3"/>
  <c r="E7" i="3"/>
  <c r="D7" i="3"/>
  <c r="C7" i="3"/>
  <c r="B7" i="3"/>
  <c r="A9" i="3" l="1"/>
  <c r="H8" i="3"/>
  <c r="G8" i="3"/>
  <c r="F8" i="3"/>
  <c r="E8" i="3"/>
  <c r="D8" i="3"/>
  <c r="C8" i="3"/>
  <c r="B8" i="3"/>
  <c r="A10" i="3" l="1"/>
  <c r="H9" i="3"/>
  <c r="G9" i="3"/>
  <c r="F9" i="3"/>
  <c r="E9" i="3"/>
  <c r="D9" i="3"/>
  <c r="C9" i="3"/>
  <c r="B9" i="3"/>
  <c r="A11" i="3" l="1"/>
  <c r="H10" i="3"/>
  <c r="G10" i="3"/>
  <c r="F10" i="3"/>
  <c r="E10" i="3"/>
  <c r="D10" i="3"/>
  <c r="C10" i="3"/>
  <c r="B10" i="3"/>
  <c r="A12" i="3" l="1"/>
  <c r="H11" i="3"/>
  <c r="G11" i="3"/>
  <c r="F11" i="3"/>
  <c r="E11" i="3"/>
  <c r="D11" i="3"/>
  <c r="C11" i="3"/>
  <c r="B11" i="3"/>
  <c r="A13" i="3" l="1"/>
  <c r="H12" i="3"/>
  <c r="G12" i="3"/>
  <c r="F12" i="3"/>
  <c r="E12" i="3"/>
  <c r="D12" i="3"/>
  <c r="C12" i="3"/>
  <c r="B12" i="3"/>
  <c r="A14" i="3" l="1"/>
  <c r="H13" i="3"/>
  <c r="G13" i="3"/>
  <c r="F13" i="3"/>
  <c r="E13" i="3"/>
  <c r="D13" i="3"/>
  <c r="C13" i="3"/>
  <c r="B13" i="3"/>
  <c r="A15" i="3" l="1"/>
  <c r="H14" i="3"/>
  <c r="G14" i="3"/>
  <c r="F14" i="3"/>
  <c r="E14" i="3"/>
  <c r="D14" i="3"/>
  <c r="C14" i="3"/>
  <c r="B14" i="3"/>
  <c r="A16" i="3" l="1"/>
  <c r="H15" i="3"/>
  <c r="G15" i="3"/>
  <c r="F15" i="3"/>
  <c r="E15" i="3"/>
  <c r="D15" i="3"/>
  <c r="C15" i="3"/>
  <c r="B15" i="3"/>
  <c r="A17" i="3" l="1"/>
  <c r="H16" i="3"/>
  <c r="G16" i="3"/>
  <c r="F16" i="3"/>
  <c r="E16" i="3"/>
  <c r="D16" i="3"/>
  <c r="C16" i="3"/>
  <c r="B16" i="3"/>
  <c r="A18" i="3" l="1"/>
  <c r="H17" i="3"/>
  <c r="G17" i="3"/>
  <c r="F17" i="3"/>
  <c r="E17" i="3"/>
  <c r="D17" i="3"/>
  <c r="C17" i="3"/>
  <c r="B17" i="3"/>
  <c r="A19" i="3" l="1"/>
  <c r="H18" i="3"/>
  <c r="G18" i="3"/>
  <c r="F18" i="3"/>
  <c r="E18" i="3"/>
  <c r="D18" i="3"/>
  <c r="C18" i="3"/>
  <c r="B18" i="3"/>
  <c r="A20" i="3" l="1"/>
  <c r="H19" i="3"/>
  <c r="G19" i="3"/>
  <c r="F19" i="3"/>
  <c r="E19" i="3"/>
  <c r="D19" i="3"/>
  <c r="C19" i="3"/>
  <c r="B19" i="3"/>
  <c r="A21" i="3" l="1"/>
  <c r="H20" i="3"/>
  <c r="G20" i="3"/>
  <c r="F20" i="3"/>
  <c r="E20" i="3"/>
  <c r="D20" i="3"/>
  <c r="C20" i="3"/>
  <c r="B20" i="3"/>
  <c r="A22" i="3" l="1"/>
  <c r="H21" i="3"/>
  <c r="G21" i="3"/>
  <c r="F21" i="3"/>
  <c r="E21" i="3"/>
  <c r="D21" i="3"/>
  <c r="C21" i="3"/>
  <c r="B21" i="3"/>
  <c r="A23" i="3" l="1"/>
  <c r="H22" i="3"/>
  <c r="G22" i="3"/>
  <c r="F22" i="3"/>
  <c r="E22" i="3"/>
  <c r="D22" i="3"/>
  <c r="C22" i="3"/>
  <c r="B22" i="3"/>
  <c r="A24" i="3" l="1"/>
  <c r="H23" i="3"/>
  <c r="G23" i="3"/>
  <c r="F23" i="3"/>
  <c r="E23" i="3"/>
  <c r="D23" i="3"/>
  <c r="C23" i="3"/>
  <c r="B23" i="3"/>
  <c r="A25" i="3" l="1"/>
  <c r="H24" i="3"/>
  <c r="G24" i="3"/>
  <c r="F24" i="3"/>
  <c r="E24" i="3"/>
  <c r="D24" i="3"/>
  <c r="C24" i="3"/>
  <c r="B24" i="3"/>
  <c r="A26" i="3" l="1"/>
  <c r="H25" i="3"/>
  <c r="G25" i="3"/>
  <c r="F25" i="3"/>
  <c r="E25" i="3"/>
  <c r="D25" i="3"/>
  <c r="C25" i="3"/>
  <c r="B25" i="3"/>
  <c r="A27" i="3" l="1"/>
  <c r="H26" i="3"/>
  <c r="G26" i="3"/>
  <c r="F26" i="3"/>
  <c r="E26" i="3"/>
  <c r="D26" i="3"/>
  <c r="C26" i="3"/>
  <c r="B26" i="3"/>
  <c r="A28" i="3" l="1"/>
  <c r="H27" i="3"/>
  <c r="G27" i="3"/>
  <c r="F27" i="3"/>
  <c r="E27" i="3"/>
  <c r="D27" i="3"/>
  <c r="C27" i="3"/>
  <c r="B27" i="3"/>
  <c r="A29" i="3" l="1"/>
  <c r="H28" i="3"/>
  <c r="G28" i="3"/>
  <c r="F28" i="3"/>
  <c r="E28" i="3"/>
  <c r="D28" i="3"/>
  <c r="C28" i="3"/>
  <c r="B28" i="3"/>
  <c r="A30" i="3" l="1"/>
  <c r="H29" i="3"/>
  <c r="G29" i="3"/>
  <c r="F29" i="3"/>
  <c r="E29" i="3"/>
  <c r="D29" i="3"/>
  <c r="C29" i="3"/>
  <c r="B29" i="3"/>
  <c r="A31" i="3" l="1"/>
  <c r="H30" i="3"/>
  <c r="G30" i="3"/>
  <c r="F30" i="3"/>
  <c r="E30" i="3"/>
  <c r="D30" i="3"/>
  <c r="C30" i="3"/>
  <c r="B30" i="3"/>
  <c r="A32" i="3" l="1"/>
  <c r="H31" i="3"/>
  <c r="G31" i="3"/>
  <c r="F31" i="3"/>
  <c r="E31" i="3"/>
  <c r="D31" i="3"/>
  <c r="C31" i="3"/>
  <c r="B31" i="3"/>
  <c r="A33" i="3" l="1"/>
  <c r="H32" i="3"/>
  <c r="G32" i="3"/>
  <c r="F32" i="3"/>
  <c r="E32" i="3"/>
  <c r="D32" i="3"/>
  <c r="C32" i="3"/>
  <c r="B32" i="3"/>
  <c r="A34" i="3" l="1"/>
  <c r="H33" i="3"/>
  <c r="G33" i="3"/>
  <c r="F33" i="3"/>
  <c r="E33" i="3"/>
  <c r="D33" i="3"/>
  <c r="C33" i="3"/>
  <c r="B33" i="3"/>
  <c r="A35" i="3" l="1"/>
  <c r="H34" i="3"/>
  <c r="G34" i="3"/>
  <c r="F34" i="3"/>
  <c r="E34" i="3"/>
  <c r="D34" i="3"/>
  <c r="C34" i="3"/>
  <c r="B34" i="3"/>
  <c r="A36" i="3" l="1"/>
  <c r="H35" i="3"/>
  <c r="G35" i="3"/>
  <c r="F35" i="3"/>
  <c r="E35" i="3"/>
  <c r="D35" i="3"/>
  <c r="C35" i="3"/>
  <c r="B35" i="3"/>
  <c r="A37" i="3" l="1"/>
  <c r="H36" i="3"/>
  <c r="G36" i="3"/>
  <c r="F36" i="3"/>
  <c r="E36" i="3"/>
  <c r="D36" i="3"/>
  <c r="C36" i="3"/>
  <c r="B36" i="3"/>
  <c r="A38" i="3" l="1"/>
  <c r="H37" i="3"/>
  <c r="G37" i="3"/>
  <c r="F37" i="3"/>
  <c r="E37" i="3"/>
  <c r="D37" i="3"/>
  <c r="C37" i="3"/>
  <c r="B37" i="3"/>
  <c r="A39" i="3" l="1"/>
  <c r="H38" i="3"/>
  <c r="G38" i="3"/>
  <c r="F38" i="3"/>
  <c r="E38" i="3"/>
  <c r="D38" i="3"/>
  <c r="C38" i="3"/>
  <c r="B38" i="3"/>
  <c r="A40" i="3" l="1"/>
  <c r="H39" i="3"/>
  <c r="G39" i="3"/>
  <c r="F39" i="3"/>
  <c r="E39" i="3"/>
  <c r="D39" i="3"/>
  <c r="C39" i="3"/>
  <c r="B39" i="3"/>
  <c r="A41" i="3" l="1"/>
  <c r="H40" i="3"/>
  <c r="G40" i="3"/>
  <c r="F40" i="3"/>
  <c r="E40" i="3"/>
  <c r="D40" i="3"/>
  <c r="C40" i="3"/>
  <c r="B40" i="3"/>
  <c r="A42" i="3" l="1"/>
  <c r="H41" i="3"/>
  <c r="G41" i="3"/>
  <c r="F41" i="3"/>
  <c r="E41" i="3"/>
  <c r="D41" i="3"/>
  <c r="C41" i="3"/>
  <c r="B41" i="3"/>
  <c r="A43" i="3" l="1"/>
  <c r="H42" i="3"/>
  <c r="G42" i="3"/>
  <c r="F42" i="3"/>
  <c r="E42" i="3"/>
  <c r="D42" i="3"/>
  <c r="C42" i="3"/>
  <c r="B42" i="3"/>
  <c r="A44" i="3" l="1"/>
  <c r="H43" i="3"/>
  <c r="G43" i="3"/>
  <c r="F43" i="3"/>
  <c r="E43" i="3"/>
  <c r="D43" i="3"/>
  <c r="C43" i="3"/>
  <c r="B43" i="3"/>
  <c r="A45" i="3" l="1"/>
  <c r="H44" i="3"/>
  <c r="G44" i="3"/>
  <c r="F44" i="3"/>
  <c r="E44" i="3"/>
  <c r="D44" i="3"/>
  <c r="C44" i="3"/>
  <c r="B44" i="3"/>
  <c r="A46" i="3" l="1"/>
  <c r="H45" i="3"/>
  <c r="G45" i="3"/>
  <c r="F45" i="3"/>
  <c r="E45" i="3"/>
  <c r="D45" i="3"/>
  <c r="C45" i="3"/>
  <c r="B45" i="3"/>
  <c r="A47" i="3" l="1"/>
  <c r="H46" i="3"/>
  <c r="G46" i="3"/>
  <c r="F46" i="3"/>
  <c r="E46" i="3"/>
  <c r="D46" i="3"/>
  <c r="C46" i="3"/>
  <c r="B46" i="3"/>
  <c r="A48" i="3" l="1"/>
  <c r="H47" i="3"/>
  <c r="G47" i="3"/>
  <c r="F47" i="3"/>
  <c r="E47" i="3"/>
  <c r="D47" i="3"/>
  <c r="C47" i="3"/>
  <c r="B47" i="3"/>
  <c r="A49" i="3" l="1"/>
  <c r="H48" i="3"/>
  <c r="G48" i="3"/>
  <c r="F48" i="3"/>
  <c r="E48" i="3"/>
  <c r="D48" i="3"/>
  <c r="C48" i="3"/>
  <c r="B48" i="3"/>
  <c r="A50" i="3" l="1"/>
  <c r="H49" i="3"/>
  <c r="G49" i="3"/>
  <c r="F49" i="3"/>
  <c r="E49" i="3"/>
  <c r="D49" i="3"/>
  <c r="C49" i="3"/>
  <c r="B49" i="3"/>
  <c r="A51" i="3" l="1"/>
  <c r="H50" i="3"/>
  <c r="G50" i="3"/>
  <c r="F50" i="3"/>
  <c r="E50" i="3"/>
  <c r="D50" i="3"/>
  <c r="C50" i="3"/>
  <c r="B50" i="3"/>
  <c r="A52" i="3" l="1"/>
  <c r="H51" i="3"/>
  <c r="G51" i="3"/>
  <c r="F51" i="3"/>
  <c r="E51" i="3"/>
  <c r="D51" i="3"/>
  <c r="C51" i="3"/>
  <c r="B51" i="3"/>
  <c r="A53" i="3" l="1"/>
  <c r="H52" i="3"/>
  <c r="G52" i="3"/>
  <c r="F52" i="3"/>
  <c r="E52" i="3"/>
  <c r="D52" i="3"/>
  <c r="C52" i="3"/>
  <c r="B52" i="3"/>
  <c r="A54" i="3" l="1"/>
  <c r="H53" i="3"/>
  <c r="G53" i="3"/>
  <c r="F53" i="3"/>
  <c r="E53" i="3"/>
  <c r="D53" i="3"/>
  <c r="C53" i="3"/>
  <c r="B53" i="3"/>
  <c r="A55" i="3" l="1"/>
  <c r="H54" i="3"/>
  <c r="G54" i="3"/>
  <c r="F54" i="3"/>
  <c r="E54" i="3"/>
  <c r="D54" i="3"/>
  <c r="C54" i="3"/>
  <c r="B54" i="3"/>
  <c r="A56" i="3" l="1"/>
  <c r="H55" i="3"/>
  <c r="G55" i="3"/>
  <c r="F55" i="3"/>
  <c r="E55" i="3"/>
  <c r="D55" i="3"/>
  <c r="C55" i="3"/>
  <c r="B55" i="3"/>
  <c r="A57" i="3" l="1"/>
  <c r="H56" i="3"/>
  <c r="G56" i="3"/>
  <c r="F56" i="3"/>
  <c r="E56" i="3"/>
  <c r="D56" i="3"/>
  <c r="C56" i="3"/>
  <c r="B56" i="3"/>
  <c r="A58" i="3" l="1"/>
  <c r="H57" i="3"/>
  <c r="G57" i="3"/>
  <c r="F57" i="3"/>
  <c r="E57" i="3"/>
  <c r="D57" i="3"/>
  <c r="C57" i="3"/>
  <c r="B57" i="3"/>
  <c r="A59" i="3" l="1"/>
  <c r="H58" i="3"/>
  <c r="G58" i="3"/>
  <c r="F58" i="3"/>
  <c r="E58" i="3"/>
  <c r="D58" i="3"/>
  <c r="C58" i="3"/>
  <c r="B58" i="3"/>
  <c r="A60" i="3" l="1"/>
  <c r="H59" i="3"/>
  <c r="G59" i="3"/>
  <c r="F59" i="3"/>
  <c r="E59" i="3"/>
  <c r="D59" i="3"/>
  <c r="C59" i="3"/>
  <c r="B59" i="3"/>
  <c r="A61" i="3" l="1"/>
  <c r="H60" i="3"/>
  <c r="G60" i="3"/>
  <c r="F60" i="3"/>
  <c r="E60" i="3"/>
  <c r="D60" i="3"/>
  <c r="C60" i="3"/>
  <c r="B60" i="3"/>
  <c r="A62" i="3" l="1"/>
  <c r="H61" i="3"/>
  <c r="G61" i="3"/>
  <c r="F61" i="3"/>
  <c r="E61" i="3"/>
  <c r="D61" i="3"/>
  <c r="C61" i="3"/>
  <c r="B61" i="3"/>
  <c r="A63" i="3" l="1"/>
  <c r="H62" i="3"/>
  <c r="G62" i="3"/>
  <c r="F62" i="3"/>
  <c r="E62" i="3"/>
  <c r="D62" i="3"/>
  <c r="C62" i="3"/>
  <c r="B62" i="3"/>
  <c r="A64" i="3" l="1"/>
  <c r="H63" i="3"/>
  <c r="G63" i="3"/>
  <c r="F63" i="3"/>
  <c r="E63" i="3"/>
  <c r="D63" i="3"/>
  <c r="C63" i="3"/>
  <c r="B63" i="3"/>
  <c r="A65" i="3" l="1"/>
  <c r="H64" i="3"/>
  <c r="G64" i="3"/>
  <c r="F64" i="3"/>
  <c r="E64" i="3"/>
  <c r="D64" i="3"/>
  <c r="C64" i="3"/>
  <c r="B64" i="3"/>
  <c r="A66" i="3" l="1"/>
  <c r="H65" i="3"/>
  <c r="G65" i="3"/>
  <c r="F65" i="3"/>
  <c r="E65" i="3"/>
  <c r="D65" i="3"/>
  <c r="C65" i="3"/>
  <c r="B65" i="3"/>
  <c r="A67" i="3" l="1"/>
  <c r="H66" i="3"/>
  <c r="G66" i="3"/>
  <c r="F66" i="3"/>
  <c r="E66" i="3"/>
  <c r="D66" i="3"/>
  <c r="C66" i="3"/>
  <c r="B66" i="3"/>
  <c r="A68" i="3" l="1"/>
  <c r="H67" i="3"/>
  <c r="G67" i="3"/>
  <c r="F67" i="3"/>
  <c r="E67" i="3"/>
  <c r="D67" i="3"/>
  <c r="C67" i="3"/>
  <c r="B67" i="3"/>
  <c r="A69" i="3" l="1"/>
  <c r="H68" i="3"/>
  <c r="G68" i="3"/>
  <c r="F68" i="3"/>
  <c r="E68" i="3"/>
  <c r="D68" i="3"/>
  <c r="C68" i="3"/>
  <c r="B68" i="3"/>
  <c r="A70" i="3" l="1"/>
  <c r="H69" i="3"/>
  <c r="G69" i="3"/>
  <c r="F69" i="3"/>
  <c r="E69" i="3"/>
  <c r="D69" i="3"/>
  <c r="C69" i="3"/>
  <c r="B69" i="3"/>
  <c r="A71" i="3" l="1"/>
  <c r="H70" i="3"/>
  <c r="G70" i="3"/>
  <c r="F70" i="3"/>
  <c r="E70" i="3"/>
  <c r="D70" i="3"/>
  <c r="C70" i="3"/>
  <c r="B70" i="3"/>
  <c r="A72" i="3" l="1"/>
  <c r="H71" i="3"/>
  <c r="G71" i="3"/>
  <c r="F71" i="3"/>
  <c r="E71" i="3"/>
  <c r="D71" i="3"/>
  <c r="C71" i="3"/>
  <c r="B71" i="3"/>
  <c r="A73" i="3" l="1"/>
  <c r="H72" i="3"/>
  <c r="G72" i="3"/>
  <c r="F72" i="3"/>
  <c r="E72" i="3"/>
  <c r="D72" i="3"/>
  <c r="C72" i="3"/>
  <c r="B72" i="3"/>
  <c r="A74" i="3" l="1"/>
  <c r="H73" i="3"/>
  <c r="G73" i="3"/>
  <c r="F73" i="3"/>
  <c r="E73" i="3"/>
  <c r="D73" i="3"/>
  <c r="C73" i="3"/>
  <c r="B73" i="3"/>
  <c r="A75" i="3" l="1"/>
  <c r="H74" i="3"/>
  <c r="G74" i="3"/>
  <c r="F74" i="3"/>
  <c r="E74" i="3"/>
  <c r="D74" i="3"/>
  <c r="C74" i="3"/>
  <c r="B74" i="3"/>
  <c r="A76" i="3" l="1"/>
  <c r="H75" i="3"/>
  <c r="G75" i="3"/>
  <c r="F75" i="3"/>
  <c r="E75" i="3"/>
  <c r="D75" i="3"/>
  <c r="C75" i="3"/>
  <c r="B75" i="3"/>
  <c r="A77" i="3" l="1"/>
  <c r="H76" i="3"/>
  <c r="G76" i="3"/>
  <c r="F76" i="3"/>
  <c r="E76" i="3"/>
  <c r="D76" i="3"/>
  <c r="C76" i="3"/>
  <c r="B76" i="3"/>
  <c r="A78" i="3" l="1"/>
  <c r="H77" i="3"/>
  <c r="G77" i="3"/>
  <c r="F77" i="3"/>
  <c r="E77" i="3"/>
  <c r="D77" i="3"/>
  <c r="C77" i="3"/>
  <c r="B77" i="3"/>
  <c r="A79" i="3" l="1"/>
  <c r="H78" i="3"/>
  <c r="G78" i="3"/>
  <c r="F78" i="3"/>
  <c r="E78" i="3"/>
  <c r="D78" i="3"/>
  <c r="C78" i="3"/>
  <c r="B78" i="3"/>
  <c r="A80" i="3" l="1"/>
  <c r="H79" i="3"/>
  <c r="G79" i="3"/>
  <c r="F79" i="3"/>
  <c r="E79" i="3"/>
  <c r="D79" i="3"/>
  <c r="C79" i="3"/>
  <c r="B79" i="3"/>
  <c r="A81" i="3" l="1"/>
  <c r="H80" i="3"/>
  <c r="G80" i="3"/>
  <c r="F80" i="3"/>
  <c r="E80" i="3"/>
  <c r="D80" i="3"/>
  <c r="C80" i="3"/>
  <c r="B80" i="3"/>
  <c r="A82" i="3" l="1"/>
  <c r="H81" i="3"/>
  <c r="G81" i="3"/>
  <c r="F81" i="3"/>
  <c r="E81" i="3"/>
  <c r="D81" i="3"/>
  <c r="C81" i="3"/>
  <c r="B81" i="3"/>
  <c r="A83" i="3" l="1"/>
  <c r="H82" i="3"/>
  <c r="G82" i="3"/>
  <c r="F82" i="3"/>
  <c r="E82" i="3"/>
  <c r="D82" i="3"/>
  <c r="C82" i="3"/>
  <c r="B82" i="3"/>
  <c r="A84" i="3" l="1"/>
  <c r="H83" i="3"/>
  <c r="G83" i="3"/>
  <c r="F83" i="3"/>
  <c r="E83" i="3"/>
  <c r="D83" i="3"/>
  <c r="C83" i="3"/>
  <c r="B83" i="3"/>
  <c r="A85" i="3" l="1"/>
  <c r="H84" i="3"/>
  <c r="G84" i="3"/>
  <c r="F84" i="3"/>
  <c r="E84" i="3"/>
  <c r="D84" i="3"/>
  <c r="C84" i="3"/>
  <c r="B84" i="3"/>
  <c r="A86" i="3" l="1"/>
  <c r="H85" i="3"/>
  <c r="G85" i="3"/>
  <c r="F85" i="3"/>
  <c r="E85" i="3"/>
  <c r="D85" i="3"/>
  <c r="C85" i="3"/>
  <c r="B85" i="3"/>
  <c r="A87" i="3" l="1"/>
  <c r="H86" i="3"/>
  <c r="G86" i="3"/>
  <c r="F86" i="3"/>
  <c r="E86" i="3"/>
  <c r="D86" i="3"/>
  <c r="C86" i="3"/>
  <c r="B86" i="3"/>
  <c r="A88" i="3" l="1"/>
  <c r="H87" i="3"/>
  <c r="G87" i="3"/>
  <c r="F87" i="3"/>
  <c r="E87" i="3"/>
  <c r="D87" i="3"/>
  <c r="C87" i="3"/>
  <c r="B87" i="3"/>
  <c r="A89" i="3" l="1"/>
  <c r="H88" i="3"/>
  <c r="G88" i="3"/>
  <c r="F88" i="3"/>
  <c r="E88" i="3"/>
  <c r="D88" i="3"/>
  <c r="C88" i="3"/>
  <c r="B88" i="3"/>
  <c r="A90" i="3" l="1"/>
  <c r="H89" i="3"/>
  <c r="G89" i="3"/>
  <c r="F89" i="3"/>
  <c r="E89" i="3"/>
  <c r="D89" i="3"/>
  <c r="C89" i="3"/>
  <c r="B89" i="3"/>
  <c r="A91" i="3" l="1"/>
  <c r="H90" i="3"/>
  <c r="G90" i="3"/>
  <c r="F90" i="3"/>
  <c r="E90" i="3"/>
  <c r="D90" i="3"/>
  <c r="C90" i="3"/>
  <c r="B90" i="3"/>
  <c r="A92" i="3" l="1"/>
  <c r="H91" i="3"/>
  <c r="G91" i="3"/>
  <c r="F91" i="3"/>
  <c r="E91" i="3"/>
  <c r="D91" i="3"/>
  <c r="C91" i="3"/>
  <c r="B91" i="3"/>
  <c r="A93" i="3" l="1"/>
  <c r="H92" i="3"/>
  <c r="G92" i="3"/>
  <c r="F92" i="3"/>
  <c r="E92" i="3"/>
  <c r="D92" i="3"/>
  <c r="C92" i="3"/>
  <c r="B92" i="3"/>
  <c r="A94" i="3" l="1"/>
  <c r="H93" i="3"/>
  <c r="G93" i="3"/>
  <c r="F93" i="3"/>
  <c r="E93" i="3"/>
  <c r="D93" i="3"/>
  <c r="C93" i="3"/>
  <c r="B93" i="3"/>
  <c r="A95" i="3" l="1"/>
  <c r="H94" i="3"/>
  <c r="G94" i="3"/>
  <c r="F94" i="3"/>
  <c r="E94" i="3"/>
  <c r="D94" i="3"/>
  <c r="C94" i="3"/>
  <c r="B94" i="3"/>
  <c r="A96" i="3" l="1"/>
  <c r="H95" i="3"/>
  <c r="G95" i="3"/>
  <c r="F95" i="3"/>
  <c r="E95" i="3"/>
  <c r="D95" i="3"/>
  <c r="C95" i="3"/>
  <c r="B95" i="3"/>
  <c r="A97" i="3" l="1"/>
  <c r="H96" i="3"/>
  <c r="G96" i="3"/>
  <c r="F96" i="3"/>
  <c r="E96" i="3"/>
  <c r="D96" i="3"/>
  <c r="C96" i="3"/>
  <c r="B96" i="3"/>
  <c r="A98" i="3" l="1"/>
  <c r="H97" i="3"/>
  <c r="G97" i="3"/>
  <c r="F97" i="3"/>
  <c r="E97" i="3"/>
  <c r="D97" i="3"/>
  <c r="C97" i="3"/>
  <c r="B97" i="3"/>
  <c r="A99" i="3" l="1"/>
  <c r="H98" i="3"/>
  <c r="G98" i="3"/>
  <c r="F98" i="3"/>
  <c r="E98" i="3"/>
  <c r="D98" i="3"/>
  <c r="C98" i="3"/>
  <c r="B98" i="3"/>
  <c r="A100" i="3" l="1"/>
  <c r="H99" i="3"/>
  <c r="G99" i="3"/>
  <c r="F99" i="3"/>
  <c r="E99" i="3"/>
  <c r="D99" i="3"/>
  <c r="C99" i="3"/>
  <c r="B99" i="3"/>
  <c r="A101" i="3" l="1"/>
  <c r="H100" i="3"/>
  <c r="G100" i="3"/>
  <c r="F100" i="3"/>
  <c r="E100" i="3"/>
  <c r="D100" i="3"/>
  <c r="C100" i="3"/>
  <c r="B100" i="3"/>
  <c r="A102" i="3" l="1"/>
  <c r="H101" i="3"/>
  <c r="G101" i="3"/>
  <c r="F101" i="3"/>
  <c r="E101" i="3"/>
  <c r="D101" i="3"/>
  <c r="C101" i="3"/>
  <c r="B101" i="3"/>
  <c r="A103" i="3" l="1"/>
  <c r="H102" i="3"/>
  <c r="G102" i="3"/>
  <c r="F102" i="3"/>
  <c r="E102" i="3"/>
  <c r="D102" i="3"/>
  <c r="C102" i="3"/>
  <c r="B102" i="3"/>
  <c r="A104" i="3" l="1"/>
  <c r="H103" i="3"/>
  <c r="G103" i="3"/>
  <c r="F103" i="3"/>
  <c r="E103" i="3"/>
  <c r="D103" i="3"/>
  <c r="C103" i="3"/>
  <c r="B103" i="3"/>
  <c r="A105" i="3" l="1"/>
  <c r="H104" i="3"/>
  <c r="G104" i="3"/>
  <c r="F104" i="3"/>
  <c r="E104" i="3"/>
  <c r="D104" i="3"/>
  <c r="C104" i="3"/>
  <c r="B104" i="3"/>
  <c r="A106" i="3" l="1"/>
  <c r="H105" i="3"/>
  <c r="G105" i="3"/>
  <c r="F105" i="3"/>
  <c r="E105" i="3"/>
  <c r="D105" i="3"/>
  <c r="C105" i="3"/>
  <c r="B105" i="3"/>
  <c r="A107" i="3" l="1"/>
  <c r="H106" i="3"/>
  <c r="G106" i="3"/>
  <c r="F106" i="3"/>
  <c r="E106" i="3"/>
  <c r="D106" i="3"/>
  <c r="C106" i="3"/>
  <c r="B106" i="3"/>
  <c r="A108" i="3" l="1"/>
  <c r="H107" i="3"/>
  <c r="G107" i="3"/>
  <c r="F107" i="3"/>
  <c r="E107" i="3"/>
  <c r="D107" i="3"/>
  <c r="C107" i="3"/>
  <c r="B107" i="3"/>
  <c r="A109" i="3" l="1"/>
  <c r="H108" i="3"/>
  <c r="G108" i="3"/>
  <c r="F108" i="3"/>
  <c r="E108" i="3"/>
  <c r="D108" i="3"/>
  <c r="C108" i="3"/>
  <c r="B108" i="3"/>
  <c r="A110" i="3" l="1"/>
  <c r="H109" i="3"/>
  <c r="G109" i="3"/>
  <c r="F109" i="3"/>
  <c r="E109" i="3"/>
  <c r="D109" i="3"/>
  <c r="C109" i="3"/>
  <c r="B109" i="3"/>
  <c r="A111" i="3" l="1"/>
  <c r="H110" i="3"/>
  <c r="G110" i="3"/>
  <c r="F110" i="3"/>
  <c r="E110" i="3"/>
  <c r="D110" i="3"/>
  <c r="C110" i="3"/>
  <c r="B110" i="3"/>
  <c r="A112" i="3" l="1"/>
  <c r="H111" i="3"/>
  <c r="G111" i="3"/>
  <c r="F111" i="3"/>
  <c r="E111" i="3"/>
  <c r="D111" i="3"/>
  <c r="C111" i="3"/>
  <c r="B111" i="3"/>
  <c r="A113" i="3" l="1"/>
  <c r="H112" i="3"/>
  <c r="G112" i="3"/>
  <c r="F112" i="3"/>
  <c r="E112" i="3"/>
  <c r="D112" i="3"/>
  <c r="C112" i="3"/>
  <c r="B112" i="3"/>
  <c r="A114" i="3" l="1"/>
  <c r="H113" i="3"/>
  <c r="G113" i="3"/>
  <c r="F113" i="3"/>
  <c r="E113" i="3"/>
  <c r="D113" i="3"/>
  <c r="C113" i="3"/>
  <c r="B113" i="3"/>
  <c r="A115" i="3" l="1"/>
  <c r="H114" i="3"/>
  <c r="G114" i="3"/>
  <c r="F114" i="3"/>
  <c r="E114" i="3"/>
  <c r="D114" i="3"/>
  <c r="C114" i="3"/>
  <c r="B114" i="3"/>
  <c r="A116" i="3" l="1"/>
  <c r="H115" i="3"/>
  <c r="G115" i="3"/>
  <c r="F115" i="3"/>
  <c r="E115" i="3"/>
  <c r="D115" i="3"/>
  <c r="C115" i="3"/>
  <c r="B115" i="3"/>
  <c r="A117" i="3" l="1"/>
  <c r="H116" i="3"/>
  <c r="G116" i="3"/>
  <c r="F116" i="3"/>
  <c r="E116" i="3"/>
  <c r="D116" i="3"/>
  <c r="C116" i="3"/>
  <c r="B116" i="3"/>
  <c r="A118" i="3" l="1"/>
  <c r="H117" i="3"/>
  <c r="G117" i="3"/>
  <c r="F117" i="3"/>
  <c r="E117" i="3"/>
  <c r="D117" i="3"/>
  <c r="C117" i="3"/>
  <c r="B117" i="3"/>
  <c r="A119" i="3" l="1"/>
  <c r="H118" i="3"/>
  <c r="G118" i="3"/>
  <c r="F118" i="3"/>
  <c r="E118" i="3"/>
  <c r="D118" i="3"/>
  <c r="C118" i="3"/>
  <c r="B118" i="3"/>
  <c r="A120" i="3" l="1"/>
  <c r="H119" i="3"/>
  <c r="G119" i="3"/>
  <c r="F119" i="3"/>
  <c r="E119" i="3"/>
  <c r="D119" i="3"/>
  <c r="C119" i="3"/>
  <c r="B119" i="3"/>
  <c r="A121" i="3" l="1"/>
  <c r="H120" i="3"/>
  <c r="G120" i="3"/>
  <c r="F120" i="3"/>
  <c r="E120" i="3"/>
  <c r="D120" i="3"/>
  <c r="C120" i="3"/>
  <c r="B120" i="3"/>
  <c r="A122" i="3" l="1"/>
  <c r="H121" i="3"/>
  <c r="G121" i="3"/>
  <c r="F121" i="3"/>
  <c r="E121" i="3"/>
  <c r="D121" i="3"/>
  <c r="C121" i="3"/>
  <c r="B121" i="3"/>
  <c r="A123" i="3" l="1"/>
  <c r="H122" i="3"/>
  <c r="G122" i="3"/>
  <c r="F122" i="3"/>
  <c r="E122" i="3"/>
  <c r="D122" i="3"/>
  <c r="C122" i="3"/>
  <c r="B122" i="3"/>
  <c r="A124" i="3" l="1"/>
  <c r="H123" i="3"/>
  <c r="G123" i="3"/>
  <c r="F123" i="3"/>
  <c r="E123" i="3"/>
  <c r="D123" i="3"/>
  <c r="C123" i="3"/>
  <c r="B123" i="3"/>
  <c r="A125" i="3" l="1"/>
  <c r="H124" i="3"/>
  <c r="G124" i="3"/>
  <c r="F124" i="3"/>
  <c r="E124" i="3"/>
  <c r="D124" i="3"/>
  <c r="C124" i="3"/>
  <c r="B124" i="3"/>
  <c r="A126" i="3" l="1"/>
  <c r="H125" i="3"/>
  <c r="G125" i="3"/>
  <c r="F125" i="3"/>
  <c r="E125" i="3"/>
  <c r="D125" i="3"/>
  <c r="C125" i="3"/>
  <c r="B125" i="3"/>
  <c r="A127" i="3" l="1"/>
  <c r="H126" i="3"/>
  <c r="G126" i="3"/>
  <c r="F126" i="3"/>
  <c r="E126" i="3"/>
  <c r="D126" i="3"/>
  <c r="C126" i="3"/>
  <c r="B126" i="3"/>
  <c r="A128" i="3" l="1"/>
  <c r="H127" i="3"/>
  <c r="G127" i="3"/>
  <c r="F127" i="3"/>
  <c r="E127" i="3"/>
  <c r="D127" i="3"/>
  <c r="C127" i="3"/>
  <c r="B127" i="3"/>
  <c r="A129" i="3" l="1"/>
  <c r="H128" i="3"/>
  <c r="G128" i="3"/>
  <c r="F128" i="3"/>
  <c r="E128" i="3"/>
  <c r="D128" i="3"/>
  <c r="C128" i="3"/>
  <c r="B128" i="3"/>
  <c r="A130" i="3" l="1"/>
  <c r="H129" i="3"/>
  <c r="G129" i="3"/>
  <c r="F129" i="3"/>
  <c r="E129" i="3"/>
  <c r="D129" i="3"/>
  <c r="C129" i="3"/>
  <c r="B129" i="3"/>
  <c r="A131" i="3" l="1"/>
  <c r="H130" i="3"/>
  <c r="G130" i="3"/>
  <c r="F130" i="3"/>
  <c r="E130" i="3"/>
  <c r="D130" i="3"/>
  <c r="C130" i="3"/>
  <c r="B130" i="3"/>
  <c r="A132" i="3" l="1"/>
  <c r="H131" i="3"/>
  <c r="G131" i="3"/>
  <c r="F131" i="3"/>
  <c r="E131" i="3"/>
  <c r="D131" i="3"/>
  <c r="C131" i="3"/>
  <c r="B131" i="3"/>
  <c r="A133" i="3" l="1"/>
  <c r="H132" i="3"/>
  <c r="G132" i="3"/>
  <c r="F132" i="3"/>
  <c r="E132" i="3"/>
  <c r="D132" i="3"/>
  <c r="C132" i="3"/>
  <c r="B132" i="3"/>
  <c r="A134" i="3" l="1"/>
  <c r="H133" i="3"/>
  <c r="G133" i="3"/>
  <c r="F133" i="3"/>
  <c r="E133" i="3"/>
  <c r="D133" i="3"/>
  <c r="C133" i="3"/>
  <c r="B133" i="3"/>
  <c r="A135" i="3" l="1"/>
  <c r="H134" i="3"/>
  <c r="G134" i="3"/>
  <c r="F134" i="3"/>
  <c r="E134" i="3"/>
  <c r="D134" i="3"/>
  <c r="C134" i="3"/>
  <c r="B134" i="3"/>
  <c r="A136" i="3" l="1"/>
  <c r="H135" i="3"/>
  <c r="G135" i="3"/>
  <c r="F135" i="3"/>
  <c r="E135" i="3"/>
  <c r="D135" i="3"/>
  <c r="C135" i="3"/>
  <c r="B135" i="3"/>
  <c r="A137" i="3" l="1"/>
  <c r="H136" i="3"/>
  <c r="G136" i="3"/>
  <c r="F136" i="3"/>
  <c r="E136" i="3"/>
  <c r="D136" i="3"/>
  <c r="C136" i="3"/>
  <c r="B136" i="3"/>
  <c r="A138" i="3" l="1"/>
  <c r="H137" i="3"/>
  <c r="G137" i="3"/>
  <c r="F137" i="3"/>
  <c r="E137" i="3"/>
  <c r="D137" i="3"/>
  <c r="C137" i="3"/>
  <c r="B137" i="3"/>
  <c r="A139" i="3" l="1"/>
  <c r="H138" i="3"/>
  <c r="G138" i="3"/>
  <c r="F138" i="3"/>
  <c r="E138" i="3"/>
  <c r="D138" i="3"/>
  <c r="C138" i="3"/>
  <c r="B138" i="3"/>
  <c r="A140" i="3" l="1"/>
  <c r="H139" i="3"/>
  <c r="G139" i="3"/>
  <c r="F139" i="3"/>
  <c r="E139" i="3"/>
  <c r="D139" i="3"/>
  <c r="C139" i="3"/>
  <c r="B139" i="3"/>
  <c r="A141" i="3" l="1"/>
  <c r="H140" i="3"/>
  <c r="G140" i="3"/>
  <c r="F140" i="3"/>
  <c r="E140" i="3"/>
  <c r="D140" i="3"/>
  <c r="C140" i="3"/>
  <c r="B140" i="3"/>
  <c r="A142" i="3" l="1"/>
  <c r="H141" i="3"/>
  <c r="G141" i="3"/>
  <c r="F141" i="3"/>
  <c r="E141" i="3"/>
  <c r="D141" i="3"/>
  <c r="C141" i="3"/>
  <c r="B141" i="3"/>
  <c r="A143" i="3" l="1"/>
  <c r="H142" i="3"/>
  <c r="G142" i="3"/>
  <c r="F142" i="3"/>
  <c r="E142" i="3"/>
  <c r="D142" i="3"/>
  <c r="C142" i="3"/>
  <c r="B142" i="3"/>
  <c r="A144" i="3" l="1"/>
  <c r="H143" i="3"/>
  <c r="G143" i="3"/>
  <c r="F143" i="3"/>
  <c r="E143" i="3"/>
  <c r="D143" i="3"/>
  <c r="C143" i="3"/>
  <c r="B143" i="3"/>
  <c r="A145" i="3" l="1"/>
  <c r="H144" i="3"/>
  <c r="G144" i="3"/>
  <c r="F144" i="3"/>
  <c r="E144" i="3"/>
  <c r="D144" i="3"/>
  <c r="C144" i="3"/>
  <c r="B144" i="3"/>
  <c r="A146" i="3" l="1"/>
  <c r="H145" i="3"/>
  <c r="G145" i="3"/>
  <c r="F145" i="3"/>
  <c r="E145" i="3"/>
  <c r="D145" i="3"/>
  <c r="C145" i="3"/>
  <c r="B145" i="3"/>
  <c r="A147" i="3" l="1"/>
  <c r="H146" i="3"/>
  <c r="G146" i="3"/>
  <c r="F146" i="3"/>
  <c r="E146" i="3"/>
  <c r="D146" i="3"/>
  <c r="C146" i="3"/>
  <c r="B146" i="3"/>
  <c r="A148" i="3" l="1"/>
  <c r="H147" i="3"/>
  <c r="G147" i="3"/>
  <c r="F147" i="3"/>
  <c r="E147" i="3"/>
  <c r="D147" i="3"/>
  <c r="C147" i="3"/>
  <c r="B147" i="3"/>
  <c r="A149" i="3" l="1"/>
  <c r="H148" i="3"/>
  <c r="G148" i="3"/>
  <c r="F148" i="3"/>
  <c r="E148" i="3"/>
  <c r="D148" i="3"/>
  <c r="C148" i="3"/>
  <c r="B148" i="3"/>
  <c r="A150" i="3" l="1"/>
  <c r="H149" i="3"/>
  <c r="G149" i="3"/>
  <c r="F149" i="3"/>
  <c r="E149" i="3"/>
  <c r="D149" i="3"/>
  <c r="C149" i="3"/>
  <c r="B149" i="3"/>
  <c r="A151" i="3" l="1"/>
  <c r="H150" i="3"/>
  <c r="G150" i="3"/>
  <c r="F150" i="3"/>
  <c r="E150" i="3"/>
  <c r="D150" i="3"/>
  <c r="C150" i="3"/>
  <c r="B150" i="3"/>
  <c r="A152" i="3" l="1"/>
  <c r="H151" i="3"/>
  <c r="G151" i="3"/>
  <c r="F151" i="3"/>
  <c r="E151" i="3"/>
  <c r="D151" i="3"/>
  <c r="C151" i="3"/>
  <c r="B151" i="3"/>
  <c r="A153" i="3" l="1"/>
  <c r="H152" i="3"/>
  <c r="G152" i="3"/>
  <c r="F152" i="3"/>
  <c r="E152" i="3"/>
  <c r="D152" i="3"/>
  <c r="C152" i="3"/>
  <c r="B152" i="3"/>
  <c r="A154" i="3" l="1"/>
  <c r="H153" i="3"/>
  <c r="G153" i="3"/>
  <c r="F153" i="3"/>
  <c r="E153" i="3"/>
  <c r="D153" i="3"/>
  <c r="C153" i="3"/>
  <c r="B153" i="3"/>
  <c r="A155" i="3" l="1"/>
  <c r="H154" i="3"/>
  <c r="G154" i="3"/>
  <c r="F154" i="3"/>
  <c r="E154" i="3"/>
  <c r="D154" i="3"/>
  <c r="C154" i="3"/>
  <c r="B154" i="3"/>
  <c r="A156" i="3" l="1"/>
  <c r="H155" i="3"/>
  <c r="G155" i="3"/>
  <c r="F155" i="3"/>
  <c r="E155" i="3"/>
  <c r="D155" i="3"/>
  <c r="C155" i="3"/>
  <c r="B155" i="3"/>
  <c r="A157" i="3" l="1"/>
  <c r="H156" i="3"/>
  <c r="G156" i="3"/>
  <c r="F156" i="3"/>
  <c r="E156" i="3"/>
  <c r="D156" i="3"/>
  <c r="C156" i="3"/>
  <c r="B156" i="3"/>
  <c r="A158" i="3" l="1"/>
  <c r="H157" i="3"/>
  <c r="G157" i="3"/>
  <c r="F157" i="3"/>
  <c r="E157" i="3"/>
  <c r="D157" i="3"/>
  <c r="C157" i="3"/>
  <c r="B157" i="3"/>
  <c r="A159" i="3" l="1"/>
  <c r="H158" i="3"/>
  <c r="G158" i="3"/>
  <c r="F158" i="3"/>
  <c r="E158" i="3"/>
  <c r="D158" i="3"/>
  <c r="C158" i="3"/>
  <c r="B158" i="3"/>
  <c r="A160" i="3" l="1"/>
  <c r="H159" i="3"/>
  <c r="G159" i="3"/>
  <c r="F159" i="3"/>
  <c r="E159" i="3"/>
  <c r="D159" i="3"/>
  <c r="C159" i="3"/>
  <c r="B159" i="3"/>
  <c r="A161" i="3" l="1"/>
  <c r="H160" i="3"/>
  <c r="G160" i="3"/>
  <c r="F160" i="3"/>
  <c r="E160" i="3"/>
  <c r="D160" i="3"/>
  <c r="C160" i="3"/>
  <c r="B160" i="3"/>
  <c r="A162" i="3" l="1"/>
  <c r="H161" i="3"/>
  <c r="G161" i="3"/>
  <c r="F161" i="3"/>
  <c r="E161" i="3"/>
  <c r="D161" i="3"/>
  <c r="C161" i="3"/>
  <c r="B161" i="3"/>
  <c r="A163" i="3" l="1"/>
  <c r="H162" i="3"/>
  <c r="G162" i="3"/>
  <c r="F162" i="3"/>
  <c r="E162" i="3"/>
  <c r="D162" i="3"/>
  <c r="C162" i="3"/>
  <c r="B162" i="3"/>
  <c r="A164" i="3" l="1"/>
  <c r="H163" i="3"/>
  <c r="G163" i="3"/>
  <c r="F163" i="3"/>
  <c r="E163" i="3"/>
  <c r="D163" i="3"/>
  <c r="C163" i="3"/>
  <c r="B163" i="3"/>
  <c r="A165" i="3" l="1"/>
  <c r="H164" i="3"/>
  <c r="G164" i="3"/>
  <c r="F164" i="3"/>
  <c r="E164" i="3"/>
  <c r="D164" i="3"/>
  <c r="C164" i="3"/>
  <c r="B164" i="3"/>
  <c r="A166" i="3" l="1"/>
  <c r="H165" i="3"/>
  <c r="G165" i="3"/>
  <c r="F165" i="3"/>
  <c r="E165" i="3"/>
  <c r="D165" i="3"/>
  <c r="C165" i="3"/>
  <c r="B165" i="3"/>
  <c r="A167" i="3" l="1"/>
  <c r="H166" i="3"/>
  <c r="G166" i="3"/>
  <c r="F166" i="3"/>
  <c r="E166" i="3"/>
  <c r="D166" i="3"/>
  <c r="C166" i="3"/>
  <c r="B166" i="3"/>
  <c r="A168" i="3" l="1"/>
  <c r="H167" i="3"/>
  <c r="G167" i="3"/>
  <c r="F167" i="3"/>
  <c r="E167" i="3"/>
  <c r="D167" i="3"/>
  <c r="C167" i="3"/>
  <c r="B167" i="3"/>
  <c r="A169" i="3" l="1"/>
  <c r="H168" i="3"/>
  <c r="G168" i="3"/>
  <c r="F168" i="3"/>
  <c r="E168" i="3"/>
  <c r="D168" i="3"/>
  <c r="C168" i="3"/>
  <c r="B168" i="3"/>
  <c r="A170" i="3" l="1"/>
  <c r="H169" i="3"/>
  <c r="G169" i="3"/>
  <c r="F169" i="3"/>
  <c r="E169" i="3"/>
  <c r="D169" i="3"/>
  <c r="C169" i="3"/>
  <c r="B169" i="3"/>
  <c r="A171" i="3" l="1"/>
  <c r="H170" i="3"/>
  <c r="G170" i="3"/>
  <c r="F170" i="3"/>
  <c r="E170" i="3"/>
  <c r="D170" i="3"/>
  <c r="C170" i="3"/>
  <c r="B170" i="3"/>
  <c r="A172" i="3" l="1"/>
  <c r="H171" i="3"/>
  <c r="G171" i="3"/>
  <c r="F171" i="3"/>
  <c r="E171" i="3"/>
  <c r="D171" i="3"/>
  <c r="C171" i="3"/>
  <c r="B171" i="3"/>
  <c r="A173" i="3" l="1"/>
  <c r="H172" i="3"/>
  <c r="G172" i="3"/>
  <c r="F172" i="3"/>
  <c r="E172" i="3"/>
  <c r="D172" i="3"/>
  <c r="C172" i="3"/>
  <c r="B172" i="3"/>
  <c r="A174" i="3" l="1"/>
  <c r="H173" i="3"/>
  <c r="G173" i="3"/>
  <c r="F173" i="3"/>
  <c r="E173" i="3"/>
  <c r="D173" i="3"/>
  <c r="C173" i="3"/>
  <c r="B173" i="3"/>
  <c r="A175" i="3" l="1"/>
  <c r="H174" i="3"/>
  <c r="G174" i="3"/>
  <c r="F174" i="3"/>
  <c r="E174" i="3"/>
  <c r="D174" i="3"/>
  <c r="C174" i="3"/>
  <c r="B174" i="3"/>
  <c r="A176" i="3" l="1"/>
  <c r="H175" i="3"/>
  <c r="G175" i="3"/>
  <c r="F175" i="3"/>
  <c r="E175" i="3"/>
  <c r="D175" i="3"/>
  <c r="C175" i="3"/>
  <c r="B175" i="3"/>
  <c r="A177" i="3" l="1"/>
  <c r="H176" i="3"/>
  <c r="G176" i="3"/>
  <c r="F176" i="3"/>
  <c r="E176" i="3"/>
  <c r="D176" i="3"/>
  <c r="C176" i="3"/>
  <c r="B176" i="3"/>
  <c r="A178" i="3" l="1"/>
  <c r="H177" i="3"/>
  <c r="G177" i="3"/>
  <c r="F177" i="3"/>
  <c r="E177" i="3"/>
  <c r="D177" i="3"/>
  <c r="C177" i="3"/>
  <c r="B177" i="3"/>
  <c r="A179" i="3" l="1"/>
  <c r="H178" i="3"/>
  <c r="G178" i="3"/>
  <c r="F178" i="3"/>
  <c r="E178" i="3"/>
  <c r="D178" i="3"/>
  <c r="C178" i="3"/>
  <c r="B178" i="3"/>
  <c r="A180" i="3" l="1"/>
  <c r="H179" i="3"/>
  <c r="G179" i="3"/>
  <c r="F179" i="3"/>
  <c r="E179" i="3"/>
  <c r="D179" i="3"/>
  <c r="C179" i="3"/>
  <c r="B179" i="3"/>
  <c r="A181" i="3" l="1"/>
  <c r="H180" i="3"/>
  <c r="G180" i="3"/>
  <c r="F180" i="3"/>
  <c r="E180" i="3"/>
  <c r="D180" i="3"/>
  <c r="C180" i="3"/>
  <c r="B180" i="3"/>
  <c r="A182" i="3" l="1"/>
  <c r="H181" i="3"/>
  <c r="G181" i="3"/>
  <c r="F181" i="3"/>
  <c r="E181" i="3"/>
  <c r="D181" i="3"/>
  <c r="C181" i="3"/>
  <c r="B181" i="3"/>
  <c r="A183" i="3" l="1"/>
  <c r="H182" i="3"/>
  <c r="G182" i="3"/>
  <c r="F182" i="3"/>
  <c r="E182" i="3"/>
  <c r="D182" i="3"/>
  <c r="C182" i="3"/>
  <c r="B182" i="3"/>
  <c r="A184" i="3" l="1"/>
  <c r="H183" i="3"/>
  <c r="G183" i="3"/>
  <c r="F183" i="3"/>
  <c r="E183" i="3"/>
  <c r="D183" i="3"/>
  <c r="C183" i="3"/>
  <c r="B183" i="3"/>
  <c r="A185" i="3" l="1"/>
  <c r="H184" i="3"/>
  <c r="G184" i="3"/>
  <c r="F184" i="3"/>
  <c r="E184" i="3"/>
  <c r="D184" i="3"/>
  <c r="C184" i="3"/>
  <c r="B184" i="3"/>
  <c r="A186" i="3" l="1"/>
  <c r="H185" i="3"/>
  <c r="G185" i="3"/>
  <c r="F185" i="3"/>
  <c r="E185" i="3"/>
  <c r="D185" i="3"/>
  <c r="C185" i="3"/>
  <c r="B185" i="3"/>
  <c r="A187" i="3" l="1"/>
  <c r="H186" i="3"/>
  <c r="G186" i="3"/>
  <c r="F186" i="3"/>
  <c r="E186" i="3"/>
  <c r="D186" i="3"/>
  <c r="C186" i="3"/>
  <c r="B186" i="3"/>
  <c r="A188" i="3" l="1"/>
  <c r="H187" i="3"/>
  <c r="G187" i="3"/>
  <c r="F187" i="3"/>
  <c r="E187" i="3"/>
  <c r="D187" i="3"/>
  <c r="C187" i="3"/>
  <c r="B187" i="3"/>
  <c r="A189" i="3" l="1"/>
  <c r="H188" i="3"/>
  <c r="G188" i="3"/>
  <c r="F188" i="3"/>
  <c r="E188" i="3"/>
  <c r="D188" i="3"/>
  <c r="C188" i="3"/>
  <c r="B188" i="3"/>
  <c r="A190" i="3" l="1"/>
  <c r="H189" i="3"/>
  <c r="G189" i="3"/>
  <c r="F189" i="3"/>
  <c r="E189" i="3"/>
  <c r="D189" i="3"/>
  <c r="C189" i="3"/>
  <c r="B189" i="3"/>
  <c r="A191" i="3" l="1"/>
  <c r="H190" i="3"/>
  <c r="G190" i="3"/>
  <c r="F190" i="3"/>
  <c r="E190" i="3"/>
  <c r="D190" i="3"/>
  <c r="C190" i="3"/>
  <c r="B190" i="3"/>
  <c r="A192" i="3" l="1"/>
  <c r="H191" i="3"/>
  <c r="G191" i="3"/>
  <c r="F191" i="3"/>
  <c r="E191" i="3"/>
  <c r="D191" i="3"/>
  <c r="C191" i="3"/>
  <c r="B191" i="3"/>
  <c r="A193" i="3" l="1"/>
  <c r="H192" i="3"/>
  <c r="G192" i="3"/>
  <c r="F192" i="3"/>
  <c r="E192" i="3"/>
  <c r="D192" i="3"/>
  <c r="C192" i="3"/>
  <c r="B192" i="3"/>
  <c r="A194" i="3" l="1"/>
  <c r="H193" i="3"/>
  <c r="G193" i="3"/>
  <c r="F193" i="3"/>
  <c r="E193" i="3"/>
  <c r="D193" i="3"/>
  <c r="C193" i="3"/>
  <c r="B193" i="3"/>
  <c r="A195" i="3" l="1"/>
  <c r="H194" i="3"/>
  <c r="G194" i="3"/>
  <c r="F194" i="3"/>
  <c r="E194" i="3"/>
  <c r="D194" i="3"/>
  <c r="C194" i="3"/>
  <c r="B194" i="3"/>
  <c r="A196" i="3" l="1"/>
  <c r="H195" i="3"/>
  <c r="G195" i="3"/>
  <c r="F195" i="3"/>
  <c r="E195" i="3"/>
  <c r="D195" i="3"/>
  <c r="C195" i="3"/>
  <c r="B195" i="3"/>
  <c r="A197" i="3" l="1"/>
  <c r="H196" i="3"/>
  <c r="G196" i="3"/>
  <c r="F196" i="3"/>
  <c r="E196" i="3"/>
  <c r="D196" i="3"/>
  <c r="C196" i="3"/>
  <c r="B196" i="3"/>
  <c r="A198" i="3" l="1"/>
  <c r="H197" i="3"/>
  <c r="G197" i="3"/>
  <c r="F197" i="3"/>
  <c r="E197" i="3"/>
  <c r="D197" i="3"/>
  <c r="C197" i="3"/>
  <c r="B197" i="3"/>
  <c r="A199" i="3" l="1"/>
  <c r="H198" i="3"/>
  <c r="G198" i="3"/>
  <c r="F198" i="3"/>
  <c r="E198" i="3"/>
  <c r="D198" i="3"/>
  <c r="C198" i="3"/>
  <c r="B198" i="3"/>
  <c r="A200" i="3" l="1"/>
  <c r="H199" i="3"/>
  <c r="G199" i="3"/>
  <c r="F199" i="3"/>
  <c r="E199" i="3"/>
  <c r="D199" i="3"/>
  <c r="C199" i="3"/>
  <c r="B199" i="3"/>
  <c r="A201" i="3" l="1"/>
  <c r="H200" i="3"/>
  <c r="G200" i="3"/>
  <c r="F200" i="3"/>
  <c r="E200" i="3"/>
  <c r="D200" i="3"/>
  <c r="C200" i="3"/>
  <c r="B200" i="3"/>
  <c r="A202" i="3" l="1"/>
  <c r="H201" i="3"/>
  <c r="G201" i="3"/>
  <c r="F201" i="3"/>
  <c r="E201" i="3"/>
  <c r="D201" i="3"/>
  <c r="C201" i="3"/>
  <c r="B201" i="3"/>
  <c r="A203" i="3" l="1"/>
  <c r="H202" i="3"/>
  <c r="G202" i="3"/>
  <c r="F202" i="3"/>
  <c r="E202" i="3"/>
  <c r="D202" i="3"/>
  <c r="C202" i="3"/>
  <c r="B202" i="3"/>
  <c r="A204" i="3" l="1"/>
  <c r="H203" i="3"/>
  <c r="G203" i="3"/>
  <c r="F203" i="3"/>
  <c r="E203" i="3"/>
  <c r="D203" i="3"/>
  <c r="C203" i="3"/>
  <c r="B203" i="3"/>
  <c r="A205" i="3" l="1"/>
  <c r="H204" i="3"/>
  <c r="G204" i="3"/>
  <c r="F204" i="3"/>
  <c r="E204" i="3"/>
  <c r="D204" i="3"/>
  <c r="C204" i="3"/>
  <c r="B204" i="3"/>
  <c r="A206" i="3" l="1"/>
  <c r="H205" i="3"/>
  <c r="G205" i="3"/>
  <c r="F205" i="3"/>
  <c r="E205" i="3"/>
  <c r="D205" i="3"/>
  <c r="C205" i="3"/>
  <c r="B205" i="3"/>
  <c r="A207" i="3" l="1"/>
  <c r="H206" i="3"/>
  <c r="G206" i="3"/>
  <c r="F206" i="3"/>
  <c r="E206" i="3"/>
  <c r="D206" i="3"/>
  <c r="C206" i="3"/>
  <c r="B206" i="3"/>
  <c r="A208" i="3" l="1"/>
  <c r="H207" i="3"/>
  <c r="G207" i="3"/>
  <c r="F207" i="3"/>
  <c r="E207" i="3"/>
  <c r="D207" i="3"/>
  <c r="C207" i="3"/>
  <c r="B207" i="3"/>
  <c r="A209" i="3" l="1"/>
  <c r="H208" i="3"/>
  <c r="G208" i="3"/>
  <c r="F208" i="3"/>
  <c r="E208" i="3"/>
  <c r="D208" i="3"/>
  <c r="C208" i="3"/>
  <c r="B208" i="3"/>
  <c r="A210" i="3" l="1"/>
  <c r="H209" i="3"/>
  <c r="G209" i="3"/>
  <c r="F209" i="3"/>
  <c r="E209" i="3"/>
  <c r="D209" i="3"/>
  <c r="C209" i="3"/>
  <c r="B209" i="3"/>
  <c r="A211" i="3" l="1"/>
  <c r="H210" i="3"/>
  <c r="G210" i="3"/>
  <c r="F210" i="3"/>
  <c r="E210" i="3"/>
  <c r="D210" i="3"/>
  <c r="C210" i="3"/>
  <c r="B210" i="3"/>
  <c r="A212" i="3" l="1"/>
  <c r="H211" i="3"/>
  <c r="G211" i="3"/>
  <c r="F211" i="3"/>
  <c r="E211" i="3"/>
  <c r="D211" i="3"/>
  <c r="C211" i="3"/>
  <c r="B211" i="3"/>
  <c r="A213" i="3" l="1"/>
  <c r="H212" i="3"/>
  <c r="G212" i="3"/>
  <c r="F212" i="3"/>
  <c r="E212" i="3"/>
  <c r="D212" i="3"/>
  <c r="C212" i="3"/>
  <c r="B212" i="3"/>
  <c r="A214" i="3" l="1"/>
  <c r="H213" i="3"/>
  <c r="G213" i="3"/>
  <c r="F213" i="3"/>
  <c r="E213" i="3"/>
  <c r="D213" i="3"/>
  <c r="C213" i="3"/>
  <c r="B213" i="3"/>
  <c r="A215" i="3" l="1"/>
  <c r="H214" i="3"/>
  <c r="G214" i="3"/>
  <c r="F214" i="3"/>
  <c r="E214" i="3"/>
  <c r="D214" i="3"/>
  <c r="C214" i="3"/>
  <c r="B214" i="3"/>
  <c r="A216" i="3" l="1"/>
  <c r="H215" i="3"/>
  <c r="G215" i="3"/>
  <c r="F215" i="3"/>
  <c r="E215" i="3"/>
  <c r="D215" i="3"/>
  <c r="C215" i="3"/>
  <c r="B215" i="3"/>
  <c r="A217" i="3" l="1"/>
  <c r="H216" i="3"/>
  <c r="G216" i="3"/>
  <c r="F216" i="3"/>
  <c r="E216" i="3"/>
  <c r="D216" i="3"/>
  <c r="C216" i="3"/>
  <c r="B216" i="3"/>
  <c r="A218" i="3" l="1"/>
  <c r="H217" i="3"/>
  <c r="G217" i="3"/>
  <c r="F217" i="3"/>
  <c r="E217" i="3"/>
  <c r="D217" i="3"/>
  <c r="C217" i="3"/>
  <c r="B217" i="3"/>
  <c r="A219" i="3" l="1"/>
  <c r="H218" i="3"/>
  <c r="G218" i="3"/>
  <c r="F218" i="3"/>
  <c r="E218" i="3"/>
  <c r="D218" i="3"/>
  <c r="C218" i="3"/>
  <c r="B218" i="3"/>
  <c r="A220" i="3" l="1"/>
  <c r="H219" i="3"/>
  <c r="G219" i="3"/>
  <c r="F219" i="3"/>
  <c r="E219" i="3"/>
  <c r="D219" i="3"/>
  <c r="C219" i="3"/>
  <c r="B219" i="3"/>
  <c r="A221" i="3" l="1"/>
  <c r="H220" i="3"/>
  <c r="G220" i="3"/>
  <c r="F220" i="3"/>
  <c r="E220" i="3"/>
  <c r="D220" i="3"/>
  <c r="C220" i="3"/>
  <c r="B220" i="3"/>
  <c r="A222" i="3" l="1"/>
  <c r="H221" i="3"/>
  <c r="G221" i="3"/>
  <c r="F221" i="3"/>
  <c r="E221" i="3"/>
  <c r="D221" i="3"/>
  <c r="C221" i="3"/>
  <c r="B221" i="3"/>
  <c r="A223" i="3" l="1"/>
  <c r="H222" i="3"/>
  <c r="G222" i="3"/>
  <c r="F222" i="3"/>
  <c r="E222" i="3"/>
  <c r="D222" i="3"/>
  <c r="C222" i="3"/>
  <c r="B222" i="3"/>
  <c r="A224" i="3" l="1"/>
  <c r="H223" i="3"/>
  <c r="G223" i="3"/>
  <c r="F223" i="3"/>
  <c r="E223" i="3"/>
  <c r="D223" i="3"/>
  <c r="C223" i="3"/>
  <c r="B223" i="3"/>
  <c r="A225" i="3" l="1"/>
  <c r="H224" i="3"/>
  <c r="G224" i="3"/>
  <c r="F224" i="3"/>
  <c r="E224" i="3"/>
  <c r="D224" i="3"/>
  <c r="C224" i="3"/>
  <c r="B224" i="3"/>
  <c r="A226" i="3" l="1"/>
  <c r="H225" i="3"/>
  <c r="G225" i="3"/>
  <c r="F225" i="3"/>
  <c r="E225" i="3"/>
  <c r="D225" i="3"/>
  <c r="C225" i="3"/>
  <c r="B225" i="3"/>
  <c r="A227" i="3" l="1"/>
  <c r="H226" i="3"/>
  <c r="G226" i="3"/>
  <c r="F226" i="3"/>
  <c r="E226" i="3"/>
  <c r="D226" i="3"/>
  <c r="C226" i="3"/>
  <c r="B226" i="3"/>
  <c r="A228" i="3" l="1"/>
  <c r="H227" i="3"/>
  <c r="G227" i="3"/>
  <c r="F227" i="3"/>
  <c r="E227" i="3"/>
  <c r="D227" i="3"/>
  <c r="C227" i="3"/>
  <c r="B227" i="3"/>
  <c r="A229" i="3" l="1"/>
  <c r="H228" i="3"/>
  <c r="G228" i="3"/>
  <c r="F228" i="3"/>
  <c r="E228" i="3"/>
  <c r="D228" i="3"/>
  <c r="C228" i="3"/>
  <c r="B228" i="3"/>
  <c r="A230" i="3" l="1"/>
  <c r="H229" i="3"/>
  <c r="G229" i="3"/>
  <c r="F229" i="3"/>
  <c r="E229" i="3"/>
  <c r="D229" i="3"/>
  <c r="C229" i="3"/>
  <c r="B229" i="3"/>
  <c r="A231" i="3" l="1"/>
  <c r="H230" i="3"/>
  <c r="G230" i="3"/>
  <c r="F230" i="3"/>
  <c r="E230" i="3"/>
  <c r="D230" i="3"/>
  <c r="C230" i="3"/>
  <c r="B230" i="3"/>
  <c r="A232" i="3" l="1"/>
  <c r="H231" i="3"/>
  <c r="G231" i="3"/>
  <c r="F231" i="3"/>
  <c r="E231" i="3"/>
  <c r="D231" i="3"/>
  <c r="C231" i="3"/>
  <c r="B231" i="3"/>
  <c r="A233" i="3" l="1"/>
  <c r="H232" i="3"/>
  <c r="G232" i="3"/>
  <c r="F232" i="3"/>
  <c r="E232" i="3"/>
  <c r="D232" i="3"/>
  <c r="C232" i="3"/>
  <c r="B232" i="3"/>
  <c r="A234" i="3" l="1"/>
  <c r="H233" i="3"/>
  <c r="G233" i="3"/>
  <c r="F233" i="3"/>
  <c r="E233" i="3"/>
  <c r="D233" i="3"/>
  <c r="C233" i="3"/>
  <c r="B233" i="3"/>
  <c r="A235" i="3" l="1"/>
  <c r="H234" i="3"/>
  <c r="G234" i="3"/>
  <c r="F234" i="3"/>
  <c r="E234" i="3"/>
  <c r="D234" i="3"/>
  <c r="C234" i="3"/>
  <c r="B234" i="3"/>
  <c r="A236" i="3" l="1"/>
  <c r="H235" i="3"/>
  <c r="G235" i="3"/>
  <c r="F235" i="3"/>
  <c r="E235" i="3"/>
  <c r="D235" i="3"/>
  <c r="C235" i="3"/>
  <c r="B235" i="3"/>
  <c r="A237" i="3" l="1"/>
  <c r="H236" i="3"/>
  <c r="G236" i="3"/>
  <c r="F236" i="3"/>
  <c r="E236" i="3"/>
  <c r="D236" i="3"/>
  <c r="C236" i="3"/>
  <c r="B236" i="3"/>
  <c r="A238" i="3" l="1"/>
  <c r="H237" i="3"/>
  <c r="G237" i="3"/>
  <c r="F237" i="3"/>
  <c r="E237" i="3"/>
  <c r="D237" i="3"/>
  <c r="C237" i="3"/>
  <c r="B237" i="3"/>
  <c r="A239" i="3" l="1"/>
  <c r="H238" i="3"/>
  <c r="G238" i="3"/>
  <c r="F238" i="3"/>
  <c r="E238" i="3"/>
  <c r="D238" i="3"/>
  <c r="C238" i="3"/>
  <c r="B238" i="3"/>
  <c r="A240" i="3" l="1"/>
  <c r="H239" i="3"/>
  <c r="G239" i="3"/>
  <c r="F239" i="3"/>
  <c r="E239" i="3"/>
  <c r="D239" i="3"/>
  <c r="C239" i="3"/>
  <c r="B239" i="3"/>
  <c r="A241" i="3" l="1"/>
  <c r="H240" i="3"/>
  <c r="G240" i="3"/>
  <c r="F240" i="3"/>
  <c r="E240" i="3"/>
  <c r="D240" i="3"/>
  <c r="C240" i="3"/>
  <c r="B240" i="3"/>
  <c r="A242" i="3" l="1"/>
  <c r="H241" i="3"/>
  <c r="G241" i="3"/>
  <c r="F241" i="3"/>
  <c r="E241" i="3"/>
  <c r="D241" i="3"/>
  <c r="C241" i="3"/>
  <c r="B241" i="3"/>
  <c r="A243" i="3" l="1"/>
  <c r="H242" i="3"/>
  <c r="G242" i="3"/>
  <c r="F242" i="3"/>
  <c r="E242" i="3"/>
  <c r="D242" i="3"/>
  <c r="C242" i="3"/>
  <c r="B242" i="3"/>
  <c r="A244" i="3" l="1"/>
  <c r="H243" i="3"/>
  <c r="G243" i="3"/>
  <c r="F243" i="3"/>
  <c r="E243" i="3"/>
  <c r="D243" i="3"/>
  <c r="C243" i="3"/>
  <c r="B243" i="3"/>
  <c r="A245" i="3" l="1"/>
  <c r="H244" i="3"/>
  <c r="G244" i="3"/>
  <c r="F244" i="3"/>
  <c r="E244" i="3"/>
  <c r="D244" i="3"/>
  <c r="C244" i="3"/>
  <c r="B244" i="3"/>
  <c r="A246" i="3" l="1"/>
  <c r="H245" i="3"/>
  <c r="G245" i="3"/>
  <c r="F245" i="3"/>
  <c r="E245" i="3"/>
  <c r="D245" i="3"/>
  <c r="C245" i="3"/>
  <c r="B245" i="3"/>
  <c r="A247" i="3" l="1"/>
  <c r="H246" i="3"/>
  <c r="G246" i="3"/>
  <c r="F246" i="3"/>
  <c r="E246" i="3"/>
  <c r="D246" i="3"/>
  <c r="C246" i="3"/>
  <c r="B246" i="3"/>
  <c r="A248" i="3" l="1"/>
  <c r="H247" i="3"/>
  <c r="G247" i="3"/>
  <c r="F247" i="3"/>
  <c r="E247" i="3"/>
  <c r="D247" i="3"/>
  <c r="C247" i="3"/>
  <c r="B247" i="3"/>
  <c r="A249" i="3" l="1"/>
  <c r="H248" i="3"/>
  <c r="G248" i="3"/>
  <c r="F248" i="3"/>
  <c r="E248" i="3"/>
  <c r="D248" i="3"/>
  <c r="C248" i="3"/>
  <c r="B248" i="3"/>
  <c r="A250" i="3" l="1"/>
  <c r="H249" i="3"/>
  <c r="G249" i="3"/>
  <c r="F249" i="3"/>
  <c r="E249" i="3"/>
  <c r="D249" i="3"/>
  <c r="C249" i="3"/>
  <c r="B249" i="3"/>
  <c r="A251" i="3" l="1"/>
  <c r="H250" i="3"/>
  <c r="G250" i="3"/>
  <c r="F250" i="3"/>
  <c r="E250" i="3"/>
  <c r="D250" i="3"/>
  <c r="C250" i="3"/>
  <c r="B250" i="3"/>
  <c r="A252" i="3" l="1"/>
  <c r="H251" i="3"/>
  <c r="G251" i="3"/>
  <c r="F251" i="3"/>
  <c r="E251" i="3"/>
  <c r="D251" i="3"/>
  <c r="C251" i="3"/>
  <c r="B251" i="3"/>
  <c r="A253" i="3" l="1"/>
  <c r="H252" i="3"/>
  <c r="G252" i="3"/>
  <c r="F252" i="3"/>
  <c r="E252" i="3"/>
  <c r="D252" i="3"/>
  <c r="C252" i="3"/>
  <c r="B252" i="3"/>
  <c r="A254" i="3" l="1"/>
  <c r="H253" i="3"/>
  <c r="G253" i="3"/>
  <c r="F253" i="3"/>
  <c r="E253" i="3"/>
  <c r="D253" i="3"/>
  <c r="C253" i="3"/>
  <c r="B253" i="3"/>
  <c r="A255" i="3" l="1"/>
  <c r="H254" i="3"/>
  <c r="G254" i="3"/>
  <c r="F254" i="3"/>
  <c r="E254" i="3"/>
  <c r="D254" i="3"/>
  <c r="C254" i="3"/>
  <c r="B254" i="3"/>
  <c r="A256" i="3" l="1"/>
  <c r="H255" i="3"/>
  <c r="G255" i="3"/>
  <c r="F255" i="3"/>
  <c r="E255" i="3"/>
  <c r="D255" i="3"/>
  <c r="C255" i="3"/>
  <c r="B255" i="3"/>
  <c r="A257" i="3" l="1"/>
  <c r="H256" i="3"/>
  <c r="G256" i="3"/>
  <c r="F256" i="3"/>
  <c r="E256" i="3"/>
  <c r="D256" i="3"/>
  <c r="C256" i="3"/>
  <c r="B256" i="3"/>
  <c r="A258" i="3" l="1"/>
  <c r="H257" i="3"/>
  <c r="G257" i="3"/>
  <c r="F257" i="3"/>
  <c r="E257" i="3"/>
  <c r="D257" i="3"/>
  <c r="C257" i="3"/>
  <c r="B257" i="3"/>
  <c r="A259" i="3" l="1"/>
  <c r="H258" i="3"/>
  <c r="G258" i="3"/>
  <c r="F258" i="3"/>
  <c r="E258" i="3"/>
  <c r="D258" i="3"/>
  <c r="C258" i="3"/>
  <c r="B258" i="3"/>
  <c r="A260" i="3" l="1"/>
  <c r="H259" i="3"/>
  <c r="G259" i="3"/>
  <c r="F259" i="3"/>
  <c r="E259" i="3"/>
  <c r="D259" i="3"/>
  <c r="C259" i="3"/>
  <c r="B259" i="3"/>
  <c r="A261" i="3" l="1"/>
  <c r="H260" i="3"/>
  <c r="G260" i="3"/>
  <c r="F260" i="3"/>
  <c r="E260" i="3"/>
  <c r="D260" i="3"/>
  <c r="C260" i="3"/>
  <c r="B260" i="3"/>
  <c r="A262" i="3" l="1"/>
  <c r="H261" i="3"/>
  <c r="G261" i="3"/>
  <c r="F261" i="3"/>
  <c r="E261" i="3"/>
  <c r="D261" i="3"/>
  <c r="C261" i="3"/>
  <c r="B261" i="3"/>
  <c r="A263" i="3" l="1"/>
  <c r="H262" i="3"/>
  <c r="G262" i="3"/>
  <c r="F262" i="3"/>
  <c r="E262" i="3"/>
  <c r="D262" i="3"/>
  <c r="C262" i="3"/>
  <c r="B262" i="3"/>
  <c r="A264" i="3" l="1"/>
  <c r="H263" i="3"/>
  <c r="G263" i="3"/>
  <c r="F263" i="3"/>
  <c r="E263" i="3"/>
  <c r="D263" i="3"/>
  <c r="C263" i="3"/>
  <c r="B263" i="3"/>
  <c r="A265" i="3" l="1"/>
  <c r="H264" i="3"/>
  <c r="G264" i="3"/>
  <c r="F264" i="3"/>
  <c r="E264" i="3"/>
  <c r="D264" i="3"/>
  <c r="C264" i="3"/>
  <c r="B264" i="3"/>
  <c r="A266" i="3" l="1"/>
  <c r="H265" i="3"/>
  <c r="G265" i="3"/>
  <c r="F265" i="3"/>
  <c r="E265" i="3"/>
  <c r="D265" i="3"/>
  <c r="C265" i="3"/>
  <c r="B265" i="3"/>
  <c r="A267" i="3" l="1"/>
  <c r="H266" i="3"/>
  <c r="G266" i="3"/>
  <c r="F266" i="3"/>
  <c r="E266" i="3"/>
  <c r="D266" i="3"/>
  <c r="C266" i="3"/>
  <c r="B266" i="3"/>
  <c r="A268" i="3" l="1"/>
  <c r="H267" i="3"/>
  <c r="G267" i="3"/>
  <c r="F267" i="3"/>
  <c r="E267" i="3"/>
  <c r="D267" i="3"/>
  <c r="C267" i="3"/>
  <c r="B267" i="3"/>
  <c r="A269" i="3" l="1"/>
  <c r="H268" i="3"/>
  <c r="G268" i="3"/>
  <c r="F268" i="3"/>
  <c r="E268" i="3"/>
  <c r="D268" i="3"/>
  <c r="C268" i="3"/>
  <c r="B268" i="3"/>
  <c r="A270" i="3" l="1"/>
  <c r="H269" i="3"/>
  <c r="G269" i="3"/>
  <c r="F269" i="3"/>
  <c r="E269" i="3"/>
  <c r="D269" i="3"/>
  <c r="C269" i="3"/>
  <c r="B269" i="3"/>
  <c r="A271" i="3" l="1"/>
  <c r="H270" i="3"/>
  <c r="G270" i="3"/>
  <c r="F270" i="3"/>
  <c r="E270" i="3"/>
  <c r="D270" i="3"/>
  <c r="C270" i="3"/>
  <c r="B270" i="3"/>
  <c r="A272" i="3" l="1"/>
  <c r="H271" i="3"/>
  <c r="G271" i="3"/>
  <c r="F271" i="3"/>
  <c r="E271" i="3"/>
  <c r="D271" i="3"/>
  <c r="C271" i="3"/>
  <c r="B271" i="3"/>
  <c r="A273" i="3" l="1"/>
  <c r="H272" i="3"/>
  <c r="G272" i="3"/>
  <c r="F272" i="3"/>
  <c r="E272" i="3"/>
  <c r="D272" i="3"/>
  <c r="C272" i="3"/>
  <c r="B272" i="3"/>
  <c r="A274" i="3" l="1"/>
  <c r="H273" i="3"/>
  <c r="G273" i="3"/>
  <c r="F273" i="3"/>
  <c r="E273" i="3"/>
  <c r="D273" i="3"/>
  <c r="C273" i="3"/>
  <c r="B273" i="3"/>
  <c r="A275" i="3" l="1"/>
  <c r="H274" i="3"/>
  <c r="G274" i="3"/>
  <c r="F274" i="3"/>
  <c r="E274" i="3"/>
  <c r="D274" i="3"/>
  <c r="C274" i="3"/>
  <c r="B274" i="3"/>
  <c r="A276" i="3" l="1"/>
  <c r="H275" i="3"/>
  <c r="G275" i="3"/>
  <c r="F275" i="3"/>
  <c r="E275" i="3"/>
  <c r="D275" i="3"/>
  <c r="C275" i="3"/>
  <c r="B275" i="3"/>
  <c r="A277" i="3" l="1"/>
  <c r="H276" i="3"/>
  <c r="G276" i="3"/>
  <c r="F276" i="3"/>
  <c r="E276" i="3"/>
  <c r="D276" i="3"/>
  <c r="C276" i="3"/>
  <c r="B276" i="3"/>
  <c r="A278" i="3" l="1"/>
  <c r="H277" i="3"/>
  <c r="G277" i="3"/>
  <c r="F277" i="3"/>
  <c r="E277" i="3"/>
  <c r="D277" i="3"/>
  <c r="C277" i="3"/>
  <c r="B277" i="3"/>
  <c r="A279" i="3" l="1"/>
  <c r="H278" i="3"/>
  <c r="G278" i="3"/>
  <c r="F278" i="3"/>
  <c r="E278" i="3"/>
  <c r="D278" i="3"/>
  <c r="C278" i="3"/>
  <c r="B278" i="3"/>
  <c r="A280" i="3" l="1"/>
  <c r="H279" i="3"/>
  <c r="G279" i="3"/>
  <c r="F279" i="3"/>
  <c r="E279" i="3"/>
  <c r="D279" i="3"/>
  <c r="C279" i="3"/>
  <c r="B279" i="3"/>
  <c r="A281" i="3" l="1"/>
  <c r="H280" i="3"/>
  <c r="G280" i="3"/>
  <c r="F280" i="3"/>
  <c r="E280" i="3"/>
  <c r="D280" i="3"/>
  <c r="C280" i="3"/>
  <c r="B280" i="3"/>
  <c r="A282" i="3" l="1"/>
  <c r="H281" i="3"/>
  <c r="G281" i="3"/>
  <c r="F281" i="3"/>
  <c r="E281" i="3"/>
  <c r="D281" i="3"/>
  <c r="C281" i="3"/>
  <c r="B281" i="3"/>
  <c r="A283" i="3" l="1"/>
  <c r="H282" i="3"/>
  <c r="G282" i="3"/>
  <c r="F282" i="3"/>
  <c r="E282" i="3"/>
  <c r="D282" i="3"/>
  <c r="C282" i="3"/>
  <c r="B282" i="3"/>
  <c r="A284" i="3" l="1"/>
  <c r="H283" i="3"/>
  <c r="G283" i="3"/>
  <c r="F283" i="3"/>
  <c r="E283" i="3"/>
  <c r="D283" i="3"/>
  <c r="C283" i="3"/>
  <c r="B283" i="3"/>
  <c r="A285" i="3" l="1"/>
  <c r="H284" i="3"/>
  <c r="G284" i="3"/>
  <c r="F284" i="3"/>
  <c r="E284" i="3"/>
  <c r="D284" i="3"/>
  <c r="C284" i="3"/>
  <c r="B284" i="3"/>
  <c r="A286" i="3" l="1"/>
  <c r="H285" i="3"/>
  <c r="G285" i="3"/>
  <c r="F285" i="3"/>
  <c r="E285" i="3"/>
  <c r="D285" i="3"/>
  <c r="C285" i="3"/>
  <c r="B285" i="3"/>
  <c r="A287" i="3" l="1"/>
  <c r="H286" i="3"/>
  <c r="G286" i="3"/>
  <c r="F286" i="3"/>
  <c r="E286" i="3"/>
  <c r="D286" i="3"/>
  <c r="C286" i="3"/>
  <c r="B286" i="3"/>
  <c r="A288" i="3" l="1"/>
  <c r="H287" i="3"/>
  <c r="G287" i="3"/>
  <c r="F287" i="3"/>
  <c r="E287" i="3"/>
  <c r="D287" i="3"/>
  <c r="C287" i="3"/>
  <c r="B287" i="3"/>
  <c r="A289" i="3" l="1"/>
  <c r="H288" i="3"/>
  <c r="G288" i="3"/>
  <c r="F288" i="3"/>
  <c r="E288" i="3"/>
  <c r="D288" i="3"/>
  <c r="C288" i="3"/>
  <c r="B288" i="3"/>
  <c r="A290" i="3" l="1"/>
  <c r="H289" i="3"/>
  <c r="G289" i="3"/>
  <c r="F289" i="3"/>
  <c r="E289" i="3"/>
  <c r="D289" i="3"/>
  <c r="C289" i="3"/>
  <c r="B289" i="3"/>
  <c r="A291" i="3" l="1"/>
  <c r="H290" i="3"/>
  <c r="G290" i="3"/>
  <c r="F290" i="3"/>
  <c r="E290" i="3"/>
  <c r="D290" i="3"/>
  <c r="C290" i="3"/>
  <c r="B290" i="3"/>
  <c r="A292" i="3" l="1"/>
  <c r="H291" i="3"/>
  <c r="G291" i="3"/>
  <c r="F291" i="3"/>
  <c r="E291" i="3"/>
  <c r="D291" i="3"/>
  <c r="C291" i="3"/>
  <c r="B291" i="3"/>
  <c r="A293" i="3" l="1"/>
  <c r="H292" i="3"/>
  <c r="G292" i="3"/>
  <c r="F292" i="3"/>
  <c r="E292" i="3"/>
  <c r="D292" i="3"/>
  <c r="C292" i="3"/>
  <c r="B292" i="3"/>
  <c r="A294" i="3" l="1"/>
  <c r="H293" i="3"/>
  <c r="G293" i="3"/>
  <c r="F293" i="3"/>
  <c r="E293" i="3"/>
  <c r="D293" i="3"/>
  <c r="C293" i="3"/>
  <c r="B293" i="3"/>
  <c r="A295" i="3" l="1"/>
  <c r="H294" i="3"/>
  <c r="G294" i="3"/>
  <c r="F294" i="3"/>
  <c r="E294" i="3"/>
  <c r="D294" i="3"/>
  <c r="C294" i="3"/>
  <c r="B294" i="3"/>
  <c r="A296" i="3" l="1"/>
  <c r="H295" i="3"/>
  <c r="G295" i="3"/>
  <c r="F295" i="3"/>
  <c r="E295" i="3"/>
  <c r="D295" i="3"/>
  <c r="C295" i="3"/>
  <c r="B295" i="3"/>
  <c r="A297" i="3" l="1"/>
  <c r="H296" i="3"/>
  <c r="G296" i="3"/>
  <c r="F296" i="3"/>
  <c r="E296" i="3"/>
  <c r="D296" i="3"/>
  <c r="C296" i="3"/>
  <c r="B296" i="3"/>
  <c r="A298" i="3" l="1"/>
  <c r="H297" i="3"/>
  <c r="G297" i="3"/>
  <c r="F297" i="3"/>
  <c r="E297" i="3"/>
  <c r="D297" i="3"/>
  <c r="C297" i="3"/>
  <c r="B297" i="3"/>
  <c r="A299" i="3" l="1"/>
  <c r="H298" i="3"/>
  <c r="G298" i="3"/>
  <c r="F298" i="3"/>
  <c r="E298" i="3"/>
  <c r="D298" i="3"/>
  <c r="C298" i="3"/>
  <c r="B298" i="3"/>
  <c r="A300" i="3" l="1"/>
  <c r="H299" i="3"/>
  <c r="G299" i="3"/>
  <c r="F299" i="3"/>
  <c r="E299" i="3"/>
  <c r="D299" i="3"/>
  <c r="C299" i="3"/>
  <c r="B299" i="3"/>
  <c r="A301" i="3" l="1"/>
  <c r="H300" i="3"/>
  <c r="G300" i="3"/>
  <c r="F300" i="3"/>
  <c r="E300" i="3"/>
  <c r="D300" i="3"/>
  <c r="C300" i="3"/>
  <c r="B300" i="3"/>
  <c r="A302" i="3" l="1"/>
  <c r="H301" i="3"/>
  <c r="G301" i="3"/>
  <c r="F301" i="3"/>
  <c r="E301" i="3"/>
  <c r="D301" i="3"/>
  <c r="C301" i="3"/>
  <c r="B301" i="3"/>
  <c r="A303" i="3" l="1"/>
  <c r="H302" i="3"/>
  <c r="G302" i="3"/>
  <c r="F302" i="3"/>
  <c r="E302" i="3"/>
  <c r="D302" i="3"/>
  <c r="C302" i="3"/>
  <c r="B302" i="3"/>
  <c r="A304" i="3" l="1"/>
  <c r="H303" i="3"/>
  <c r="G303" i="3"/>
  <c r="F303" i="3"/>
  <c r="E303" i="3"/>
  <c r="D303" i="3"/>
  <c r="C303" i="3"/>
  <c r="B303" i="3"/>
  <c r="A305" i="3" l="1"/>
  <c r="H304" i="3"/>
  <c r="G304" i="3"/>
  <c r="F304" i="3"/>
  <c r="E304" i="3"/>
  <c r="D304" i="3"/>
  <c r="C304" i="3"/>
  <c r="B304" i="3"/>
  <c r="A306" i="3" l="1"/>
  <c r="H305" i="3"/>
  <c r="G305" i="3"/>
  <c r="F305" i="3"/>
  <c r="E305" i="3"/>
  <c r="D305" i="3"/>
  <c r="C305" i="3"/>
  <c r="B305" i="3"/>
  <c r="A307" i="3" l="1"/>
  <c r="H306" i="3"/>
  <c r="G306" i="3"/>
  <c r="F306" i="3"/>
  <c r="E306" i="3"/>
  <c r="D306" i="3"/>
  <c r="C306" i="3"/>
  <c r="B306" i="3"/>
  <c r="A308" i="3" l="1"/>
  <c r="H307" i="3"/>
  <c r="G307" i="3"/>
  <c r="F307" i="3"/>
  <c r="E307" i="3"/>
  <c r="D307" i="3"/>
  <c r="C307" i="3"/>
  <c r="B307" i="3"/>
  <c r="A309" i="3" l="1"/>
  <c r="H308" i="3"/>
  <c r="G308" i="3"/>
  <c r="F308" i="3"/>
  <c r="E308" i="3"/>
  <c r="D308" i="3"/>
  <c r="C308" i="3"/>
  <c r="B308" i="3"/>
  <c r="A310" i="3" l="1"/>
  <c r="H309" i="3"/>
  <c r="G309" i="3"/>
  <c r="F309" i="3"/>
  <c r="E309" i="3"/>
  <c r="D309" i="3"/>
  <c r="C309" i="3"/>
  <c r="B309" i="3"/>
  <c r="A311" i="3" l="1"/>
  <c r="H310" i="3"/>
  <c r="G310" i="3"/>
  <c r="F310" i="3"/>
  <c r="E310" i="3"/>
  <c r="D310" i="3"/>
  <c r="C310" i="3"/>
  <c r="B310" i="3"/>
  <c r="A312" i="3" l="1"/>
  <c r="H311" i="3"/>
  <c r="G311" i="3"/>
  <c r="F311" i="3"/>
  <c r="E311" i="3"/>
  <c r="D311" i="3"/>
  <c r="C311" i="3"/>
  <c r="B311" i="3"/>
  <c r="A313" i="3" l="1"/>
  <c r="H312" i="3"/>
  <c r="G312" i="3"/>
  <c r="F312" i="3"/>
  <c r="E312" i="3"/>
  <c r="D312" i="3"/>
  <c r="C312" i="3"/>
  <c r="B312" i="3"/>
  <c r="A314" i="3" l="1"/>
  <c r="H313" i="3"/>
  <c r="G313" i="3"/>
  <c r="F313" i="3"/>
  <c r="E313" i="3"/>
  <c r="D313" i="3"/>
  <c r="C313" i="3"/>
  <c r="B313" i="3"/>
  <c r="A315" i="3" l="1"/>
  <c r="H314" i="3"/>
  <c r="G314" i="3"/>
  <c r="F314" i="3"/>
  <c r="E314" i="3"/>
  <c r="D314" i="3"/>
  <c r="C314" i="3"/>
  <c r="B314" i="3"/>
  <c r="A316" i="3" l="1"/>
  <c r="H315" i="3"/>
  <c r="G315" i="3"/>
  <c r="F315" i="3"/>
  <c r="E315" i="3"/>
  <c r="D315" i="3"/>
  <c r="C315" i="3"/>
  <c r="B315" i="3"/>
  <c r="A317" i="3" l="1"/>
  <c r="H316" i="3"/>
  <c r="G316" i="3"/>
  <c r="F316" i="3"/>
  <c r="E316" i="3"/>
  <c r="D316" i="3"/>
  <c r="C316" i="3"/>
  <c r="B316" i="3"/>
  <c r="A318" i="3" l="1"/>
  <c r="H317" i="3"/>
  <c r="G317" i="3"/>
  <c r="F317" i="3"/>
  <c r="E317" i="3"/>
  <c r="D317" i="3"/>
  <c r="C317" i="3"/>
  <c r="B317" i="3"/>
  <c r="A319" i="3" l="1"/>
  <c r="H318" i="3"/>
  <c r="G318" i="3"/>
  <c r="F318" i="3"/>
  <c r="E318" i="3"/>
  <c r="D318" i="3"/>
  <c r="C318" i="3"/>
  <c r="B318" i="3"/>
  <c r="A320" i="3" l="1"/>
  <c r="H319" i="3"/>
  <c r="G319" i="3"/>
  <c r="F319" i="3"/>
  <c r="E319" i="3"/>
  <c r="D319" i="3"/>
  <c r="C319" i="3"/>
  <c r="B319" i="3"/>
  <c r="A321" i="3" l="1"/>
  <c r="H320" i="3"/>
  <c r="G320" i="3"/>
  <c r="F320" i="3"/>
  <c r="E320" i="3"/>
  <c r="D320" i="3"/>
  <c r="C320" i="3"/>
  <c r="B320" i="3"/>
  <c r="A322" i="3" l="1"/>
  <c r="H321" i="3"/>
  <c r="G321" i="3"/>
  <c r="F321" i="3"/>
  <c r="E321" i="3"/>
  <c r="D321" i="3"/>
  <c r="C321" i="3"/>
  <c r="B321" i="3"/>
  <c r="A323" i="3" l="1"/>
  <c r="H322" i="3"/>
  <c r="G322" i="3"/>
  <c r="F322" i="3"/>
  <c r="E322" i="3"/>
  <c r="D322" i="3"/>
  <c r="C322" i="3"/>
  <c r="B322" i="3"/>
  <c r="A324" i="3" l="1"/>
  <c r="H323" i="3"/>
  <c r="G323" i="3"/>
  <c r="F323" i="3"/>
  <c r="E323" i="3"/>
  <c r="D323" i="3"/>
  <c r="C323" i="3"/>
  <c r="B323" i="3"/>
  <c r="A325" i="3" l="1"/>
  <c r="H324" i="3"/>
  <c r="G324" i="3"/>
  <c r="F324" i="3"/>
  <c r="E324" i="3"/>
  <c r="D324" i="3"/>
  <c r="C324" i="3"/>
  <c r="B324" i="3"/>
  <c r="A326" i="3" l="1"/>
  <c r="H325" i="3"/>
  <c r="G325" i="3"/>
  <c r="F325" i="3"/>
  <c r="E325" i="3"/>
  <c r="D325" i="3"/>
  <c r="C325" i="3"/>
  <c r="B325" i="3"/>
  <c r="A327" i="3" l="1"/>
  <c r="H326" i="3"/>
  <c r="G326" i="3"/>
  <c r="F326" i="3"/>
  <c r="E326" i="3"/>
  <c r="D326" i="3"/>
  <c r="C326" i="3"/>
  <c r="B326" i="3"/>
  <c r="A328" i="3" l="1"/>
  <c r="H327" i="3"/>
  <c r="G327" i="3"/>
  <c r="F327" i="3"/>
  <c r="E327" i="3"/>
  <c r="D327" i="3"/>
  <c r="C327" i="3"/>
  <c r="B327" i="3"/>
  <c r="A329" i="3" l="1"/>
  <c r="H328" i="3"/>
  <c r="G328" i="3"/>
  <c r="F328" i="3"/>
  <c r="E328" i="3"/>
  <c r="D328" i="3"/>
  <c r="C328" i="3"/>
  <c r="B328" i="3"/>
  <c r="A330" i="3" l="1"/>
  <c r="H329" i="3"/>
  <c r="G329" i="3"/>
  <c r="F329" i="3"/>
  <c r="E329" i="3"/>
  <c r="D329" i="3"/>
  <c r="C329" i="3"/>
  <c r="B329" i="3"/>
  <c r="A331" i="3" l="1"/>
  <c r="H330" i="3"/>
  <c r="G330" i="3"/>
  <c r="F330" i="3"/>
  <c r="E330" i="3"/>
  <c r="D330" i="3"/>
  <c r="C330" i="3"/>
  <c r="B330" i="3"/>
  <c r="A332" i="3" l="1"/>
  <c r="H331" i="3"/>
  <c r="G331" i="3"/>
  <c r="F331" i="3"/>
  <c r="E331" i="3"/>
  <c r="D331" i="3"/>
  <c r="C331" i="3"/>
  <c r="B331" i="3"/>
  <c r="A333" i="3" l="1"/>
  <c r="H332" i="3"/>
  <c r="G332" i="3"/>
  <c r="F332" i="3"/>
  <c r="E332" i="3"/>
  <c r="D332" i="3"/>
  <c r="C332" i="3"/>
  <c r="B332" i="3"/>
  <c r="A334" i="3" l="1"/>
  <c r="H333" i="3"/>
  <c r="G333" i="3"/>
  <c r="F333" i="3"/>
  <c r="E333" i="3"/>
  <c r="D333" i="3"/>
  <c r="C333" i="3"/>
  <c r="B333" i="3"/>
  <c r="A335" i="3" l="1"/>
  <c r="H334" i="3"/>
  <c r="G334" i="3"/>
  <c r="F334" i="3"/>
  <c r="E334" i="3"/>
  <c r="D334" i="3"/>
  <c r="C334" i="3"/>
  <c r="B334" i="3"/>
  <c r="A336" i="3" l="1"/>
  <c r="H335" i="3"/>
  <c r="G335" i="3"/>
  <c r="F335" i="3"/>
  <c r="E335" i="3"/>
  <c r="D335" i="3"/>
  <c r="C335" i="3"/>
  <c r="B335" i="3"/>
  <c r="A337" i="3" l="1"/>
  <c r="H336" i="3"/>
  <c r="G336" i="3"/>
  <c r="F336" i="3"/>
  <c r="E336" i="3"/>
  <c r="D336" i="3"/>
  <c r="C336" i="3"/>
  <c r="B336" i="3"/>
  <c r="A338" i="3" l="1"/>
  <c r="H337" i="3"/>
  <c r="G337" i="3"/>
  <c r="F337" i="3"/>
  <c r="E337" i="3"/>
  <c r="D337" i="3"/>
  <c r="C337" i="3"/>
  <c r="B337" i="3"/>
  <c r="A339" i="3" l="1"/>
  <c r="H338" i="3"/>
  <c r="G338" i="3"/>
  <c r="F338" i="3"/>
  <c r="E338" i="3"/>
  <c r="D338" i="3"/>
  <c r="C338" i="3"/>
  <c r="B338" i="3"/>
  <c r="A340" i="3" l="1"/>
  <c r="H339" i="3"/>
  <c r="G339" i="3"/>
  <c r="F339" i="3"/>
  <c r="E339" i="3"/>
  <c r="D339" i="3"/>
  <c r="C339" i="3"/>
  <c r="B339" i="3"/>
  <c r="A341" i="3" l="1"/>
  <c r="H340" i="3"/>
  <c r="G340" i="3"/>
  <c r="F340" i="3"/>
  <c r="E340" i="3"/>
  <c r="D340" i="3"/>
  <c r="C340" i="3"/>
  <c r="B340" i="3"/>
  <c r="A342" i="3" l="1"/>
  <c r="H341" i="3"/>
  <c r="G341" i="3"/>
  <c r="F341" i="3"/>
  <c r="E341" i="3"/>
  <c r="D341" i="3"/>
  <c r="C341" i="3"/>
  <c r="B341" i="3"/>
  <c r="A343" i="3" l="1"/>
  <c r="H342" i="3"/>
  <c r="G342" i="3"/>
  <c r="F342" i="3"/>
  <c r="E342" i="3"/>
  <c r="D342" i="3"/>
  <c r="C342" i="3"/>
  <c r="B342" i="3"/>
  <c r="A344" i="3" l="1"/>
  <c r="H343" i="3"/>
  <c r="G343" i="3"/>
  <c r="F343" i="3"/>
  <c r="E343" i="3"/>
  <c r="D343" i="3"/>
  <c r="C343" i="3"/>
  <c r="B343" i="3"/>
  <c r="A345" i="3" l="1"/>
  <c r="H344" i="3"/>
  <c r="G344" i="3"/>
  <c r="F344" i="3"/>
  <c r="E344" i="3"/>
  <c r="D344" i="3"/>
  <c r="C344" i="3"/>
  <c r="B344" i="3"/>
  <c r="A346" i="3" l="1"/>
  <c r="H345" i="3"/>
  <c r="G345" i="3"/>
  <c r="F345" i="3"/>
  <c r="E345" i="3"/>
  <c r="D345" i="3"/>
  <c r="C345" i="3"/>
  <c r="B345" i="3"/>
  <c r="A347" i="3" l="1"/>
  <c r="H346" i="3"/>
  <c r="G346" i="3"/>
  <c r="F346" i="3"/>
  <c r="E346" i="3"/>
  <c r="D346" i="3"/>
  <c r="C346" i="3"/>
  <c r="B346" i="3"/>
  <c r="A348" i="3" l="1"/>
  <c r="H347" i="3"/>
  <c r="G347" i="3"/>
  <c r="F347" i="3"/>
  <c r="E347" i="3"/>
  <c r="D347" i="3"/>
  <c r="C347" i="3"/>
  <c r="B347" i="3"/>
  <c r="A349" i="3" l="1"/>
  <c r="H348" i="3"/>
  <c r="G348" i="3"/>
  <c r="F348" i="3"/>
  <c r="E348" i="3"/>
  <c r="D348" i="3"/>
  <c r="C348" i="3"/>
  <c r="B348" i="3"/>
  <c r="A350" i="3" l="1"/>
  <c r="H349" i="3"/>
  <c r="G349" i="3"/>
  <c r="F349" i="3"/>
  <c r="E349" i="3"/>
  <c r="D349" i="3"/>
  <c r="C349" i="3"/>
  <c r="B349" i="3"/>
  <c r="A351" i="3" l="1"/>
  <c r="H350" i="3"/>
  <c r="G350" i="3"/>
  <c r="F350" i="3"/>
  <c r="E350" i="3"/>
  <c r="D350" i="3"/>
  <c r="C350" i="3"/>
  <c r="B350" i="3"/>
  <c r="A352" i="3" l="1"/>
  <c r="H351" i="3"/>
  <c r="G351" i="3"/>
  <c r="F351" i="3"/>
  <c r="E351" i="3"/>
  <c r="D351" i="3"/>
  <c r="C351" i="3"/>
  <c r="B351" i="3"/>
  <c r="A353" i="3" l="1"/>
  <c r="H352" i="3"/>
  <c r="G352" i="3"/>
  <c r="F352" i="3"/>
  <c r="E352" i="3"/>
  <c r="D352" i="3"/>
  <c r="C352" i="3"/>
  <c r="B352" i="3"/>
  <c r="A354" i="3" l="1"/>
  <c r="H353" i="3"/>
  <c r="G353" i="3"/>
  <c r="F353" i="3"/>
  <c r="E353" i="3"/>
  <c r="D353" i="3"/>
  <c r="C353" i="3"/>
  <c r="B353" i="3"/>
  <c r="A355" i="3" l="1"/>
  <c r="H354" i="3"/>
  <c r="G354" i="3"/>
  <c r="F354" i="3"/>
  <c r="E354" i="3"/>
  <c r="D354" i="3"/>
  <c r="C354" i="3"/>
  <c r="B354" i="3"/>
  <c r="A356" i="3" l="1"/>
  <c r="H355" i="3"/>
  <c r="G355" i="3"/>
  <c r="F355" i="3"/>
  <c r="E355" i="3"/>
  <c r="D355" i="3"/>
  <c r="C355" i="3"/>
  <c r="B355" i="3"/>
  <c r="A357" i="3" l="1"/>
  <c r="H356" i="3"/>
  <c r="G356" i="3"/>
  <c r="F356" i="3"/>
  <c r="E356" i="3"/>
  <c r="D356" i="3"/>
  <c r="C356" i="3"/>
  <c r="B356" i="3"/>
  <c r="A358" i="3" l="1"/>
  <c r="H357" i="3"/>
  <c r="G357" i="3"/>
  <c r="F357" i="3"/>
  <c r="E357" i="3"/>
  <c r="D357" i="3"/>
  <c r="C357" i="3"/>
  <c r="B357" i="3"/>
  <c r="A359" i="3" l="1"/>
  <c r="H358" i="3"/>
  <c r="G358" i="3"/>
  <c r="F358" i="3"/>
  <c r="E358" i="3"/>
  <c r="D358" i="3"/>
  <c r="C358" i="3"/>
  <c r="B358" i="3"/>
  <c r="A360" i="3" l="1"/>
  <c r="H359" i="3"/>
  <c r="G359" i="3"/>
  <c r="F359" i="3"/>
  <c r="E359" i="3"/>
  <c r="D359" i="3"/>
  <c r="C359" i="3"/>
  <c r="B359" i="3"/>
  <c r="A361" i="3" l="1"/>
  <c r="H360" i="3"/>
  <c r="G360" i="3"/>
  <c r="F360" i="3"/>
  <c r="E360" i="3"/>
  <c r="D360" i="3"/>
  <c r="C360" i="3"/>
  <c r="B360" i="3"/>
  <c r="A362" i="3" l="1"/>
  <c r="H361" i="3"/>
  <c r="G361" i="3"/>
  <c r="F361" i="3"/>
  <c r="E361" i="3"/>
  <c r="D361" i="3"/>
  <c r="C361" i="3"/>
  <c r="B361" i="3"/>
  <c r="A363" i="3" l="1"/>
  <c r="H362" i="3"/>
  <c r="G362" i="3"/>
  <c r="F362" i="3"/>
  <c r="E362" i="3"/>
  <c r="D362" i="3"/>
  <c r="C362" i="3"/>
  <c r="B362" i="3"/>
  <c r="A364" i="3" l="1"/>
  <c r="H363" i="3"/>
  <c r="G363" i="3"/>
  <c r="F363" i="3"/>
  <c r="E363" i="3"/>
  <c r="D363" i="3"/>
  <c r="C363" i="3"/>
  <c r="B363" i="3"/>
  <c r="A365" i="3" l="1"/>
  <c r="H364" i="3"/>
  <c r="G364" i="3"/>
  <c r="F364" i="3"/>
  <c r="E364" i="3"/>
  <c r="D364" i="3"/>
  <c r="C364" i="3"/>
  <c r="B364" i="3"/>
  <c r="A366" i="3" l="1"/>
  <c r="H365" i="3"/>
  <c r="G365" i="3"/>
  <c r="F365" i="3"/>
  <c r="E365" i="3"/>
  <c r="D365" i="3"/>
  <c r="C365" i="3"/>
  <c r="B365" i="3"/>
  <c r="A367" i="3" l="1"/>
  <c r="H366" i="3"/>
  <c r="G366" i="3"/>
  <c r="F366" i="3"/>
  <c r="E366" i="3"/>
  <c r="D366" i="3"/>
  <c r="C366" i="3"/>
  <c r="B366" i="3"/>
  <c r="A368" i="3" l="1"/>
  <c r="H367" i="3"/>
  <c r="G367" i="3"/>
  <c r="F367" i="3"/>
  <c r="E367" i="3"/>
  <c r="D367" i="3"/>
  <c r="C367" i="3"/>
  <c r="B367" i="3"/>
  <c r="A369" i="3" l="1"/>
  <c r="H368" i="3"/>
  <c r="G368" i="3"/>
  <c r="F368" i="3"/>
  <c r="E368" i="3"/>
  <c r="D368" i="3"/>
  <c r="C368" i="3"/>
  <c r="B368" i="3"/>
  <c r="A370" i="3" l="1"/>
  <c r="H369" i="3"/>
  <c r="G369" i="3"/>
  <c r="F369" i="3"/>
  <c r="E369" i="3"/>
  <c r="D369" i="3"/>
  <c r="C369" i="3"/>
  <c r="B369" i="3"/>
  <c r="A371" i="3" l="1"/>
  <c r="H370" i="3"/>
  <c r="G370" i="3"/>
  <c r="F370" i="3"/>
  <c r="E370" i="3"/>
  <c r="D370" i="3"/>
  <c r="C370" i="3"/>
  <c r="B370" i="3"/>
  <c r="A372" i="3" l="1"/>
  <c r="H371" i="3"/>
  <c r="G371" i="3"/>
  <c r="F371" i="3"/>
  <c r="E371" i="3"/>
  <c r="D371" i="3"/>
  <c r="C371" i="3"/>
  <c r="B371" i="3"/>
  <c r="A373" i="3" l="1"/>
  <c r="H372" i="3"/>
  <c r="G372" i="3"/>
  <c r="F372" i="3"/>
  <c r="E372" i="3"/>
  <c r="D372" i="3"/>
  <c r="C372" i="3"/>
  <c r="B372" i="3"/>
  <c r="A374" i="3" l="1"/>
  <c r="H373" i="3"/>
  <c r="G373" i="3"/>
  <c r="F373" i="3"/>
  <c r="E373" i="3"/>
  <c r="D373" i="3"/>
  <c r="C373" i="3"/>
  <c r="B373" i="3"/>
  <c r="A375" i="3" l="1"/>
  <c r="H374" i="3"/>
  <c r="G374" i="3"/>
  <c r="F374" i="3"/>
  <c r="E374" i="3"/>
  <c r="D374" i="3"/>
  <c r="C374" i="3"/>
  <c r="B374" i="3"/>
  <c r="A376" i="3" l="1"/>
  <c r="H375" i="3"/>
  <c r="G375" i="3"/>
  <c r="F375" i="3"/>
  <c r="E375" i="3"/>
  <c r="D375" i="3"/>
  <c r="C375" i="3"/>
  <c r="B375" i="3"/>
  <c r="A377" i="3" l="1"/>
  <c r="H376" i="3"/>
  <c r="G376" i="3"/>
  <c r="F376" i="3"/>
  <c r="E376" i="3"/>
  <c r="D376" i="3"/>
  <c r="C376" i="3"/>
  <c r="B376" i="3"/>
  <c r="A378" i="3" l="1"/>
  <c r="H377" i="3"/>
  <c r="G377" i="3"/>
  <c r="F377" i="3"/>
  <c r="E377" i="3"/>
  <c r="D377" i="3"/>
  <c r="C377" i="3"/>
  <c r="B377" i="3"/>
  <c r="A379" i="3" l="1"/>
  <c r="H378" i="3"/>
  <c r="G378" i="3"/>
  <c r="F378" i="3"/>
  <c r="E378" i="3"/>
  <c r="D378" i="3"/>
  <c r="C378" i="3"/>
  <c r="B378" i="3"/>
  <c r="A380" i="3" l="1"/>
  <c r="H379" i="3"/>
  <c r="G379" i="3"/>
  <c r="F379" i="3"/>
  <c r="E379" i="3"/>
  <c r="D379" i="3"/>
  <c r="C379" i="3"/>
  <c r="B379" i="3"/>
  <c r="A381" i="3" l="1"/>
  <c r="H380" i="3"/>
  <c r="G380" i="3"/>
  <c r="F380" i="3"/>
  <c r="E380" i="3"/>
  <c r="D380" i="3"/>
  <c r="C380" i="3"/>
  <c r="B380" i="3"/>
  <c r="A382" i="3" l="1"/>
  <c r="H381" i="3"/>
  <c r="G381" i="3"/>
  <c r="F381" i="3"/>
  <c r="E381" i="3"/>
  <c r="D381" i="3"/>
  <c r="C381" i="3"/>
  <c r="B381" i="3"/>
  <c r="A383" i="3" l="1"/>
  <c r="H382" i="3"/>
  <c r="G382" i="3"/>
  <c r="F382" i="3"/>
  <c r="E382" i="3"/>
  <c r="D382" i="3"/>
  <c r="C382" i="3"/>
  <c r="B382" i="3"/>
  <c r="A384" i="3" l="1"/>
  <c r="H383" i="3"/>
  <c r="G383" i="3"/>
  <c r="F383" i="3"/>
  <c r="E383" i="3"/>
  <c r="D383" i="3"/>
  <c r="C383" i="3"/>
  <c r="B383" i="3"/>
  <c r="A385" i="3" l="1"/>
  <c r="H384" i="3"/>
  <c r="G384" i="3"/>
  <c r="F384" i="3"/>
  <c r="E384" i="3"/>
  <c r="D384" i="3"/>
  <c r="C384" i="3"/>
  <c r="B384" i="3"/>
  <c r="A386" i="3" l="1"/>
  <c r="H385" i="3"/>
  <c r="G385" i="3"/>
  <c r="F385" i="3"/>
  <c r="E385" i="3"/>
  <c r="D385" i="3"/>
  <c r="C385" i="3"/>
  <c r="B385" i="3"/>
  <c r="A387" i="3" l="1"/>
  <c r="H386" i="3"/>
  <c r="G386" i="3"/>
  <c r="F386" i="3"/>
  <c r="E386" i="3"/>
  <c r="D386" i="3"/>
  <c r="C386" i="3"/>
  <c r="B386" i="3"/>
  <c r="A388" i="3" l="1"/>
  <c r="H387" i="3"/>
  <c r="G387" i="3"/>
  <c r="F387" i="3"/>
  <c r="E387" i="3"/>
  <c r="D387" i="3"/>
  <c r="C387" i="3"/>
  <c r="B387" i="3"/>
  <c r="A389" i="3" l="1"/>
  <c r="H388" i="3"/>
  <c r="G388" i="3"/>
  <c r="F388" i="3"/>
  <c r="E388" i="3"/>
  <c r="D388" i="3"/>
  <c r="C388" i="3"/>
  <c r="B388" i="3"/>
  <c r="A390" i="3" l="1"/>
  <c r="H389" i="3"/>
  <c r="G389" i="3"/>
  <c r="F389" i="3"/>
  <c r="E389" i="3"/>
  <c r="D389" i="3"/>
  <c r="C389" i="3"/>
  <c r="B389" i="3"/>
  <c r="A391" i="3" l="1"/>
  <c r="H390" i="3"/>
  <c r="G390" i="3"/>
  <c r="F390" i="3"/>
  <c r="E390" i="3"/>
  <c r="D390" i="3"/>
  <c r="C390" i="3"/>
  <c r="B390" i="3"/>
  <c r="A392" i="3" l="1"/>
  <c r="H391" i="3"/>
  <c r="G391" i="3"/>
  <c r="F391" i="3"/>
  <c r="E391" i="3"/>
  <c r="D391" i="3"/>
  <c r="C391" i="3"/>
  <c r="B391" i="3"/>
  <c r="A393" i="3" l="1"/>
  <c r="H392" i="3"/>
  <c r="G392" i="3"/>
  <c r="F392" i="3"/>
  <c r="E392" i="3"/>
  <c r="D392" i="3"/>
  <c r="C392" i="3"/>
  <c r="B392" i="3"/>
  <c r="A394" i="3" l="1"/>
  <c r="H393" i="3"/>
  <c r="G393" i="3"/>
  <c r="F393" i="3"/>
  <c r="E393" i="3"/>
  <c r="D393" i="3"/>
  <c r="C393" i="3"/>
  <c r="B393" i="3"/>
  <c r="A395" i="3" l="1"/>
  <c r="H394" i="3"/>
  <c r="G394" i="3"/>
  <c r="F394" i="3"/>
  <c r="E394" i="3"/>
  <c r="D394" i="3"/>
  <c r="C394" i="3"/>
  <c r="B394" i="3"/>
  <c r="A396" i="3" l="1"/>
  <c r="H395" i="3"/>
  <c r="G395" i="3"/>
  <c r="F395" i="3"/>
  <c r="E395" i="3"/>
  <c r="D395" i="3"/>
  <c r="C395" i="3"/>
  <c r="B395" i="3"/>
  <c r="A397" i="3" l="1"/>
  <c r="H396" i="3"/>
  <c r="G396" i="3"/>
  <c r="F396" i="3"/>
  <c r="E396" i="3"/>
  <c r="D396" i="3"/>
  <c r="C396" i="3"/>
  <c r="B396" i="3"/>
  <c r="A398" i="3" l="1"/>
  <c r="H397" i="3"/>
  <c r="G397" i="3"/>
  <c r="F397" i="3"/>
  <c r="E397" i="3"/>
  <c r="D397" i="3"/>
  <c r="C397" i="3"/>
  <c r="B397" i="3"/>
  <c r="A399" i="3" l="1"/>
  <c r="H398" i="3"/>
  <c r="G398" i="3"/>
  <c r="F398" i="3"/>
  <c r="E398" i="3"/>
  <c r="D398" i="3"/>
  <c r="C398" i="3"/>
  <c r="B398" i="3"/>
  <c r="A400" i="3" l="1"/>
  <c r="H399" i="3"/>
  <c r="G399" i="3"/>
  <c r="F399" i="3"/>
  <c r="E399" i="3"/>
  <c r="D399" i="3"/>
  <c r="C399" i="3"/>
  <c r="B399" i="3"/>
  <c r="A401" i="3" l="1"/>
  <c r="H400" i="3"/>
  <c r="G400" i="3"/>
  <c r="F400" i="3"/>
  <c r="E400" i="3"/>
  <c r="D400" i="3"/>
  <c r="C400" i="3"/>
  <c r="B400" i="3"/>
  <c r="A402" i="3" l="1"/>
  <c r="H401" i="3"/>
  <c r="G401" i="3"/>
  <c r="F401" i="3"/>
  <c r="E401" i="3"/>
  <c r="D401" i="3"/>
  <c r="C401" i="3"/>
  <c r="B401" i="3"/>
  <c r="A403" i="3" l="1"/>
  <c r="H402" i="3"/>
  <c r="G402" i="3"/>
  <c r="F402" i="3"/>
  <c r="E402" i="3"/>
  <c r="D402" i="3"/>
  <c r="C402" i="3"/>
  <c r="B402" i="3"/>
  <c r="A404" i="3" l="1"/>
  <c r="H403" i="3"/>
  <c r="G403" i="3"/>
  <c r="F403" i="3"/>
  <c r="E403" i="3"/>
  <c r="D403" i="3"/>
  <c r="C403" i="3"/>
  <c r="B403" i="3"/>
  <c r="A405" i="3" l="1"/>
  <c r="H404" i="3"/>
  <c r="G404" i="3"/>
  <c r="F404" i="3"/>
  <c r="E404" i="3"/>
  <c r="D404" i="3"/>
  <c r="C404" i="3"/>
  <c r="B404" i="3"/>
  <c r="A406" i="3" l="1"/>
  <c r="H405" i="3"/>
  <c r="G405" i="3"/>
  <c r="F405" i="3"/>
  <c r="E405" i="3"/>
  <c r="D405" i="3"/>
  <c r="C405" i="3"/>
  <c r="B405" i="3"/>
  <c r="A407" i="3" l="1"/>
  <c r="H406" i="3"/>
  <c r="G406" i="3"/>
  <c r="F406" i="3"/>
  <c r="E406" i="3"/>
  <c r="D406" i="3"/>
  <c r="C406" i="3"/>
  <c r="B406" i="3"/>
  <c r="A408" i="3" l="1"/>
  <c r="H407" i="3"/>
  <c r="G407" i="3"/>
  <c r="F407" i="3"/>
  <c r="E407" i="3"/>
  <c r="D407" i="3"/>
  <c r="C407" i="3"/>
  <c r="B407" i="3"/>
  <c r="A409" i="3" l="1"/>
  <c r="H408" i="3"/>
  <c r="G408" i="3"/>
  <c r="F408" i="3"/>
  <c r="E408" i="3"/>
  <c r="D408" i="3"/>
  <c r="C408" i="3"/>
  <c r="B408" i="3"/>
  <c r="A410" i="3" l="1"/>
  <c r="H409" i="3"/>
  <c r="G409" i="3"/>
  <c r="F409" i="3"/>
  <c r="E409" i="3"/>
  <c r="D409" i="3"/>
  <c r="C409" i="3"/>
  <c r="B409" i="3"/>
  <c r="A411" i="3" l="1"/>
  <c r="H410" i="3"/>
  <c r="G410" i="3"/>
  <c r="F410" i="3"/>
  <c r="E410" i="3"/>
  <c r="D410" i="3"/>
  <c r="C410" i="3"/>
  <c r="B410" i="3"/>
  <c r="A412" i="3" l="1"/>
  <c r="H411" i="3"/>
  <c r="G411" i="3"/>
  <c r="F411" i="3"/>
  <c r="E411" i="3"/>
  <c r="D411" i="3"/>
  <c r="C411" i="3"/>
  <c r="B411" i="3"/>
  <c r="A413" i="3" l="1"/>
  <c r="H412" i="3"/>
  <c r="G412" i="3"/>
  <c r="F412" i="3"/>
  <c r="E412" i="3"/>
  <c r="D412" i="3"/>
  <c r="C412" i="3"/>
  <c r="B412" i="3"/>
  <c r="A414" i="3" l="1"/>
  <c r="H413" i="3"/>
  <c r="G413" i="3"/>
  <c r="F413" i="3"/>
  <c r="E413" i="3"/>
  <c r="D413" i="3"/>
  <c r="C413" i="3"/>
  <c r="B413" i="3"/>
  <c r="A415" i="3" l="1"/>
  <c r="H414" i="3"/>
  <c r="G414" i="3"/>
  <c r="F414" i="3"/>
  <c r="E414" i="3"/>
  <c r="D414" i="3"/>
  <c r="C414" i="3"/>
  <c r="B414" i="3"/>
  <c r="A416" i="3" l="1"/>
  <c r="H415" i="3"/>
  <c r="G415" i="3"/>
  <c r="F415" i="3"/>
  <c r="E415" i="3"/>
  <c r="D415" i="3"/>
  <c r="C415" i="3"/>
  <c r="B415" i="3"/>
  <c r="A417" i="3" l="1"/>
  <c r="H416" i="3"/>
  <c r="G416" i="3"/>
  <c r="F416" i="3"/>
  <c r="E416" i="3"/>
  <c r="D416" i="3"/>
  <c r="C416" i="3"/>
  <c r="B416" i="3"/>
  <c r="A418" i="3" l="1"/>
  <c r="H417" i="3"/>
  <c r="G417" i="3"/>
  <c r="F417" i="3"/>
  <c r="E417" i="3"/>
  <c r="D417" i="3"/>
  <c r="C417" i="3"/>
  <c r="B417" i="3"/>
  <c r="A419" i="3" l="1"/>
  <c r="H418" i="3"/>
  <c r="G418" i="3"/>
  <c r="F418" i="3"/>
  <c r="E418" i="3"/>
  <c r="D418" i="3"/>
  <c r="C418" i="3"/>
  <c r="B418" i="3"/>
  <c r="A420" i="3" l="1"/>
  <c r="H419" i="3"/>
  <c r="G419" i="3"/>
  <c r="F419" i="3"/>
  <c r="E419" i="3"/>
  <c r="D419" i="3"/>
  <c r="C419" i="3"/>
  <c r="B419" i="3"/>
  <c r="A421" i="3" l="1"/>
  <c r="H420" i="3"/>
  <c r="G420" i="3"/>
  <c r="F420" i="3"/>
  <c r="E420" i="3"/>
  <c r="D420" i="3"/>
  <c r="C420" i="3"/>
  <c r="B420" i="3"/>
  <c r="A422" i="3" l="1"/>
  <c r="H421" i="3"/>
  <c r="G421" i="3"/>
  <c r="F421" i="3"/>
  <c r="E421" i="3"/>
  <c r="D421" i="3"/>
  <c r="C421" i="3"/>
  <c r="B421" i="3"/>
  <c r="A423" i="3" l="1"/>
  <c r="H422" i="3"/>
  <c r="G422" i="3"/>
  <c r="F422" i="3"/>
  <c r="E422" i="3"/>
  <c r="D422" i="3"/>
  <c r="C422" i="3"/>
  <c r="B422" i="3"/>
  <c r="A424" i="3" l="1"/>
  <c r="H423" i="3"/>
  <c r="G423" i="3"/>
  <c r="F423" i="3"/>
  <c r="E423" i="3"/>
  <c r="D423" i="3"/>
  <c r="C423" i="3"/>
  <c r="B423" i="3"/>
  <c r="A425" i="3" l="1"/>
  <c r="H424" i="3"/>
  <c r="G424" i="3"/>
  <c r="F424" i="3"/>
  <c r="E424" i="3"/>
  <c r="D424" i="3"/>
  <c r="C424" i="3"/>
  <c r="B424" i="3"/>
  <c r="A426" i="3" l="1"/>
  <c r="H425" i="3"/>
  <c r="G425" i="3"/>
  <c r="F425" i="3"/>
  <c r="E425" i="3"/>
  <c r="D425" i="3"/>
  <c r="C425" i="3"/>
  <c r="B425" i="3"/>
  <c r="A427" i="3" l="1"/>
  <c r="H426" i="3"/>
  <c r="G426" i="3"/>
  <c r="F426" i="3"/>
  <c r="E426" i="3"/>
  <c r="D426" i="3"/>
  <c r="C426" i="3"/>
  <c r="B426" i="3"/>
  <c r="A428" i="3" l="1"/>
  <c r="H427" i="3"/>
  <c r="G427" i="3"/>
  <c r="F427" i="3"/>
  <c r="E427" i="3"/>
  <c r="D427" i="3"/>
  <c r="C427" i="3"/>
  <c r="B427" i="3"/>
  <c r="A429" i="3" l="1"/>
  <c r="H428" i="3"/>
  <c r="G428" i="3"/>
  <c r="F428" i="3"/>
  <c r="E428" i="3"/>
  <c r="D428" i="3"/>
  <c r="C428" i="3"/>
  <c r="B428" i="3"/>
  <c r="A430" i="3" l="1"/>
  <c r="H429" i="3"/>
  <c r="G429" i="3"/>
  <c r="F429" i="3"/>
  <c r="E429" i="3"/>
  <c r="D429" i="3"/>
  <c r="C429" i="3"/>
  <c r="B429" i="3"/>
  <c r="A431" i="3" l="1"/>
  <c r="H430" i="3"/>
  <c r="G430" i="3"/>
  <c r="F430" i="3"/>
  <c r="E430" i="3"/>
  <c r="D430" i="3"/>
  <c r="C430" i="3"/>
  <c r="B430" i="3"/>
  <c r="A432" i="3" l="1"/>
  <c r="H431" i="3"/>
  <c r="G431" i="3"/>
  <c r="F431" i="3"/>
  <c r="E431" i="3"/>
  <c r="D431" i="3"/>
  <c r="C431" i="3"/>
  <c r="B431" i="3"/>
  <c r="A433" i="3" l="1"/>
  <c r="H432" i="3"/>
  <c r="G432" i="3"/>
  <c r="F432" i="3"/>
  <c r="E432" i="3"/>
  <c r="D432" i="3"/>
  <c r="C432" i="3"/>
  <c r="B432" i="3"/>
  <c r="A434" i="3" l="1"/>
  <c r="H433" i="3"/>
  <c r="G433" i="3"/>
  <c r="F433" i="3"/>
  <c r="E433" i="3"/>
  <c r="D433" i="3"/>
  <c r="C433" i="3"/>
  <c r="B433" i="3"/>
  <c r="A435" i="3" l="1"/>
  <c r="H434" i="3"/>
  <c r="G434" i="3"/>
  <c r="F434" i="3"/>
  <c r="E434" i="3"/>
  <c r="D434" i="3"/>
  <c r="C434" i="3"/>
  <c r="B434" i="3"/>
  <c r="A436" i="3" l="1"/>
  <c r="H435" i="3"/>
  <c r="G435" i="3"/>
  <c r="F435" i="3"/>
  <c r="E435" i="3"/>
  <c r="D435" i="3"/>
  <c r="C435" i="3"/>
  <c r="B435" i="3"/>
  <c r="A437" i="3" l="1"/>
  <c r="H436" i="3"/>
  <c r="G436" i="3"/>
  <c r="F436" i="3"/>
  <c r="E436" i="3"/>
  <c r="D436" i="3"/>
  <c r="C436" i="3"/>
  <c r="B436" i="3"/>
  <c r="A438" i="3" l="1"/>
  <c r="H437" i="3"/>
  <c r="G437" i="3"/>
  <c r="F437" i="3"/>
  <c r="E437" i="3"/>
  <c r="D437" i="3"/>
  <c r="C437" i="3"/>
  <c r="B437" i="3"/>
  <c r="A439" i="3" l="1"/>
  <c r="H438" i="3"/>
  <c r="G438" i="3"/>
  <c r="F438" i="3"/>
  <c r="E438" i="3"/>
  <c r="D438" i="3"/>
  <c r="C438" i="3"/>
  <c r="B438" i="3"/>
  <c r="A440" i="3" l="1"/>
  <c r="H439" i="3"/>
  <c r="G439" i="3"/>
  <c r="F439" i="3"/>
  <c r="E439" i="3"/>
  <c r="D439" i="3"/>
  <c r="C439" i="3"/>
  <c r="B439" i="3"/>
  <c r="A441" i="3" l="1"/>
  <c r="H440" i="3"/>
  <c r="G440" i="3"/>
  <c r="F440" i="3"/>
  <c r="E440" i="3"/>
  <c r="D440" i="3"/>
  <c r="C440" i="3"/>
  <c r="B440" i="3"/>
  <c r="A442" i="3" l="1"/>
  <c r="H441" i="3"/>
  <c r="G441" i="3"/>
  <c r="F441" i="3"/>
  <c r="E441" i="3"/>
  <c r="D441" i="3"/>
  <c r="C441" i="3"/>
  <c r="B441" i="3"/>
  <c r="A443" i="3" l="1"/>
  <c r="H442" i="3"/>
  <c r="G442" i="3"/>
  <c r="F442" i="3"/>
  <c r="E442" i="3"/>
  <c r="D442" i="3"/>
  <c r="C442" i="3"/>
  <c r="B442" i="3"/>
  <c r="A444" i="3" l="1"/>
  <c r="H443" i="3"/>
  <c r="G443" i="3"/>
  <c r="F443" i="3"/>
  <c r="E443" i="3"/>
  <c r="D443" i="3"/>
  <c r="C443" i="3"/>
  <c r="B443" i="3"/>
  <c r="A445" i="3" l="1"/>
  <c r="H444" i="3"/>
  <c r="G444" i="3"/>
  <c r="F444" i="3"/>
  <c r="E444" i="3"/>
  <c r="D444" i="3"/>
  <c r="C444" i="3"/>
  <c r="B444" i="3"/>
  <c r="A446" i="3" l="1"/>
  <c r="H445" i="3"/>
  <c r="G445" i="3"/>
  <c r="F445" i="3"/>
  <c r="E445" i="3"/>
  <c r="D445" i="3"/>
  <c r="C445" i="3"/>
  <c r="B445" i="3"/>
  <c r="A447" i="3" l="1"/>
  <c r="H446" i="3"/>
  <c r="G446" i="3"/>
  <c r="F446" i="3"/>
  <c r="E446" i="3"/>
  <c r="D446" i="3"/>
  <c r="C446" i="3"/>
  <c r="B446" i="3"/>
  <c r="A448" i="3" l="1"/>
  <c r="H447" i="3"/>
  <c r="G447" i="3"/>
  <c r="F447" i="3"/>
  <c r="E447" i="3"/>
  <c r="D447" i="3"/>
  <c r="C447" i="3"/>
  <c r="B447" i="3"/>
  <c r="A449" i="3" l="1"/>
  <c r="H448" i="3"/>
  <c r="G448" i="3"/>
  <c r="F448" i="3"/>
  <c r="E448" i="3"/>
  <c r="D448" i="3"/>
  <c r="C448" i="3"/>
  <c r="B448" i="3"/>
  <c r="A450" i="3" l="1"/>
  <c r="H449" i="3"/>
  <c r="G449" i="3"/>
  <c r="F449" i="3"/>
  <c r="E449" i="3"/>
  <c r="D449" i="3"/>
  <c r="C449" i="3"/>
  <c r="B449" i="3"/>
  <c r="A451" i="3" l="1"/>
  <c r="H450" i="3"/>
  <c r="G450" i="3"/>
  <c r="F450" i="3"/>
  <c r="E450" i="3"/>
  <c r="D450" i="3"/>
  <c r="C450" i="3"/>
  <c r="B450" i="3"/>
  <c r="A452" i="3" l="1"/>
  <c r="H451" i="3"/>
  <c r="G451" i="3"/>
  <c r="F451" i="3"/>
  <c r="E451" i="3"/>
  <c r="D451" i="3"/>
  <c r="C451" i="3"/>
  <c r="B451" i="3"/>
  <c r="A453" i="3" l="1"/>
  <c r="H452" i="3"/>
  <c r="G452" i="3"/>
  <c r="F452" i="3"/>
  <c r="E452" i="3"/>
  <c r="D452" i="3"/>
  <c r="C452" i="3"/>
  <c r="B452" i="3"/>
  <c r="A454" i="3" l="1"/>
  <c r="H453" i="3"/>
  <c r="G453" i="3"/>
  <c r="F453" i="3"/>
  <c r="E453" i="3"/>
  <c r="D453" i="3"/>
  <c r="C453" i="3"/>
  <c r="B453" i="3"/>
  <c r="A455" i="3" l="1"/>
  <c r="H454" i="3"/>
  <c r="G454" i="3"/>
  <c r="F454" i="3"/>
  <c r="E454" i="3"/>
  <c r="D454" i="3"/>
  <c r="C454" i="3"/>
  <c r="B454" i="3"/>
  <c r="A456" i="3" l="1"/>
  <c r="H455" i="3"/>
  <c r="G455" i="3"/>
  <c r="F455" i="3"/>
  <c r="E455" i="3"/>
  <c r="D455" i="3"/>
  <c r="C455" i="3"/>
  <c r="B455" i="3"/>
  <c r="A457" i="3" l="1"/>
  <c r="H456" i="3"/>
  <c r="G456" i="3"/>
  <c r="F456" i="3"/>
  <c r="E456" i="3"/>
  <c r="D456" i="3"/>
  <c r="C456" i="3"/>
  <c r="B456" i="3"/>
  <c r="A458" i="3" l="1"/>
  <c r="H457" i="3"/>
  <c r="G457" i="3"/>
  <c r="F457" i="3"/>
  <c r="E457" i="3"/>
  <c r="D457" i="3"/>
  <c r="C457" i="3"/>
  <c r="B457" i="3"/>
  <c r="A459" i="3" l="1"/>
  <c r="H458" i="3"/>
  <c r="G458" i="3"/>
  <c r="F458" i="3"/>
  <c r="E458" i="3"/>
  <c r="D458" i="3"/>
  <c r="C458" i="3"/>
  <c r="B458" i="3"/>
  <c r="A460" i="3" l="1"/>
  <c r="H459" i="3"/>
  <c r="G459" i="3"/>
  <c r="F459" i="3"/>
  <c r="E459" i="3"/>
  <c r="D459" i="3"/>
  <c r="C459" i="3"/>
  <c r="B459" i="3"/>
  <c r="A461" i="3" l="1"/>
  <c r="H460" i="3"/>
  <c r="G460" i="3"/>
  <c r="F460" i="3"/>
  <c r="E460" i="3"/>
  <c r="D460" i="3"/>
  <c r="C460" i="3"/>
  <c r="B460" i="3"/>
  <c r="A462" i="3" l="1"/>
  <c r="H461" i="3"/>
  <c r="G461" i="3"/>
  <c r="F461" i="3"/>
  <c r="E461" i="3"/>
  <c r="D461" i="3"/>
  <c r="C461" i="3"/>
  <c r="B461" i="3"/>
  <c r="A463" i="3" l="1"/>
  <c r="H462" i="3"/>
  <c r="G462" i="3"/>
  <c r="F462" i="3"/>
  <c r="E462" i="3"/>
  <c r="D462" i="3"/>
  <c r="C462" i="3"/>
  <c r="B462" i="3"/>
  <c r="A464" i="3" l="1"/>
  <c r="H463" i="3"/>
  <c r="G463" i="3"/>
  <c r="F463" i="3"/>
  <c r="E463" i="3"/>
  <c r="D463" i="3"/>
  <c r="C463" i="3"/>
  <c r="B463" i="3"/>
  <c r="A465" i="3" l="1"/>
  <c r="H464" i="3"/>
  <c r="G464" i="3"/>
  <c r="F464" i="3"/>
  <c r="E464" i="3"/>
  <c r="D464" i="3"/>
  <c r="C464" i="3"/>
  <c r="B464" i="3"/>
  <c r="A466" i="3" l="1"/>
  <c r="H465" i="3"/>
  <c r="G465" i="3"/>
  <c r="F465" i="3"/>
  <c r="E465" i="3"/>
  <c r="D465" i="3"/>
  <c r="C465" i="3"/>
  <c r="B465" i="3"/>
  <c r="A467" i="3" l="1"/>
  <c r="H466" i="3"/>
  <c r="G466" i="3"/>
  <c r="F466" i="3"/>
  <c r="E466" i="3"/>
  <c r="D466" i="3"/>
  <c r="C466" i="3"/>
  <c r="B466" i="3"/>
  <c r="A468" i="3" l="1"/>
  <c r="H467" i="3"/>
  <c r="G467" i="3"/>
  <c r="F467" i="3"/>
  <c r="E467" i="3"/>
  <c r="D467" i="3"/>
  <c r="C467" i="3"/>
  <c r="B467" i="3"/>
  <c r="A469" i="3" l="1"/>
  <c r="H468" i="3"/>
  <c r="G468" i="3"/>
  <c r="F468" i="3"/>
  <c r="E468" i="3"/>
  <c r="D468" i="3"/>
  <c r="C468" i="3"/>
  <c r="B468" i="3"/>
  <c r="A470" i="3" l="1"/>
  <c r="H469" i="3"/>
  <c r="G469" i="3"/>
  <c r="F469" i="3"/>
  <c r="E469" i="3"/>
  <c r="D469" i="3"/>
  <c r="C469" i="3"/>
  <c r="B469" i="3"/>
  <c r="A471" i="3" l="1"/>
  <c r="H470" i="3"/>
  <c r="G470" i="3"/>
  <c r="F470" i="3"/>
  <c r="E470" i="3"/>
  <c r="D470" i="3"/>
  <c r="C470" i="3"/>
  <c r="B470" i="3"/>
  <c r="A472" i="3" l="1"/>
  <c r="H471" i="3"/>
  <c r="G471" i="3"/>
  <c r="F471" i="3"/>
  <c r="E471" i="3"/>
  <c r="D471" i="3"/>
  <c r="C471" i="3"/>
  <c r="B471" i="3"/>
  <c r="A473" i="3" l="1"/>
  <c r="H472" i="3"/>
  <c r="G472" i="3"/>
  <c r="F472" i="3"/>
  <c r="E472" i="3"/>
  <c r="D472" i="3"/>
  <c r="C472" i="3"/>
  <c r="B472" i="3"/>
  <c r="A474" i="3" l="1"/>
  <c r="H473" i="3"/>
  <c r="G473" i="3"/>
  <c r="F473" i="3"/>
  <c r="E473" i="3"/>
  <c r="D473" i="3"/>
  <c r="C473" i="3"/>
  <c r="B473" i="3"/>
  <c r="A475" i="3" l="1"/>
  <c r="H474" i="3"/>
  <c r="G474" i="3"/>
  <c r="F474" i="3"/>
  <c r="E474" i="3"/>
  <c r="D474" i="3"/>
  <c r="C474" i="3"/>
  <c r="B474" i="3"/>
  <c r="A476" i="3" l="1"/>
  <c r="H475" i="3"/>
  <c r="G475" i="3"/>
  <c r="F475" i="3"/>
  <c r="E475" i="3"/>
  <c r="D475" i="3"/>
  <c r="C475" i="3"/>
  <c r="B475" i="3"/>
  <c r="A477" i="3" l="1"/>
  <c r="H476" i="3"/>
  <c r="G476" i="3"/>
  <c r="F476" i="3"/>
  <c r="E476" i="3"/>
  <c r="D476" i="3"/>
  <c r="C476" i="3"/>
  <c r="B476" i="3"/>
  <c r="A478" i="3" l="1"/>
  <c r="H477" i="3"/>
  <c r="G477" i="3"/>
  <c r="F477" i="3"/>
  <c r="E477" i="3"/>
  <c r="D477" i="3"/>
  <c r="C477" i="3"/>
  <c r="B477" i="3"/>
  <c r="A479" i="3" l="1"/>
  <c r="H478" i="3"/>
  <c r="G478" i="3"/>
  <c r="F478" i="3"/>
  <c r="E478" i="3"/>
  <c r="D478" i="3"/>
  <c r="C478" i="3"/>
  <c r="B478" i="3"/>
  <c r="A480" i="3" l="1"/>
  <c r="H479" i="3"/>
  <c r="G479" i="3"/>
  <c r="F479" i="3"/>
  <c r="E479" i="3"/>
  <c r="D479" i="3"/>
  <c r="C479" i="3"/>
  <c r="B479" i="3"/>
  <c r="A481" i="3" l="1"/>
  <c r="H480" i="3"/>
  <c r="G480" i="3"/>
  <c r="F480" i="3"/>
  <c r="E480" i="3"/>
  <c r="D480" i="3"/>
  <c r="C480" i="3"/>
  <c r="B480" i="3"/>
  <c r="A482" i="3" l="1"/>
  <c r="H481" i="3"/>
  <c r="G481" i="3"/>
  <c r="F481" i="3"/>
  <c r="E481" i="3"/>
  <c r="D481" i="3"/>
  <c r="C481" i="3"/>
  <c r="B481" i="3"/>
  <c r="A483" i="3" l="1"/>
  <c r="H482" i="3"/>
  <c r="G482" i="3"/>
  <c r="F482" i="3"/>
  <c r="E482" i="3"/>
  <c r="D482" i="3"/>
  <c r="C482" i="3"/>
  <c r="B482" i="3"/>
  <c r="A484" i="3" l="1"/>
  <c r="H483" i="3"/>
  <c r="G483" i="3"/>
  <c r="F483" i="3"/>
  <c r="E483" i="3"/>
  <c r="D483" i="3"/>
  <c r="C483" i="3"/>
  <c r="B483" i="3"/>
  <c r="A485" i="3" l="1"/>
  <c r="H484" i="3"/>
  <c r="G484" i="3"/>
  <c r="F484" i="3"/>
  <c r="E484" i="3"/>
  <c r="D484" i="3"/>
  <c r="C484" i="3"/>
  <c r="B484" i="3"/>
  <c r="A486" i="3" l="1"/>
  <c r="H485" i="3"/>
  <c r="G485" i="3"/>
  <c r="F485" i="3"/>
  <c r="E485" i="3"/>
  <c r="D485" i="3"/>
  <c r="C485" i="3"/>
  <c r="B485" i="3"/>
  <c r="A487" i="3" l="1"/>
  <c r="H486" i="3"/>
  <c r="G486" i="3"/>
  <c r="F486" i="3"/>
  <c r="E486" i="3"/>
  <c r="D486" i="3"/>
  <c r="C486" i="3"/>
  <c r="B486" i="3"/>
  <c r="A488" i="3" l="1"/>
  <c r="H487" i="3"/>
  <c r="G487" i="3"/>
  <c r="F487" i="3"/>
  <c r="E487" i="3"/>
  <c r="D487" i="3"/>
  <c r="C487" i="3"/>
  <c r="B487" i="3"/>
  <c r="A489" i="3" l="1"/>
  <c r="H488" i="3"/>
  <c r="G488" i="3"/>
  <c r="F488" i="3"/>
  <c r="E488" i="3"/>
  <c r="D488" i="3"/>
  <c r="C488" i="3"/>
  <c r="B488" i="3"/>
  <c r="A490" i="3" l="1"/>
  <c r="H489" i="3"/>
  <c r="G489" i="3"/>
  <c r="F489" i="3"/>
  <c r="E489" i="3"/>
  <c r="D489" i="3"/>
  <c r="C489" i="3"/>
  <c r="B489" i="3"/>
  <c r="A491" i="3" l="1"/>
  <c r="H490" i="3"/>
  <c r="G490" i="3"/>
  <c r="F490" i="3"/>
  <c r="E490" i="3"/>
  <c r="D490" i="3"/>
  <c r="C490" i="3"/>
  <c r="B490" i="3"/>
  <c r="A492" i="3" l="1"/>
  <c r="H491" i="3"/>
  <c r="G491" i="3"/>
  <c r="F491" i="3"/>
  <c r="E491" i="3"/>
  <c r="D491" i="3"/>
  <c r="C491" i="3"/>
  <c r="B491" i="3"/>
  <c r="A493" i="3" l="1"/>
  <c r="H492" i="3"/>
  <c r="G492" i="3"/>
  <c r="F492" i="3"/>
  <c r="E492" i="3"/>
  <c r="D492" i="3"/>
  <c r="C492" i="3"/>
  <c r="B492" i="3"/>
  <c r="A494" i="3" l="1"/>
  <c r="H493" i="3"/>
  <c r="G493" i="3"/>
  <c r="F493" i="3"/>
  <c r="E493" i="3"/>
  <c r="D493" i="3"/>
  <c r="C493" i="3"/>
  <c r="B493" i="3"/>
  <c r="A495" i="3" l="1"/>
  <c r="H494" i="3"/>
  <c r="G494" i="3"/>
  <c r="F494" i="3"/>
  <c r="E494" i="3"/>
  <c r="D494" i="3"/>
  <c r="C494" i="3"/>
  <c r="B494" i="3"/>
  <c r="A496" i="3" l="1"/>
  <c r="H495" i="3"/>
  <c r="G495" i="3"/>
  <c r="F495" i="3"/>
  <c r="E495" i="3"/>
  <c r="D495" i="3"/>
  <c r="C495" i="3"/>
  <c r="B495" i="3"/>
  <c r="A497" i="3" l="1"/>
  <c r="H496" i="3"/>
  <c r="G496" i="3"/>
  <c r="F496" i="3"/>
  <c r="E496" i="3"/>
  <c r="D496" i="3"/>
  <c r="C496" i="3"/>
  <c r="B496" i="3"/>
  <c r="A498" i="3" l="1"/>
  <c r="H497" i="3"/>
  <c r="G497" i="3"/>
  <c r="F497" i="3"/>
  <c r="E497" i="3"/>
  <c r="D497" i="3"/>
  <c r="C497" i="3"/>
  <c r="B497" i="3"/>
  <c r="A499" i="3" l="1"/>
  <c r="H498" i="3"/>
  <c r="G498" i="3"/>
  <c r="F498" i="3"/>
  <c r="E498" i="3"/>
  <c r="D498" i="3"/>
  <c r="C498" i="3"/>
  <c r="B498" i="3"/>
  <c r="A500" i="3" l="1"/>
  <c r="H499" i="3"/>
  <c r="G499" i="3"/>
  <c r="F499" i="3"/>
  <c r="E499" i="3"/>
  <c r="D499" i="3"/>
  <c r="C499" i="3"/>
  <c r="B499" i="3"/>
  <c r="A501" i="3" l="1"/>
  <c r="H500" i="3"/>
  <c r="G500" i="3"/>
  <c r="F500" i="3"/>
  <c r="E500" i="3"/>
  <c r="D500" i="3"/>
  <c r="C500" i="3"/>
  <c r="B500" i="3"/>
  <c r="A502" i="3" l="1"/>
  <c r="H501" i="3"/>
  <c r="G501" i="3"/>
  <c r="F501" i="3"/>
  <c r="E501" i="3"/>
  <c r="D501" i="3"/>
  <c r="C501" i="3"/>
  <c r="B501" i="3"/>
  <c r="A503" i="3" l="1"/>
  <c r="H502" i="3"/>
  <c r="G502" i="3"/>
  <c r="F502" i="3"/>
  <c r="E502" i="3"/>
  <c r="D502" i="3"/>
  <c r="C502" i="3"/>
  <c r="B502" i="3"/>
  <c r="A504" i="3" l="1"/>
  <c r="H503" i="3"/>
  <c r="G503" i="3"/>
  <c r="F503" i="3"/>
  <c r="E503" i="3"/>
  <c r="D503" i="3"/>
  <c r="C503" i="3"/>
  <c r="B503" i="3"/>
  <c r="A505" i="3" l="1"/>
  <c r="H504" i="3"/>
  <c r="G504" i="3"/>
  <c r="F504" i="3"/>
  <c r="E504" i="3"/>
  <c r="D504" i="3"/>
  <c r="C504" i="3"/>
  <c r="B504" i="3"/>
  <c r="A506" i="3" l="1"/>
  <c r="H505" i="3"/>
  <c r="G505" i="3"/>
  <c r="F505" i="3"/>
  <c r="E505" i="3"/>
  <c r="D505" i="3"/>
  <c r="C505" i="3"/>
  <c r="B505" i="3"/>
  <c r="A507" i="3" l="1"/>
  <c r="H506" i="3"/>
  <c r="G506" i="3"/>
  <c r="F506" i="3"/>
  <c r="E506" i="3"/>
  <c r="D506" i="3"/>
  <c r="C506" i="3"/>
  <c r="B506" i="3"/>
  <c r="A508" i="3" l="1"/>
  <c r="H507" i="3"/>
  <c r="G507" i="3"/>
  <c r="F507" i="3"/>
  <c r="E507" i="3"/>
  <c r="D507" i="3"/>
  <c r="C507" i="3"/>
  <c r="B507" i="3"/>
  <c r="A509" i="3" l="1"/>
  <c r="H508" i="3"/>
  <c r="G508" i="3"/>
  <c r="F508" i="3"/>
  <c r="E508" i="3"/>
  <c r="D508" i="3"/>
  <c r="C508" i="3"/>
  <c r="B508" i="3"/>
  <c r="A510" i="3" l="1"/>
  <c r="H509" i="3"/>
  <c r="G509" i="3"/>
  <c r="F509" i="3"/>
  <c r="E509" i="3"/>
  <c r="D509" i="3"/>
  <c r="C509" i="3"/>
  <c r="B509" i="3"/>
  <c r="A511" i="3" l="1"/>
  <c r="H510" i="3"/>
  <c r="G510" i="3"/>
  <c r="F510" i="3"/>
  <c r="E510" i="3"/>
  <c r="D510" i="3"/>
  <c r="C510" i="3"/>
  <c r="B510" i="3"/>
  <c r="A512" i="3" l="1"/>
  <c r="H511" i="3"/>
  <c r="G511" i="3"/>
  <c r="F511" i="3"/>
  <c r="E511" i="3"/>
  <c r="D511" i="3"/>
  <c r="C511" i="3"/>
  <c r="B511" i="3"/>
  <c r="A513" i="3" l="1"/>
  <c r="H512" i="3"/>
  <c r="G512" i="3"/>
  <c r="F512" i="3"/>
  <c r="E512" i="3"/>
  <c r="D512" i="3"/>
  <c r="C512" i="3"/>
  <c r="B512" i="3"/>
  <c r="A514" i="3" l="1"/>
  <c r="H513" i="3"/>
  <c r="G513" i="3"/>
  <c r="F513" i="3"/>
  <c r="E513" i="3"/>
  <c r="D513" i="3"/>
  <c r="C513" i="3"/>
  <c r="B513" i="3"/>
  <c r="A515" i="3" l="1"/>
  <c r="H514" i="3"/>
  <c r="G514" i="3"/>
  <c r="F514" i="3"/>
  <c r="E514" i="3"/>
  <c r="D514" i="3"/>
  <c r="C514" i="3"/>
  <c r="B514" i="3"/>
  <c r="A516" i="3" l="1"/>
  <c r="H515" i="3"/>
  <c r="G515" i="3"/>
  <c r="F515" i="3"/>
  <c r="E515" i="3"/>
  <c r="D515" i="3"/>
  <c r="C515" i="3"/>
  <c r="B515" i="3"/>
  <c r="A517" i="3" l="1"/>
  <c r="H516" i="3"/>
  <c r="G516" i="3"/>
  <c r="F516" i="3"/>
  <c r="E516" i="3"/>
  <c r="D516" i="3"/>
  <c r="C516" i="3"/>
  <c r="B516" i="3"/>
  <c r="A518" i="3" l="1"/>
  <c r="H517" i="3"/>
  <c r="G517" i="3"/>
  <c r="F517" i="3"/>
  <c r="E517" i="3"/>
  <c r="D517" i="3"/>
  <c r="C517" i="3"/>
  <c r="B517" i="3"/>
  <c r="A519" i="3" l="1"/>
  <c r="H518" i="3"/>
  <c r="G518" i="3"/>
  <c r="F518" i="3"/>
  <c r="E518" i="3"/>
  <c r="D518" i="3"/>
  <c r="C518" i="3"/>
  <c r="B518" i="3"/>
  <c r="A520" i="3" l="1"/>
  <c r="H519" i="3"/>
  <c r="G519" i="3"/>
  <c r="F519" i="3"/>
  <c r="E519" i="3"/>
  <c r="D519" i="3"/>
  <c r="C519" i="3"/>
  <c r="B519" i="3"/>
  <c r="A521" i="3" l="1"/>
  <c r="H520" i="3"/>
  <c r="G520" i="3"/>
  <c r="F520" i="3"/>
  <c r="E520" i="3"/>
  <c r="D520" i="3"/>
  <c r="C520" i="3"/>
  <c r="B520" i="3"/>
  <c r="A522" i="3" l="1"/>
  <c r="H521" i="3"/>
  <c r="G521" i="3"/>
  <c r="F521" i="3"/>
  <c r="E521" i="3"/>
  <c r="D521" i="3"/>
  <c r="C521" i="3"/>
  <c r="B521" i="3"/>
  <c r="A523" i="3" l="1"/>
  <c r="H522" i="3"/>
  <c r="G522" i="3"/>
  <c r="F522" i="3"/>
  <c r="E522" i="3"/>
  <c r="D522" i="3"/>
  <c r="C522" i="3"/>
  <c r="B522" i="3"/>
  <c r="A524" i="3" l="1"/>
  <c r="H523" i="3"/>
  <c r="G523" i="3"/>
  <c r="F523" i="3"/>
  <c r="E523" i="3"/>
  <c r="D523" i="3"/>
  <c r="C523" i="3"/>
  <c r="B523" i="3"/>
  <c r="A525" i="3" l="1"/>
  <c r="H524" i="3"/>
  <c r="G524" i="3"/>
  <c r="F524" i="3"/>
  <c r="E524" i="3"/>
  <c r="D524" i="3"/>
  <c r="C524" i="3"/>
  <c r="B524" i="3"/>
  <c r="A526" i="3" l="1"/>
  <c r="H525" i="3"/>
  <c r="G525" i="3"/>
  <c r="F525" i="3"/>
  <c r="E525" i="3"/>
  <c r="D525" i="3"/>
  <c r="C525" i="3"/>
  <c r="B525" i="3"/>
  <c r="A527" i="3" l="1"/>
  <c r="H526" i="3"/>
  <c r="G526" i="3"/>
  <c r="F526" i="3"/>
  <c r="E526" i="3"/>
  <c r="D526" i="3"/>
  <c r="C526" i="3"/>
  <c r="B526" i="3"/>
  <c r="A528" i="3" l="1"/>
  <c r="H527" i="3"/>
  <c r="G527" i="3"/>
  <c r="F527" i="3"/>
  <c r="E527" i="3"/>
  <c r="D527" i="3"/>
  <c r="C527" i="3"/>
  <c r="B527" i="3"/>
  <c r="A529" i="3" l="1"/>
  <c r="H528" i="3"/>
  <c r="G528" i="3"/>
  <c r="F528" i="3"/>
  <c r="E528" i="3"/>
  <c r="D528" i="3"/>
  <c r="C528" i="3"/>
  <c r="B528" i="3"/>
  <c r="A530" i="3" l="1"/>
  <c r="H529" i="3"/>
  <c r="G529" i="3"/>
  <c r="F529" i="3"/>
  <c r="E529" i="3"/>
  <c r="D529" i="3"/>
  <c r="C529" i="3"/>
  <c r="B529" i="3"/>
  <c r="A531" i="3" l="1"/>
  <c r="H530" i="3"/>
  <c r="G530" i="3"/>
  <c r="F530" i="3"/>
  <c r="E530" i="3"/>
  <c r="D530" i="3"/>
  <c r="C530" i="3"/>
  <c r="B530" i="3"/>
  <c r="A532" i="3" l="1"/>
  <c r="H531" i="3"/>
  <c r="G531" i="3"/>
  <c r="F531" i="3"/>
  <c r="E531" i="3"/>
  <c r="D531" i="3"/>
  <c r="C531" i="3"/>
  <c r="B531" i="3"/>
  <c r="A533" i="3" l="1"/>
  <c r="H532" i="3"/>
  <c r="G532" i="3"/>
  <c r="F532" i="3"/>
  <c r="E532" i="3"/>
  <c r="D532" i="3"/>
  <c r="C532" i="3"/>
  <c r="B532" i="3"/>
  <c r="A534" i="3" l="1"/>
  <c r="H533" i="3"/>
  <c r="G533" i="3"/>
  <c r="F533" i="3"/>
  <c r="E533" i="3"/>
  <c r="D533" i="3"/>
  <c r="C533" i="3"/>
  <c r="B533" i="3"/>
  <c r="A535" i="3" l="1"/>
  <c r="H534" i="3"/>
  <c r="G534" i="3"/>
  <c r="F534" i="3"/>
  <c r="E534" i="3"/>
  <c r="D534" i="3"/>
  <c r="C534" i="3"/>
  <c r="B534" i="3"/>
  <c r="A536" i="3" l="1"/>
  <c r="H535" i="3"/>
  <c r="G535" i="3"/>
  <c r="F535" i="3"/>
  <c r="E535" i="3"/>
  <c r="D535" i="3"/>
  <c r="C535" i="3"/>
  <c r="B535" i="3"/>
  <c r="A537" i="3" l="1"/>
  <c r="H536" i="3"/>
  <c r="G536" i="3"/>
  <c r="F536" i="3"/>
  <c r="E536" i="3"/>
  <c r="D536" i="3"/>
  <c r="C536" i="3"/>
  <c r="B536" i="3"/>
  <c r="A538" i="3" l="1"/>
  <c r="H537" i="3"/>
  <c r="G537" i="3"/>
  <c r="F537" i="3"/>
  <c r="E537" i="3"/>
  <c r="D537" i="3"/>
  <c r="C537" i="3"/>
  <c r="B537" i="3"/>
  <c r="A539" i="3" l="1"/>
  <c r="H538" i="3"/>
  <c r="G538" i="3"/>
  <c r="F538" i="3"/>
  <c r="E538" i="3"/>
  <c r="D538" i="3"/>
  <c r="C538" i="3"/>
  <c r="B538" i="3"/>
  <c r="A540" i="3" l="1"/>
  <c r="H539" i="3"/>
  <c r="G539" i="3"/>
  <c r="F539" i="3"/>
  <c r="E539" i="3"/>
  <c r="D539" i="3"/>
  <c r="C539" i="3"/>
  <c r="B539" i="3"/>
  <c r="A541" i="3" l="1"/>
  <c r="H540" i="3"/>
  <c r="G540" i="3"/>
  <c r="F540" i="3"/>
  <c r="E540" i="3"/>
  <c r="D540" i="3"/>
  <c r="C540" i="3"/>
  <c r="B540" i="3"/>
  <c r="A542" i="3" l="1"/>
  <c r="H541" i="3"/>
  <c r="G541" i="3"/>
  <c r="F541" i="3"/>
  <c r="E541" i="3"/>
  <c r="D541" i="3"/>
  <c r="C541" i="3"/>
  <c r="B541" i="3"/>
  <c r="A543" i="3" l="1"/>
  <c r="H542" i="3"/>
  <c r="G542" i="3"/>
  <c r="F542" i="3"/>
  <c r="E542" i="3"/>
  <c r="D542" i="3"/>
  <c r="C542" i="3"/>
  <c r="B542" i="3"/>
  <c r="A544" i="3" l="1"/>
  <c r="H543" i="3"/>
  <c r="G543" i="3"/>
  <c r="F543" i="3"/>
  <c r="E543" i="3"/>
  <c r="D543" i="3"/>
  <c r="C543" i="3"/>
  <c r="B543" i="3"/>
  <c r="A545" i="3" l="1"/>
  <c r="H544" i="3"/>
  <c r="G544" i="3"/>
  <c r="F544" i="3"/>
  <c r="E544" i="3"/>
  <c r="D544" i="3"/>
  <c r="C544" i="3"/>
  <c r="B544" i="3"/>
  <c r="A546" i="3" l="1"/>
  <c r="H545" i="3"/>
  <c r="G545" i="3"/>
  <c r="F545" i="3"/>
  <c r="E545" i="3"/>
  <c r="D545" i="3"/>
  <c r="C545" i="3"/>
  <c r="B545" i="3"/>
  <c r="A547" i="3" l="1"/>
  <c r="H546" i="3"/>
  <c r="G546" i="3"/>
  <c r="F546" i="3"/>
  <c r="E546" i="3"/>
  <c r="D546" i="3"/>
  <c r="C546" i="3"/>
  <c r="B546" i="3"/>
  <c r="A548" i="3" l="1"/>
  <c r="H547" i="3"/>
  <c r="G547" i="3"/>
  <c r="F547" i="3"/>
  <c r="E547" i="3"/>
  <c r="D547" i="3"/>
  <c r="C547" i="3"/>
  <c r="B547" i="3"/>
  <c r="A549" i="3" l="1"/>
  <c r="H548" i="3"/>
  <c r="G548" i="3"/>
  <c r="F548" i="3"/>
  <c r="E548" i="3"/>
  <c r="D548" i="3"/>
  <c r="C548" i="3"/>
  <c r="B548" i="3"/>
  <c r="A550" i="3" l="1"/>
  <c r="H549" i="3"/>
  <c r="G549" i="3"/>
  <c r="F549" i="3"/>
  <c r="E549" i="3"/>
  <c r="D549" i="3"/>
  <c r="C549" i="3"/>
  <c r="B549" i="3"/>
  <c r="A551" i="3" l="1"/>
  <c r="H550" i="3"/>
  <c r="G550" i="3"/>
  <c r="F550" i="3"/>
  <c r="E550" i="3"/>
  <c r="D550" i="3"/>
  <c r="C550" i="3"/>
  <c r="B550" i="3"/>
  <c r="A552" i="3" l="1"/>
  <c r="H551" i="3"/>
  <c r="G551" i="3"/>
  <c r="F551" i="3"/>
  <c r="E551" i="3"/>
  <c r="D551" i="3"/>
  <c r="C551" i="3"/>
  <c r="B551" i="3"/>
  <c r="A553" i="3" l="1"/>
  <c r="H552" i="3"/>
  <c r="G552" i="3"/>
  <c r="F552" i="3"/>
  <c r="E552" i="3"/>
  <c r="D552" i="3"/>
  <c r="C552" i="3"/>
  <c r="B552" i="3"/>
  <c r="A554" i="3" l="1"/>
  <c r="H553" i="3"/>
  <c r="G553" i="3"/>
  <c r="F553" i="3"/>
  <c r="E553" i="3"/>
  <c r="D553" i="3"/>
  <c r="C553" i="3"/>
  <c r="B553" i="3"/>
  <c r="A555" i="3" l="1"/>
  <c r="H554" i="3"/>
  <c r="G554" i="3"/>
  <c r="F554" i="3"/>
  <c r="E554" i="3"/>
  <c r="D554" i="3"/>
  <c r="C554" i="3"/>
  <c r="B554" i="3"/>
  <c r="A556" i="3" l="1"/>
  <c r="H555" i="3"/>
  <c r="G555" i="3"/>
  <c r="F555" i="3"/>
  <c r="E555" i="3"/>
  <c r="D555" i="3"/>
  <c r="C555" i="3"/>
  <c r="B555" i="3"/>
  <c r="A557" i="3" l="1"/>
  <c r="H556" i="3"/>
  <c r="G556" i="3"/>
  <c r="F556" i="3"/>
  <c r="E556" i="3"/>
  <c r="D556" i="3"/>
  <c r="C556" i="3"/>
  <c r="B556" i="3"/>
  <c r="A558" i="3" l="1"/>
  <c r="H557" i="3"/>
  <c r="G557" i="3"/>
  <c r="F557" i="3"/>
  <c r="E557" i="3"/>
  <c r="D557" i="3"/>
  <c r="C557" i="3"/>
  <c r="B557" i="3"/>
  <c r="A559" i="3" l="1"/>
  <c r="H558" i="3"/>
  <c r="G558" i="3"/>
  <c r="F558" i="3"/>
  <c r="E558" i="3"/>
  <c r="D558" i="3"/>
  <c r="C558" i="3"/>
  <c r="B558" i="3"/>
  <c r="A560" i="3" l="1"/>
  <c r="H559" i="3"/>
  <c r="G559" i="3"/>
  <c r="F559" i="3"/>
  <c r="E559" i="3"/>
  <c r="D559" i="3"/>
  <c r="C559" i="3"/>
  <c r="B559" i="3"/>
  <c r="A561" i="3" l="1"/>
  <c r="H560" i="3"/>
  <c r="G560" i="3"/>
  <c r="F560" i="3"/>
  <c r="E560" i="3"/>
  <c r="D560" i="3"/>
  <c r="C560" i="3"/>
  <c r="B560" i="3"/>
  <c r="A562" i="3" l="1"/>
  <c r="H561" i="3"/>
  <c r="G561" i="3"/>
  <c r="F561" i="3"/>
  <c r="E561" i="3"/>
  <c r="D561" i="3"/>
  <c r="C561" i="3"/>
  <c r="B561" i="3"/>
  <c r="A563" i="3" l="1"/>
  <c r="H562" i="3"/>
  <c r="G562" i="3"/>
  <c r="F562" i="3"/>
  <c r="E562" i="3"/>
  <c r="D562" i="3"/>
  <c r="C562" i="3"/>
  <c r="B562" i="3"/>
  <c r="A564" i="3" l="1"/>
  <c r="H563" i="3"/>
  <c r="G563" i="3"/>
  <c r="F563" i="3"/>
  <c r="E563" i="3"/>
  <c r="D563" i="3"/>
  <c r="C563" i="3"/>
  <c r="B563" i="3"/>
  <c r="A565" i="3" l="1"/>
  <c r="H564" i="3"/>
  <c r="G564" i="3"/>
  <c r="F564" i="3"/>
  <c r="E564" i="3"/>
  <c r="D564" i="3"/>
  <c r="C564" i="3"/>
  <c r="B564" i="3"/>
  <c r="A566" i="3" l="1"/>
  <c r="H565" i="3"/>
  <c r="G565" i="3"/>
  <c r="F565" i="3"/>
  <c r="E565" i="3"/>
  <c r="D565" i="3"/>
  <c r="C565" i="3"/>
  <c r="B565" i="3"/>
  <c r="A567" i="3" l="1"/>
  <c r="H566" i="3"/>
  <c r="G566" i="3"/>
  <c r="F566" i="3"/>
  <c r="E566" i="3"/>
  <c r="D566" i="3"/>
  <c r="C566" i="3"/>
  <c r="B566" i="3"/>
  <c r="A568" i="3" l="1"/>
  <c r="H567" i="3"/>
  <c r="G567" i="3"/>
  <c r="F567" i="3"/>
  <c r="E567" i="3"/>
  <c r="D567" i="3"/>
  <c r="C567" i="3"/>
  <c r="B567" i="3"/>
  <c r="A569" i="3" l="1"/>
  <c r="H568" i="3"/>
  <c r="G568" i="3"/>
  <c r="F568" i="3"/>
  <c r="E568" i="3"/>
  <c r="D568" i="3"/>
  <c r="C568" i="3"/>
  <c r="B568" i="3"/>
  <c r="A570" i="3" l="1"/>
  <c r="H569" i="3"/>
  <c r="G569" i="3"/>
  <c r="F569" i="3"/>
  <c r="E569" i="3"/>
  <c r="D569" i="3"/>
  <c r="C569" i="3"/>
  <c r="B569" i="3"/>
  <c r="A571" i="3" l="1"/>
  <c r="H570" i="3"/>
  <c r="G570" i="3"/>
  <c r="F570" i="3"/>
  <c r="E570" i="3"/>
  <c r="D570" i="3"/>
  <c r="C570" i="3"/>
  <c r="B570" i="3"/>
  <c r="A572" i="3" l="1"/>
  <c r="H571" i="3"/>
  <c r="G571" i="3"/>
  <c r="F571" i="3"/>
  <c r="E571" i="3"/>
  <c r="D571" i="3"/>
  <c r="C571" i="3"/>
  <c r="B571" i="3"/>
  <c r="A573" i="3" l="1"/>
  <c r="H572" i="3"/>
  <c r="G572" i="3"/>
  <c r="F572" i="3"/>
  <c r="E572" i="3"/>
  <c r="D572" i="3"/>
  <c r="C572" i="3"/>
  <c r="B572" i="3"/>
  <c r="A574" i="3" l="1"/>
  <c r="H573" i="3"/>
  <c r="G573" i="3"/>
  <c r="F573" i="3"/>
  <c r="E573" i="3"/>
  <c r="D573" i="3"/>
  <c r="C573" i="3"/>
  <c r="B573" i="3"/>
  <c r="A575" i="3" l="1"/>
  <c r="H574" i="3"/>
  <c r="G574" i="3"/>
  <c r="F574" i="3"/>
  <c r="E574" i="3"/>
  <c r="D574" i="3"/>
  <c r="C574" i="3"/>
  <c r="B574" i="3"/>
  <c r="A576" i="3" l="1"/>
  <c r="H575" i="3"/>
  <c r="G575" i="3"/>
  <c r="F575" i="3"/>
  <c r="E575" i="3"/>
  <c r="D575" i="3"/>
  <c r="C575" i="3"/>
  <c r="B575" i="3"/>
  <c r="A577" i="3" l="1"/>
  <c r="H576" i="3"/>
  <c r="G576" i="3"/>
  <c r="F576" i="3"/>
  <c r="E576" i="3"/>
  <c r="D576" i="3"/>
  <c r="C576" i="3"/>
  <c r="B576" i="3"/>
  <c r="A578" i="3" l="1"/>
  <c r="H577" i="3"/>
  <c r="G577" i="3"/>
  <c r="F577" i="3"/>
  <c r="E577" i="3"/>
  <c r="D577" i="3"/>
  <c r="C577" i="3"/>
  <c r="B577" i="3"/>
  <c r="A579" i="3" l="1"/>
  <c r="H578" i="3"/>
  <c r="G578" i="3"/>
  <c r="F578" i="3"/>
  <c r="E578" i="3"/>
  <c r="D578" i="3"/>
  <c r="C578" i="3"/>
  <c r="B578" i="3"/>
  <c r="A580" i="3" l="1"/>
  <c r="H579" i="3"/>
  <c r="G579" i="3"/>
  <c r="F579" i="3"/>
  <c r="E579" i="3"/>
  <c r="D579" i="3"/>
  <c r="C579" i="3"/>
  <c r="B579" i="3"/>
  <c r="A581" i="3" l="1"/>
  <c r="H580" i="3"/>
  <c r="G580" i="3"/>
  <c r="F580" i="3"/>
  <c r="E580" i="3"/>
  <c r="D580" i="3"/>
  <c r="C580" i="3"/>
  <c r="B580" i="3"/>
  <c r="A582" i="3" l="1"/>
  <c r="H581" i="3"/>
  <c r="G581" i="3"/>
  <c r="F581" i="3"/>
  <c r="E581" i="3"/>
  <c r="D581" i="3"/>
  <c r="C581" i="3"/>
  <c r="B581" i="3"/>
  <c r="A583" i="3" l="1"/>
  <c r="H582" i="3"/>
  <c r="G582" i="3"/>
  <c r="F582" i="3"/>
  <c r="E582" i="3"/>
  <c r="D582" i="3"/>
  <c r="C582" i="3"/>
  <c r="B582" i="3"/>
  <c r="A584" i="3" l="1"/>
  <c r="H583" i="3"/>
  <c r="G583" i="3"/>
  <c r="F583" i="3"/>
  <c r="E583" i="3"/>
  <c r="D583" i="3"/>
  <c r="C583" i="3"/>
  <c r="B583" i="3"/>
  <c r="A585" i="3" l="1"/>
  <c r="H584" i="3"/>
  <c r="G584" i="3"/>
  <c r="F584" i="3"/>
  <c r="E584" i="3"/>
  <c r="D584" i="3"/>
  <c r="C584" i="3"/>
  <c r="B584" i="3"/>
  <c r="A586" i="3" l="1"/>
  <c r="H585" i="3"/>
  <c r="G585" i="3"/>
  <c r="F585" i="3"/>
  <c r="E585" i="3"/>
  <c r="D585" i="3"/>
  <c r="C585" i="3"/>
  <c r="B585" i="3"/>
  <c r="A587" i="3" l="1"/>
  <c r="H586" i="3"/>
  <c r="G586" i="3"/>
  <c r="F586" i="3"/>
  <c r="E586" i="3"/>
  <c r="D586" i="3"/>
  <c r="C586" i="3"/>
  <c r="B586" i="3"/>
  <c r="A588" i="3" l="1"/>
  <c r="H587" i="3"/>
  <c r="G587" i="3"/>
  <c r="F587" i="3"/>
  <c r="E587" i="3"/>
  <c r="D587" i="3"/>
  <c r="C587" i="3"/>
  <c r="B587" i="3"/>
  <c r="A589" i="3" l="1"/>
  <c r="H588" i="3"/>
  <c r="G588" i="3"/>
  <c r="F588" i="3"/>
  <c r="E588" i="3"/>
  <c r="D588" i="3"/>
  <c r="C588" i="3"/>
  <c r="B588" i="3"/>
  <c r="A590" i="3" l="1"/>
  <c r="H589" i="3"/>
  <c r="G589" i="3"/>
  <c r="F589" i="3"/>
  <c r="E589" i="3"/>
  <c r="D589" i="3"/>
  <c r="C589" i="3"/>
  <c r="B589" i="3"/>
  <c r="A591" i="3" l="1"/>
  <c r="H590" i="3"/>
  <c r="G590" i="3"/>
  <c r="F590" i="3"/>
  <c r="E590" i="3"/>
  <c r="D590" i="3"/>
  <c r="C590" i="3"/>
  <c r="B590" i="3"/>
  <c r="A592" i="3" l="1"/>
  <c r="H591" i="3"/>
  <c r="G591" i="3"/>
  <c r="F591" i="3"/>
  <c r="E591" i="3"/>
  <c r="D591" i="3"/>
  <c r="C591" i="3"/>
  <c r="B591" i="3"/>
  <c r="A593" i="3" l="1"/>
  <c r="H592" i="3"/>
  <c r="G592" i="3"/>
  <c r="F592" i="3"/>
  <c r="E592" i="3"/>
  <c r="D592" i="3"/>
  <c r="C592" i="3"/>
  <c r="B592" i="3"/>
  <c r="A594" i="3" l="1"/>
  <c r="H593" i="3"/>
  <c r="G593" i="3"/>
  <c r="F593" i="3"/>
  <c r="E593" i="3"/>
  <c r="D593" i="3"/>
  <c r="C593" i="3"/>
  <c r="B593" i="3"/>
  <c r="A595" i="3" l="1"/>
  <c r="H594" i="3"/>
  <c r="G594" i="3"/>
  <c r="F594" i="3"/>
  <c r="E594" i="3"/>
  <c r="D594" i="3"/>
  <c r="C594" i="3"/>
  <c r="B594" i="3"/>
  <c r="A596" i="3" l="1"/>
  <c r="H595" i="3"/>
  <c r="G595" i="3"/>
  <c r="F595" i="3"/>
  <c r="E595" i="3"/>
  <c r="D595" i="3"/>
  <c r="C595" i="3"/>
  <c r="B595" i="3"/>
  <c r="A597" i="3" l="1"/>
  <c r="H596" i="3"/>
  <c r="G596" i="3"/>
  <c r="F596" i="3"/>
  <c r="E596" i="3"/>
  <c r="D596" i="3"/>
  <c r="C596" i="3"/>
  <c r="B596" i="3"/>
  <c r="A598" i="3" l="1"/>
  <c r="H597" i="3"/>
  <c r="G597" i="3"/>
  <c r="F597" i="3"/>
  <c r="E597" i="3"/>
  <c r="D597" i="3"/>
  <c r="C597" i="3"/>
  <c r="B597" i="3"/>
  <c r="A599" i="3" l="1"/>
  <c r="H598" i="3"/>
  <c r="G598" i="3"/>
  <c r="F598" i="3"/>
  <c r="E598" i="3"/>
  <c r="D598" i="3"/>
  <c r="C598" i="3"/>
  <c r="B598" i="3"/>
  <c r="A600" i="3" l="1"/>
  <c r="H599" i="3"/>
  <c r="G599" i="3"/>
  <c r="F599" i="3"/>
  <c r="E599" i="3"/>
  <c r="D599" i="3"/>
  <c r="C599" i="3"/>
  <c r="B599" i="3"/>
  <c r="A601" i="3" l="1"/>
  <c r="H600" i="3"/>
  <c r="G600" i="3"/>
  <c r="F600" i="3"/>
  <c r="E600" i="3"/>
  <c r="D600" i="3"/>
  <c r="C600" i="3"/>
  <c r="B600" i="3"/>
  <c r="A602" i="3" l="1"/>
  <c r="H601" i="3"/>
  <c r="G601" i="3"/>
  <c r="F601" i="3"/>
  <c r="E601" i="3"/>
  <c r="D601" i="3"/>
  <c r="C601" i="3"/>
  <c r="B601" i="3"/>
  <c r="A603" i="3" l="1"/>
  <c r="H602" i="3"/>
  <c r="G602" i="3"/>
  <c r="F602" i="3"/>
  <c r="E602" i="3"/>
  <c r="D602" i="3"/>
  <c r="C602" i="3"/>
  <c r="B602" i="3"/>
  <c r="A604" i="3" l="1"/>
  <c r="H603" i="3"/>
  <c r="G603" i="3"/>
  <c r="F603" i="3"/>
  <c r="E603" i="3"/>
  <c r="D603" i="3"/>
  <c r="C603" i="3"/>
  <c r="B603" i="3"/>
  <c r="A605" i="3" l="1"/>
  <c r="H604" i="3"/>
  <c r="G604" i="3"/>
  <c r="F604" i="3"/>
  <c r="E604" i="3"/>
  <c r="D604" i="3"/>
  <c r="C604" i="3"/>
  <c r="B604" i="3"/>
  <c r="A606" i="3" l="1"/>
  <c r="H605" i="3"/>
  <c r="G605" i="3"/>
  <c r="F605" i="3"/>
  <c r="E605" i="3"/>
  <c r="D605" i="3"/>
  <c r="C605" i="3"/>
  <c r="B605" i="3"/>
  <c r="A607" i="3" l="1"/>
  <c r="H606" i="3"/>
  <c r="G606" i="3"/>
  <c r="F606" i="3"/>
  <c r="E606" i="3"/>
  <c r="D606" i="3"/>
  <c r="C606" i="3"/>
  <c r="B606" i="3"/>
  <c r="A608" i="3" l="1"/>
  <c r="H607" i="3"/>
  <c r="G607" i="3"/>
  <c r="F607" i="3"/>
  <c r="E607" i="3"/>
  <c r="D607" i="3"/>
  <c r="C607" i="3"/>
  <c r="B607" i="3"/>
  <c r="A609" i="3" l="1"/>
  <c r="H608" i="3"/>
  <c r="G608" i="3"/>
  <c r="F608" i="3"/>
  <c r="E608" i="3"/>
  <c r="D608" i="3"/>
  <c r="C608" i="3"/>
  <c r="B608" i="3"/>
  <c r="A610" i="3" l="1"/>
  <c r="H609" i="3"/>
  <c r="G609" i="3"/>
  <c r="F609" i="3"/>
  <c r="E609" i="3"/>
  <c r="D609" i="3"/>
  <c r="C609" i="3"/>
  <c r="B609" i="3"/>
  <c r="A611" i="3" l="1"/>
  <c r="H610" i="3"/>
  <c r="G610" i="3"/>
  <c r="F610" i="3"/>
  <c r="E610" i="3"/>
  <c r="D610" i="3"/>
  <c r="C610" i="3"/>
  <c r="B610" i="3"/>
  <c r="A612" i="3" l="1"/>
  <c r="H611" i="3"/>
  <c r="G611" i="3"/>
  <c r="F611" i="3"/>
  <c r="E611" i="3"/>
  <c r="D611" i="3"/>
  <c r="C611" i="3"/>
  <c r="B611" i="3"/>
  <c r="A613" i="3" l="1"/>
  <c r="H612" i="3"/>
  <c r="G612" i="3"/>
  <c r="F612" i="3"/>
  <c r="E612" i="3"/>
  <c r="D612" i="3"/>
  <c r="C612" i="3"/>
  <c r="B612" i="3"/>
  <c r="A614" i="3" l="1"/>
  <c r="H613" i="3"/>
  <c r="G613" i="3"/>
  <c r="F613" i="3"/>
  <c r="E613" i="3"/>
  <c r="D613" i="3"/>
  <c r="C613" i="3"/>
  <c r="B613" i="3"/>
  <c r="A615" i="3" l="1"/>
  <c r="H614" i="3"/>
  <c r="G614" i="3"/>
  <c r="F614" i="3"/>
  <c r="E614" i="3"/>
  <c r="D614" i="3"/>
  <c r="C614" i="3"/>
  <c r="B614" i="3"/>
  <c r="A616" i="3" l="1"/>
  <c r="H615" i="3"/>
  <c r="G615" i="3"/>
  <c r="F615" i="3"/>
  <c r="E615" i="3"/>
  <c r="D615" i="3"/>
  <c r="C615" i="3"/>
  <c r="B615" i="3"/>
  <c r="A617" i="3" l="1"/>
  <c r="H616" i="3"/>
  <c r="G616" i="3"/>
  <c r="F616" i="3"/>
  <c r="E616" i="3"/>
  <c r="D616" i="3"/>
  <c r="C616" i="3"/>
  <c r="B616" i="3"/>
  <c r="A618" i="3" l="1"/>
  <c r="H617" i="3"/>
  <c r="G617" i="3"/>
  <c r="F617" i="3"/>
  <c r="E617" i="3"/>
  <c r="D617" i="3"/>
  <c r="C617" i="3"/>
  <c r="B617" i="3"/>
  <c r="A619" i="3" l="1"/>
  <c r="H618" i="3"/>
  <c r="G618" i="3"/>
  <c r="F618" i="3"/>
  <c r="E618" i="3"/>
  <c r="D618" i="3"/>
  <c r="C618" i="3"/>
  <c r="B618" i="3"/>
  <c r="A620" i="3" l="1"/>
  <c r="H619" i="3"/>
  <c r="G619" i="3"/>
  <c r="F619" i="3"/>
  <c r="E619" i="3"/>
  <c r="D619" i="3"/>
  <c r="C619" i="3"/>
  <c r="B619" i="3"/>
  <c r="A621" i="3" l="1"/>
  <c r="H620" i="3"/>
  <c r="G620" i="3"/>
  <c r="F620" i="3"/>
  <c r="E620" i="3"/>
  <c r="D620" i="3"/>
  <c r="C620" i="3"/>
  <c r="B620" i="3"/>
  <c r="A622" i="3" l="1"/>
  <c r="H621" i="3"/>
  <c r="G621" i="3"/>
  <c r="F621" i="3"/>
  <c r="E621" i="3"/>
  <c r="D621" i="3"/>
  <c r="C621" i="3"/>
  <c r="B621" i="3"/>
  <c r="A623" i="3" l="1"/>
  <c r="H622" i="3"/>
  <c r="G622" i="3"/>
  <c r="F622" i="3"/>
  <c r="E622" i="3"/>
  <c r="D622" i="3"/>
  <c r="C622" i="3"/>
  <c r="B622" i="3"/>
  <c r="A624" i="3" l="1"/>
  <c r="H623" i="3"/>
  <c r="G623" i="3"/>
  <c r="F623" i="3"/>
  <c r="E623" i="3"/>
  <c r="D623" i="3"/>
  <c r="C623" i="3"/>
  <c r="B623" i="3"/>
  <c r="A625" i="3" l="1"/>
  <c r="H624" i="3"/>
  <c r="G624" i="3"/>
  <c r="F624" i="3"/>
  <c r="E624" i="3"/>
  <c r="D624" i="3"/>
  <c r="C624" i="3"/>
  <c r="B624" i="3"/>
  <c r="A626" i="3" l="1"/>
  <c r="H625" i="3"/>
  <c r="G625" i="3"/>
  <c r="F625" i="3"/>
  <c r="E625" i="3"/>
  <c r="D625" i="3"/>
  <c r="C625" i="3"/>
  <c r="B625" i="3"/>
  <c r="A627" i="3" l="1"/>
  <c r="H626" i="3"/>
  <c r="G626" i="3"/>
  <c r="F626" i="3"/>
  <c r="E626" i="3"/>
  <c r="D626" i="3"/>
  <c r="C626" i="3"/>
  <c r="B626" i="3"/>
  <c r="A628" i="3" l="1"/>
  <c r="H627" i="3"/>
  <c r="G627" i="3"/>
  <c r="F627" i="3"/>
  <c r="E627" i="3"/>
  <c r="D627" i="3"/>
  <c r="C627" i="3"/>
  <c r="B627" i="3"/>
  <c r="A629" i="3" l="1"/>
  <c r="H628" i="3"/>
  <c r="G628" i="3"/>
  <c r="F628" i="3"/>
  <c r="E628" i="3"/>
  <c r="D628" i="3"/>
  <c r="C628" i="3"/>
  <c r="B628" i="3"/>
  <c r="A630" i="3" l="1"/>
  <c r="H629" i="3"/>
  <c r="G629" i="3"/>
  <c r="F629" i="3"/>
  <c r="E629" i="3"/>
  <c r="D629" i="3"/>
  <c r="C629" i="3"/>
  <c r="B629" i="3"/>
  <c r="A631" i="3" l="1"/>
  <c r="H630" i="3"/>
  <c r="G630" i="3"/>
  <c r="F630" i="3"/>
  <c r="E630" i="3"/>
  <c r="D630" i="3"/>
  <c r="C630" i="3"/>
  <c r="B630" i="3"/>
  <c r="A632" i="3" l="1"/>
  <c r="H631" i="3"/>
  <c r="G631" i="3"/>
  <c r="F631" i="3"/>
  <c r="E631" i="3"/>
  <c r="D631" i="3"/>
  <c r="C631" i="3"/>
  <c r="B631" i="3"/>
  <c r="A633" i="3" l="1"/>
  <c r="H632" i="3"/>
  <c r="G632" i="3"/>
  <c r="F632" i="3"/>
  <c r="E632" i="3"/>
  <c r="D632" i="3"/>
  <c r="C632" i="3"/>
  <c r="B632" i="3"/>
  <c r="A634" i="3" l="1"/>
  <c r="H633" i="3"/>
  <c r="G633" i="3"/>
  <c r="F633" i="3"/>
  <c r="E633" i="3"/>
  <c r="D633" i="3"/>
  <c r="C633" i="3"/>
  <c r="B633" i="3"/>
  <c r="A635" i="3" l="1"/>
  <c r="H634" i="3"/>
  <c r="G634" i="3"/>
  <c r="F634" i="3"/>
  <c r="E634" i="3"/>
  <c r="D634" i="3"/>
  <c r="C634" i="3"/>
  <c r="B634" i="3"/>
  <c r="A636" i="3" l="1"/>
  <c r="H635" i="3"/>
  <c r="G635" i="3"/>
  <c r="F635" i="3"/>
  <c r="E635" i="3"/>
  <c r="D635" i="3"/>
  <c r="C635" i="3"/>
  <c r="B635" i="3"/>
  <c r="A637" i="3" l="1"/>
  <c r="H636" i="3"/>
  <c r="G636" i="3"/>
  <c r="F636" i="3"/>
  <c r="E636" i="3"/>
  <c r="D636" i="3"/>
  <c r="C636" i="3"/>
  <c r="B636" i="3"/>
  <c r="A638" i="3" l="1"/>
  <c r="H637" i="3"/>
  <c r="G637" i="3"/>
  <c r="F637" i="3"/>
  <c r="E637" i="3"/>
  <c r="D637" i="3"/>
  <c r="C637" i="3"/>
  <c r="B637" i="3"/>
  <c r="A639" i="3" l="1"/>
  <c r="H638" i="3"/>
  <c r="G638" i="3"/>
  <c r="F638" i="3"/>
  <c r="E638" i="3"/>
  <c r="D638" i="3"/>
  <c r="C638" i="3"/>
  <c r="B638" i="3"/>
  <c r="A640" i="3" l="1"/>
  <c r="H639" i="3"/>
  <c r="G639" i="3"/>
  <c r="F639" i="3"/>
  <c r="E639" i="3"/>
  <c r="D639" i="3"/>
  <c r="C639" i="3"/>
  <c r="B639" i="3"/>
  <c r="A641" i="3" l="1"/>
  <c r="H640" i="3"/>
  <c r="G640" i="3"/>
  <c r="F640" i="3"/>
  <c r="E640" i="3"/>
  <c r="D640" i="3"/>
  <c r="C640" i="3"/>
  <c r="B640" i="3"/>
  <c r="A642" i="3" l="1"/>
  <c r="H641" i="3"/>
  <c r="G641" i="3"/>
  <c r="F641" i="3"/>
  <c r="E641" i="3"/>
  <c r="D641" i="3"/>
  <c r="C641" i="3"/>
  <c r="B641" i="3"/>
  <c r="A643" i="3" l="1"/>
  <c r="H642" i="3"/>
  <c r="G642" i="3"/>
  <c r="F642" i="3"/>
  <c r="E642" i="3"/>
  <c r="D642" i="3"/>
  <c r="C642" i="3"/>
  <c r="B642" i="3"/>
  <c r="A644" i="3" l="1"/>
  <c r="H643" i="3"/>
  <c r="G643" i="3"/>
  <c r="F643" i="3"/>
  <c r="E643" i="3"/>
  <c r="D643" i="3"/>
  <c r="C643" i="3"/>
  <c r="B643" i="3"/>
  <c r="A645" i="3" l="1"/>
  <c r="H644" i="3"/>
  <c r="G644" i="3"/>
  <c r="F644" i="3"/>
  <c r="E644" i="3"/>
  <c r="D644" i="3"/>
  <c r="C644" i="3"/>
  <c r="B644" i="3"/>
  <c r="A646" i="3" l="1"/>
  <c r="H645" i="3"/>
  <c r="G645" i="3"/>
  <c r="F645" i="3"/>
  <c r="E645" i="3"/>
  <c r="D645" i="3"/>
  <c r="C645" i="3"/>
  <c r="B645" i="3"/>
  <c r="A647" i="3" l="1"/>
  <c r="H646" i="3"/>
  <c r="G646" i="3"/>
  <c r="F646" i="3"/>
  <c r="E646" i="3"/>
  <c r="D646" i="3"/>
  <c r="C646" i="3"/>
  <c r="B646" i="3"/>
  <c r="A648" i="3" l="1"/>
  <c r="H647" i="3"/>
  <c r="G647" i="3"/>
  <c r="F647" i="3"/>
  <c r="E647" i="3"/>
  <c r="D647" i="3"/>
  <c r="C647" i="3"/>
  <c r="B647" i="3"/>
  <c r="A649" i="3" l="1"/>
  <c r="H648" i="3"/>
  <c r="G648" i="3"/>
  <c r="F648" i="3"/>
  <c r="E648" i="3"/>
  <c r="D648" i="3"/>
  <c r="C648" i="3"/>
  <c r="B648" i="3"/>
  <c r="A650" i="3" l="1"/>
  <c r="H649" i="3"/>
  <c r="G649" i="3"/>
  <c r="F649" i="3"/>
  <c r="E649" i="3"/>
  <c r="D649" i="3"/>
  <c r="C649" i="3"/>
  <c r="B649" i="3"/>
  <c r="A651" i="3" l="1"/>
  <c r="H650" i="3"/>
  <c r="G650" i="3"/>
  <c r="F650" i="3"/>
  <c r="E650" i="3"/>
  <c r="D650" i="3"/>
  <c r="C650" i="3"/>
  <c r="B650" i="3"/>
  <c r="A652" i="3" l="1"/>
  <c r="H651" i="3"/>
  <c r="G651" i="3"/>
  <c r="F651" i="3"/>
  <c r="E651" i="3"/>
  <c r="D651" i="3"/>
  <c r="C651" i="3"/>
  <c r="B651" i="3"/>
  <c r="A653" i="3" l="1"/>
  <c r="H652" i="3"/>
  <c r="G652" i="3"/>
  <c r="F652" i="3"/>
  <c r="E652" i="3"/>
  <c r="D652" i="3"/>
  <c r="C652" i="3"/>
  <c r="B652" i="3"/>
  <c r="A654" i="3" l="1"/>
  <c r="H653" i="3"/>
  <c r="G653" i="3"/>
  <c r="F653" i="3"/>
  <c r="E653" i="3"/>
  <c r="D653" i="3"/>
  <c r="C653" i="3"/>
  <c r="B653" i="3"/>
  <c r="A655" i="3" l="1"/>
  <c r="H654" i="3"/>
  <c r="G654" i="3"/>
  <c r="F654" i="3"/>
  <c r="E654" i="3"/>
  <c r="D654" i="3"/>
  <c r="C654" i="3"/>
  <c r="B654" i="3"/>
  <c r="A656" i="3" l="1"/>
  <c r="H655" i="3"/>
  <c r="G655" i="3"/>
  <c r="F655" i="3"/>
  <c r="E655" i="3"/>
  <c r="D655" i="3"/>
  <c r="C655" i="3"/>
  <c r="B655" i="3"/>
  <c r="A657" i="3" l="1"/>
  <c r="H656" i="3"/>
  <c r="G656" i="3"/>
  <c r="F656" i="3"/>
  <c r="E656" i="3"/>
  <c r="D656" i="3"/>
  <c r="C656" i="3"/>
  <c r="B656" i="3"/>
  <c r="A658" i="3" l="1"/>
  <c r="H657" i="3"/>
  <c r="G657" i="3"/>
  <c r="F657" i="3"/>
  <c r="E657" i="3"/>
  <c r="D657" i="3"/>
  <c r="C657" i="3"/>
  <c r="B657" i="3"/>
  <c r="A659" i="3" l="1"/>
  <c r="H658" i="3"/>
  <c r="G658" i="3"/>
  <c r="F658" i="3"/>
  <c r="E658" i="3"/>
  <c r="D658" i="3"/>
  <c r="C658" i="3"/>
  <c r="B658" i="3"/>
  <c r="A660" i="3" l="1"/>
  <c r="H659" i="3"/>
  <c r="G659" i="3"/>
  <c r="F659" i="3"/>
  <c r="E659" i="3"/>
  <c r="D659" i="3"/>
  <c r="C659" i="3"/>
  <c r="B659" i="3"/>
  <c r="A661" i="3" l="1"/>
  <c r="H660" i="3"/>
  <c r="G660" i="3"/>
  <c r="F660" i="3"/>
  <c r="E660" i="3"/>
  <c r="D660" i="3"/>
  <c r="C660" i="3"/>
  <c r="B660" i="3"/>
  <c r="A662" i="3" l="1"/>
  <c r="H661" i="3"/>
  <c r="G661" i="3"/>
  <c r="F661" i="3"/>
  <c r="E661" i="3"/>
  <c r="D661" i="3"/>
  <c r="C661" i="3"/>
  <c r="B661" i="3"/>
  <c r="A663" i="3" l="1"/>
  <c r="H662" i="3"/>
  <c r="G662" i="3"/>
  <c r="F662" i="3"/>
  <c r="E662" i="3"/>
  <c r="D662" i="3"/>
  <c r="C662" i="3"/>
  <c r="B662" i="3"/>
  <c r="A664" i="3" l="1"/>
  <c r="H663" i="3"/>
  <c r="G663" i="3"/>
  <c r="F663" i="3"/>
  <c r="E663" i="3"/>
  <c r="D663" i="3"/>
  <c r="C663" i="3"/>
  <c r="B663" i="3"/>
  <c r="A665" i="3" l="1"/>
  <c r="H664" i="3"/>
  <c r="G664" i="3"/>
  <c r="F664" i="3"/>
  <c r="E664" i="3"/>
  <c r="D664" i="3"/>
  <c r="C664" i="3"/>
  <c r="B664" i="3"/>
  <c r="A666" i="3" l="1"/>
  <c r="H665" i="3"/>
  <c r="G665" i="3"/>
  <c r="F665" i="3"/>
  <c r="E665" i="3"/>
  <c r="D665" i="3"/>
  <c r="C665" i="3"/>
  <c r="B665" i="3"/>
  <c r="A667" i="3" l="1"/>
  <c r="H666" i="3"/>
  <c r="G666" i="3"/>
  <c r="F666" i="3"/>
  <c r="E666" i="3"/>
  <c r="D666" i="3"/>
  <c r="C666" i="3"/>
  <c r="B666" i="3"/>
  <c r="A668" i="3" l="1"/>
  <c r="H667" i="3"/>
  <c r="G667" i="3"/>
  <c r="F667" i="3"/>
  <c r="E667" i="3"/>
  <c r="D667" i="3"/>
  <c r="C667" i="3"/>
  <c r="B667" i="3"/>
  <c r="A669" i="3" l="1"/>
  <c r="H668" i="3"/>
  <c r="G668" i="3"/>
  <c r="F668" i="3"/>
  <c r="E668" i="3"/>
  <c r="D668" i="3"/>
  <c r="C668" i="3"/>
  <c r="B668" i="3"/>
  <c r="A670" i="3" l="1"/>
  <c r="H669" i="3"/>
  <c r="G669" i="3"/>
  <c r="F669" i="3"/>
  <c r="E669" i="3"/>
  <c r="D669" i="3"/>
  <c r="C669" i="3"/>
  <c r="B669" i="3"/>
  <c r="A671" i="3" l="1"/>
  <c r="H670" i="3"/>
  <c r="G670" i="3"/>
  <c r="F670" i="3"/>
  <c r="E670" i="3"/>
  <c r="D670" i="3"/>
  <c r="C670" i="3"/>
  <c r="B670" i="3"/>
  <c r="A672" i="3" l="1"/>
  <c r="H671" i="3"/>
  <c r="G671" i="3"/>
  <c r="F671" i="3"/>
  <c r="E671" i="3"/>
  <c r="D671" i="3"/>
  <c r="C671" i="3"/>
  <c r="B671" i="3"/>
  <c r="A673" i="3" l="1"/>
  <c r="H672" i="3"/>
  <c r="G672" i="3"/>
  <c r="F672" i="3"/>
  <c r="E672" i="3"/>
  <c r="D672" i="3"/>
  <c r="C672" i="3"/>
  <c r="B672" i="3"/>
  <c r="A674" i="3" l="1"/>
  <c r="H673" i="3"/>
  <c r="G673" i="3"/>
  <c r="F673" i="3"/>
  <c r="E673" i="3"/>
  <c r="D673" i="3"/>
  <c r="C673" i="3"/>
  <c r="B673" i="3"/>
  <c r="A675" i="3" l="1"/>
  <c r="H674" i="3"/>
  <c r="G674" i="3"/>
  <c r="F674" i="3"/>
  <c r="E674" i="3"/>
  <c r="D674" i="3"/>
  <c r="C674" i="3"/>
  <c r="B674" i="3"/>
  <c r="A676" i="3" l="1"/>
  <c r="H675" i="3"/>
  <c r="G675" i="3"/>
  <c r="F675" i="3"/>
  <c r="E675" i="3"/>
  <c r="D675" i="3"/>
  <c r="C675" i="3"/>
  <c r="B675" i="3"/>
  <c r="A677" i="3" l="1"/>
  <c r="H676" i="3"/>
  <c r="G676" i="3"/>
  <c r="F676" i="3"/>
  <c r="E676" i="3"/>
  <c r="D676" i="3"/>
  <c r="C676" i="3"/>
  <c r="B676" i="3"/>
  <c r="A678" i="3" l="1"/>
  <c r="H677" i="3"/>
  <c r="G677" i="3"/>
  <c r="F677" i="3"/>
  <c r="E677" i="3"/>
  <c r="D677" i="3"/>
  <c r="C677" i="3"/>
  <c r="B677" i="3"/>
  <c r="A679" i="3" l="1"/>
  <c r="H678" i="3"/>
  <c r="G678" i="3"/>
  <c r="F678" i="3"/>
  <c r="E678" i="3"/>
  <c r="D678" i="3"/>
  <c r="C678" i="3"/>
  <c r="B678" i="3"/>
  <c r="A680" i="3" l="1"/>
  <c r="H679" i="3"/>
  <c r="G679" i="3"/>
  <c r="F679" i="3"/>
  <c r="E679" i="3"/>
  <c r="D679" i="3"/>
  <c r="C679" i="3"/>
  <c r="B679" i="3"/>
  <c r="A681" i="3" l="1"/>
  <c r="H680" i="3"/>
  <c r="G680" i="3"/>
  <c r="F680" i="3"/>
  <c r="E680" i="3"/>
  <c r="D680" i="3"/>
  <c r="C680" i="3"/>
  <c r="B680" i="3"/>
  <c r="A682" i="3" l="1"/>
  <c r="H681" i="3"/>
  <c r="G681" i="3"/>
  <c r="F681" i="3"/>
  <c r="E681" i="3"/>
  <c r="D681" i="3"/>
  <c r="C681" i="3"/>
  <c r="B681" i="3"/>
  <c r="A683" i="3" l="1"/>
  <c r="H682" i="3"/>
  <c r="G682" i="3"/>
  <c r="F682" i="3"/>
  <c r="E682" i="3"/>
  <c r="D682" i="3"/>
  <c r="C682" i="3"/>
  <c r="B682" i="3"/>
  <c r="A684" i="3" l="1"/>
  <c r="H683" i="3"/>
  <c r="G683" i="3"/>
  <c r="F683" i="3"/>
  <c r="E683" i="3"/>
  <c r="D683" i="3"/>
  <c r="C683" i="3"/>
  <c r="B683" i="3"/>
  <c r="A685" i="3" l="1"/>
  <c r="H684" i="3"/>
  <c r="G684" i="3"/>
  <c r="F684" i="3"/>
  <c r="E684" i="3"/>
  <c r="D684" i="3"/>
  <c r="C684" i="3"/>
  <c r="B684" i="3"/>
  <c r="A686" i="3" l="1"/>
  <c r="H685" i="3"/>
  <c r="G685" i="3"/>
  <c r="F685" i="3"/>
  <c r="E685" i="3"/>
  <c r="D685" i="3"/>
  <c r="C685" i="3"/>
  <c r="B685" i="3"/>
  <c r="A687" i="3" l="1"/>
  <c r="H686" i="3"/>
  <c r="G686" i="3"/>
  <c r="F686" i="3"/>
  <c r="E686" i="3"/>
  <c r="D686" i="3"/>
  <c r="C686" i="3"/>
  <c r="B686" i="3"/>
  <c r="A688" i="3" l="1"/>
  <c r="H687" i="3"/>
  <c r="G687" i="3"/>
  <c r="F687" i="3"/>
  <c r="E687" i="3"/>
  <c r="D687" i="3"/>
  <c r="C687" i="3"/>
  <c r="B687" i="3"/>
  <c r="A689" i="3" l="1"/>
  <c r="H688" i="3"/>
  <c r="G688" i="3"/>
  <c r="F688" i="3"/>
  <c r="E688" i="3"/>
  <c r="D688" i="3"/>
  <c r="C688" i="3"/>
  <c r="B688" i="3"/>
  <c r="A690" i="3" l="1"/>
  <c r="H689" i="3"/>
  <c r="G689" i="3"/>
  <c r="F689" i="3"/>
  <c r="E689" i="3"/>
  <c r="D689" i="3"/>
  <c r="C689" i="3"/>
  <c r="B689" i="3"/>
  <c r="A691" i="3" l="1"/>
  <c r="H690" i="3"/>
  <c r="G690" i="3"/>
  <c r="F690" i="3"/>
  <c r="E690" i="3"/>
  <c r="D690" i="3"/>
  <c r="C690" i="3"/>
  <c r="B690" i="3"/>
  <c r="A692" i="3" l="1"/>
  <c r="H691" i="3"/>
  <c r="G691" i="3"/>
  <c r="F691" i="3"/>
  <c r="E691" i="3"/>
  <c r="D691" i="3"/>
  <c r="C691" i="3"/>
  <c r="B691" i="3"/>
  <c r="A693" i="3" l="1"/>
  <c r="H692" i="3"/>
  <c r="G692" i="3"/>
  <c r="F692" i="3"/>
  <c r="E692" i="3"/>
  <c r="D692" i="3"/>
  <c r="C692" i="3"/>
  <c r="B692" i="3"/>
  <c r="A694" i="3" l="1"/>
  <c r="H693" i="3"/>
  <c r="G693" i="3"/>
  <c r="F693" i="3"/>
  <c r="E693" i="3"/>
  <c r="D693" i="3"/>
  <c r="C693" i="3"/>
  <c r="B693" i="3"/>
  <c r="A695" i="3" l="1"/>
  <c r="H694" i="3"/>
  <c r="G694" i="3"/>
  <c r="F694" i="3"/>
  <c r="E694" i="3"/>
  <c r="D694" i="3"/>
  <c r="C694" i="3"/>
  <c r="B694" i="3"/>
  <c r="A696" i="3" l="1"/>
  <c r="H695" i="3"/>
  <c r="G695" i="3"/>
  <c r="F695" i="3"/>
  <c r="E695" i="3"/>
  <c r="D695" i="3"/>
  <c r="C695" i="3"/>
  <c r="B695" i="3"/>
  <c r="A697" i="3" l="1"/>
  <c r="H696" i="3"/>
  <c r="G696" i="3"/>
  <c r="F696" i="3"/>
  <c r="E696" i="3"/>
  <c r="D696" i="3"/>
  <c r="C696" i="3"/>
  <c r="B696" i="3"/>
  <c r="A698" i="3" l="1"/>
  <c r="H697" i="3"/>
  <c r="G697" i="3"/>
  <c r="F697" i="3"/>
  <c r="E697" i="3"/>
  <c r="D697" i="3"/>
  <c r="C697" i="3"/>
  <c r="B697" i="3"/>
  <c r="A699" i="3" l="1"/>
  <c r="H698" i="3"/>
  <c r="G698" i="3"/>
  <c r="F698" i="3"/>
  <c r="E698" i="3"/>
  <c r="D698" i="3"/>
  <c r="C698" i="3"/>
  <c r="B698" i="3"/>
  <c r="A700" i="3" l="1"/>
  <c r="H699" i="3"/>
  <c r="G699" i="3"/>
  <c r="F699" i="3"/>
  <c r="E699" i="3"/>
  <c r="D699" i="3"/>
  <c r="C699" i="3"/>
  <c r="B699" i="3"/>
  <c r="A701" i="3" l="1"/>
  <c r="H700" i="3"/>
  <c r="G700" i="3"/>
  <c r="F700" i="3"/>
  <c r="E700" i="3"/>
  <c r="D700" i="3"/>
  <c r="C700" i="3"/>
  <c r="B700" i="3"/>
  <c r="A702" i="3" l="1"/>
  <c r="H701" i="3"/>
  <c r="G701" i="3"/>
  <c r="F701" i="3"/>
  <c r="E701" i="3"/>
  <c r="D701" i="3"/>
  <c r="C701" i="3"/>
  <c r="B701" i="3"/>
  <c r="A703" i="3" l="1"/>
  <c r="H702" i="3"/>
  <c r="G702" i="3"/>
  <c r="F702" i="3"/>
  <c r="E702" i="3"/>
  <c r="D702" i="3"/>
  <c r="C702" i="3"/>
  <c r="B702" i="3"/>
  <c r="A704" i="3" l="1"/>
  <c r="H703" i="3"/>
  <c r="G703" i="3"/>
  <c r="F703" i="3"/>
  <c r="E703" i="3"/>
  <c r="D703" i="3"/>
  <c r="C703" i="3"/>
  <c r="B703" i="3"/>
  <c r="A705" i="3" l="1"/>
  <c r="H704" i="3"/>
  <c r="G704" i="3"/>
  <c r="F704" i="3"/>
  <c r="E704" i="3"/>
  <c r="D704" i="3"/>
  <c r="C704" i="3"/>
  <c r="B704" i="3"/>
  <c r="A706" i="3" l="1"/>
  <c r="H705" i="3"/>
  <c r="G705" i="3"/>
  <c r="F705" i="3"/>
  <c r="E705" i="3"/>
  <c r="D705" i="3"/>
  <c r="C705" i="3"/>
  <c r="B705" i="3"/>
  <c r="A707" i="3" l="1"/>
  <c r="H706" i="3"/>
  <c r="G706" i="3"/>
  <c r="F706" i="3"/>
  <c r="E706" i="3"/>
  <c r="D706" i="3"/>
  <c r="C706" i="3"/>
  <c r="B706" i="3"/>
  <c r="A708" i="3" l="1"/>
  <c r="H707" i="3"/>
  <c r="G707" i="3"/>
  <c r="F707" i="3"/>
  <c r="E707" i="3"/>
  <c r="D707" i="3"/>
  <c r="C707" i="3"/>
  <c r="B707" i="3"/>
  <c r="A709" i="3" l="1"/>
  <c r="H708" i="3"/>
  <c r="G708" i="3"/>
  <c r="F708" i="3"/>
  <c r="E708" i="3"/>
  <c r="D708" i="3"/>
  <c r="C708" i="3"/>
  <c r="B708" i="3"/>
  <c r="A710" i="3" l="1"/>
  <c r="H709" i="3"/>
  <c r="G709" i="3"/>
  <c r="F709" i="3"/>
  <c r="E709" i="3"/>
  <c r="D709" i="3"/>
  <c r="C709" i="3"/>
  <c r="B709" i="3"/>
  <c r="A711" i="3" l="1"/>
  <c r="H710" i="3"/>
  <c r="G710" i="3"/>
  <c r="F710" i="3"/>
  <c r="E710" i="3"/>
  <c r="D710" i="3"/>
  <c r="C710" i="3"/>
  <c r="B710" i="3"/>
  <c r="A712" i="3" l="1"/>
  <c r="H711" i="3"/>
  <c r="G711" i="3"/>
  <c r="F711" i="3"/>
  <c r="E711" i="3"/>
  <c r="D711" i="3"/>
  <c r="C711" i="3"/>
  <c r="B711" i="3"/>
  <c r="A713" i="3" l="1"/>
  <c r="H712" i="3"/>
  <c r="G712" i="3"/>
  <c r="F712" i="3"/>
  <c r="E712" i="3"/>
  <c r="D712" i="3"/>
  <c r="C712" i="3"/>
  <c r="B712" i="3"/>
  <c r="A714" i="3" l="1"/>
  <c r="H713" i="3"/>
  <c r="G713" i="3"/>
  <c r="F713" i="3"/>
  <c r="E713" i="3"/>
  <c r="D713" i="3"/>
  <c r="C713" i="3"/>
  <c r="B713" i="3"/>
  <c r="A715" i="3" l="1"/>
  <c r="H714" i="3"/>
  <c r="G714" i="3"/>
  <c r="F714" i="3"/>
  <c r="E714" i="3"/>
  <c r="D714" i="3"/>
  <c r="C714" i="3"/>
  <c r="B714" i="3"/>
  <c r="A716" i="3" l="1"/>
  <c r="H715" i="3"/>
  <c r="G715" i="3"/>
  <c r="F715" i="3"/>
  <c r="E715" i="3"/>
  <c r="D715" i="3"/>
  <c r="C715" i="3"/>
  <c r="B715" i="3"/>
  <c r="A717" i="3" l="1"/>
  <c r="H716" i="3"/>
  <c r="G716" i="3"/>
  <c r="F716" i="3"/>
  <c r="E716" i="3"/>
  <c r="D716" i="3"/>
  <c r="C716" i="3"/>
  <c r="B716" i="3"/>
  <c r="A718" i="3" l="1"/>
  <c r="H717" i="3"/>
  <c r="G717" i="3"/>
  <c r="F717" i="3"/>
  <c r="E717" i="3"/>
  <c r="D717" i="3"/>
  <c r="C717" i="3"/>
  <c r="B717" i="3"/>
  <c r="A719" i="3" l="1"/>
  <c r="H718" i="3"/>
  <c r="G718" i="3"/>
  <c r="F718" i="3"/>
  <c r="E718" i="3"/>
  <c r="D718" i="3"/>
  <c r="C718" i="3"/>
  <c r="B718" i="3"/>
  <c r="A720" i="3" l="1"/>
  <c r="H719" i="3"/>
  <c r="G719" i="3"/>
  <c r="F719" i="3"/>
  <c r="E719" i="3"/>
  <c r="D719" i="3"/>
  <c r="C719" i="3"/>
  <c r="B719" i="3"/>
  <c r="A721" i="3" l="1"/>
  <c r="H720" i="3"/>
  <c r="G720" i="3"/>
  <c r="F720" i="3"/>
  <c r="E720" i="3"/>
  <c r="D720" i="3"/>
  <c r="C720" i="3"/>
  <c r="B720" i="3"/>
  <c r="A722" i="3" l="1"/>
  <c r="H721" i="3"/>
  <c r="G721" i="3"/>
  <c r="F721" i="3"/>
  <c r="E721" i="3"/>
  <c r="D721" i="3"/>
  <c r="C721" i="3"/>
  <c r="B721" i="3"/>
  <c r="A723" i="3" l="1"/>
  <c r="H722" i="3"/>
  <c r="G722" i="3"/>
  <c r="F722" i="3"/>
  <c r="E722" i="3"/>
  <c r="D722" i="3"/>
  <c r="C722" i="3"/>
  <c r="B722" i="3"/>
  <c r="A724" i="3" l="1"/>
  <c r="H723" i="3"/>
  <c r="G723" i="3"/>
  <c r="F723" i="3"/>
  <c r="E723" i="3"/>
  <c r="D723" i="3"/>
  <c r="C723" i="3"/>
  <c r="B723" i="3"/>
  <c r="A725" i="3" l="1"/>
  <c r="H724" i="3"/>
  <c r="G724" i="3"/>
  <c r="F724" i="3"/>
  <c r="E724" i="3"/>
  <c r="D724" i="3"/>
  <c r="C724" i="3"/>
  <c r="B724" i="3"/>
  <c r="A726" i="3" l="1"/>
  <c r="H725" i="3"/>
  <c r="G725" i="3"/>
  <c r="F725" i="3"/>
  <c r="E725" i="3"/>
  <c r="D725" i="3"/>
  <c r="C725" i="3"/>
  <c r="B725" i="3"/>
  <c r="A727" i="3" l="1"/>
  <c r="H726" i="3"/>
  <c r="G726" i="3"/>
  <c r="F726" i="3"/>
  <c r="E726" i="3"/>
  <c r="D726" i="3"/>
  <c r="C726" i="3"/>
  <c r="B726" i="3"/>
  <c r="A728" i="3" l="1"/>
  <c r="H727" i="3"/>
  <c r="G727" i="3"/>
  <c r="F727" i="3"/>
  <c r="E727" i="3"/>
  <c r="D727" i="3"/>
  <c r="C727" i="3"/>
  <c r="B727" i="3"/>
  <c r="A729" i="3" l="1"/>
  <c r="H728" i="3"/>
  <c r="G728" i="3"/>
  <c r="F728" i="3"/>
  <c r="E728" i="3"/>
  <c r="D728" i="3"/>
  <c r="C728" i="3"/>
  <c r="B728" i="3"/>
  <c r="A730" i="3" l="1"/>
  <c r="H729" i="3"/>
  <c r="G729" i="3"/>
  <c r="F729" i="3"/>
  <c r="E729" i="3"/>
  <c r="D729" i="3"/>
  <c r="C729" i="3"/>
  <c r="B729" i="3"/>
  <c r="A731" i="3" l="1"/>
  <c r="H730" i="3"/>
  <c r="G730" i="3"/>
  <c r="F730" i="3"/>
  <c r="E730" i="3"/>
  <c r="D730" i="3"/>
  <c r="C730" i="3"/>
  <c r="B730" i="3"/>
  <c r="A732" i="3" l="1"/>
  <c r="H731" i="3"/>
  <c r="G731" i="3"/>
  <c r="F731" i="3"/>
  <c r="E731" i="3"/>
  <c r="D731" i="3"/>
  <c r="C731" i="3"/>
  <c r="B731" i="3"/>
  <c r="A733" i="3" l="1"/>
  <c r="H732" i="3"/>
  <c r="G732" i="3"/>
  <c r="F732" i="3"/>
  <c r="E732" i="3"/>
  <c r="D732" i="3"/>
  <c r="C732" i="3"/>
  <c r="B732" i="3"/>
  <c r="A734" i="3" l="1"/>
  <c r="H733" i="3"/>
  <c r="G733" i="3"/>
  <c r="F733" i="3"/>
  <c r="E733" i="3"/>
  <c r="D733" i="3"/>
  <c r="C733" i="3"/>
  <c r="B733" i="3"/>
  <c r="A735" i="3" l="1"/>
  <c r="H734" i="3"/>
  <c r="G734" i="3"/>
  <c r="F734" i="3"/>
  <c r="E734" i="3"/>
  <c r="D734" i="3"/>
  <c r="C734" i="3"/>
  <c r="B734" i="3"/>
  <c r="A736" i="3" l="1"/>
  <c r="H735" i="3"/>
  <c r="G735" i="3"/>
  <c r="F735" i="3"/>
  <c r="E735" i="3"/>
  <c r="D735" i="3"/>
  <c r="C735" i="3"/>
  <c r="B735" i="3"/>
  <c r="A737" i="3" l="1"/>
  <c r="H736" i="3"/>
  <c r="G736" i="3"/>
  <c r="F736" i="3"/>
  <c r="E736" i="3"/>
  <c r="D736" i="3"/>
  <c r="C736" i="3"/>
  <c r="B736" i="3"/>
  <c r="A738" i="3" l="1"/>
  <c r="H737" i="3"/>
  <c r="G737" i="3"/>
  <c r="F737" i="3"/>
  <c r="E737" i="3"/>
  <c r="D737" i="3"/>
  <c r="C737" i="3"/>
  <c r="B737" i="3"/>
  <c r="A739" i="3" l="1"/>
  <c r="H738" i="3"/>
  <c r="G738" i="3"/>
  <c r="F738" i="3"/>
  <c r="E738" i="3"/>
  <c r="D738" i="3"/>
  <c r="C738" i="3"/>
  <c r="B738" i="3"/>
  <c r="A740" i="3" l="1"/>
  <c r="H739" i="3"/>
  <c r="G739" i="3"/>
  <c r="F739" i="3"/>
  <c r="E739" i="3"/>
  <c r="D739" i="3"/>
  <c r="C739" i="3"/>
  <c r="B739" i="3"/>
  <c r="A741" i="3" l="1"/>
  <c r="H740" i="3"/>
  <c r="G740" i="3"/>
  <c r="F740" i="3"/>
  <c r="E740" i="3"/>
  <c r="D740" i="3"/>
  <c r="C740" i="3"/>
  <c r="B740" i="3"/>
  <c r="A742" i="3" l="1"/>
  <c r="H741" i="3"/>
  <c r="G741" i="3"/>
  <c r="F741" i="3"/>
  <c r="E741" i="3"/>
  <c r="D741" i="3"/>
  <c r="C741" i="3"/>
  <c r="B741" i="3"/>
  <c r="A743" i="3" l="1"/>
  <c r="H742" i="3"/>
  <c r="G742" i="3"/>
  <c r="F742" i="3"/>
  <c r="E742" i="3"/>
  <c r="D742" i="3"/>
  <c r="C742" i="3"/>
  <c r="B742" i="3"/>
  <c r="A744" i="3" l="1"/>
  <c r="H743" i="3"/>
  <c r="G743" i="3"/>
  <c r="F743" i="3"/>
  <c r="E743" i="3"/>
  <c r="D743" i="3"/>
  <c r="C743" i="3"/>
  <c r="B743" i="3"/>
  <c r="A745" i="3" l="1"/>
  <c r="H744" i="3"/>
  <c r="G744" i="3"/>
  <c r="F744" i="3"/>
  <c r="E744" i="3"/>
  <c r="D744" i="3"/>
  <c r="C744" i="3"/>
  <c r="B744" i="3"/>
  <c r="A746" i="3" l="1"/>
  <c r="H745" i="3"/>
  <c r="G745" i="3"/>
  <c r="F745" i="3"/>
  <c r="E745" i="3"/>
  <c r="D745" i="3"/>
  <c r="C745" i="3"/>
  <c r="B745" i="3"/>
  <c r="A747" i="3" l="1"/>
  <c r="H746" i="3"/>
  <c r="G746" i="3"/>
  <c r="F746" i="3"/>
  <c r="E746" i="3"/>
  <c r="D746" i="3"/>
  <c r="C746" i="3"/>
  <c r="B746" i="3"/>
  <c r="A748" i="3" l="1"/>
  <c r="H747" i="3"/>
  <c r="G747" i="3"/>
  <c r="F747" i="3"/>
  <c r="E747" i="3"/>
  <c r="D747" i="3"/>
  <c r="C747" i="3"/>
  <c r="B747" i="3"/>
  <c r="A749" i="3" l="1"/>
  <c r="H748" i="3"/>
  <c r="G748" i="3"/>
  <c r="F748" i="3"/>
  <c r="E748" i="3"/>
  <c r="D748" i="3"/>
  <c r="C748" i="3"/>
  <c r="B748" i="3"/>
  <c r="A750" i="3" l="1"/>
  <c r="H749" i="3"/>
  <c r="G749" i="3"/>
  <c r="F749" i="3"/>
  <c r="E749" i="3"/>
  <c r="D749" i="3"/>
  <c r="C749" i="3"/>
  <c r="B749" i="3"/>
  <c r="A751" i="3" l="1"/>
  <c r="H750" i="3"/>
  <c r="G750" i="3"/>
  <c r="F750" i="3"/>
  <c r="E750" i="3"/>
  <c r="D750" i="3"/>
  <c r="C750" i="3"/>
  <c r="B750" i="3"/>
  <c r="A752" i="3" l="1"/>
  <c r="H751" i="3"/>
  <c r="G751" i="3"/>
  <c r="F751" i="3"/>
  <c r="E751" i="3"/>
  <c r="D751" i="3"/>
  <c r="C751" i="3"/>
  <c r="B751" i="3"/>
  <c r="A753" i="3" l="1"/>
  <c r="H752" i="3"/>
  <c r="G752" i="3"/>
  <c r="F752" i="3"/>
  <c r="E752" i="3"/>
  <c r="D752" i="3"/>
  <c r="C752" i="3"/>
  <c r="B752" i="3"/>
  <c r="A754" i="3" l="1"/>
  <c r="H753" i="3"/>
  <c r="G753" i="3"/>
  <c r="F753" i="3"/>
  <c r="E753" i="3"/>
  <c r="D753" i="3"/>
  <c r="C753" i="3"/>
  <c r="B753" i="3"/>
  <c r="H754" i="3" l="1"/>
  <c r="G754" i="3"/>
  <c r="F754" i="3"/>
  <c r="E754" i="3"/>
  <c r="D754" i="3"/>
  <c r="C754" i="3"/>
  <c r="B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B926" i="3"/>
  <c r="C926" i="3"/>
  <c r="D926" i="3"/>
  <c r="E926" i="3"/>
  <c r="F926" i="3"/>
  <c r="G926" i="3"/>
  <c r="H926" i="3"/>
  <c r="A927" i="3"/>
  <c r="B925" i="3"/>
  <c r="C925" i="3"/>
  <c r="D925" i="3"/>
  <c r="E925" i="3"/>
  <c r="F925" i="3"/>
  <c r="G925" i="3"/>
  <c r="H925" i="3"/>
  <c r="B924" i="3"/>
  <c r="C924" i="3"/>
  <c r="D924" i="3"/>
  <c r="E924" i="3"/>
  <c r="F924" i="3"/>
  <c r="G924" i="3"/>
  <c r="H924" i="3"/>
  <c r="B923" i="3"/>
  <c r="C923" i="3"/>
  <c r="D923" i="3"/>
  <c r="E923" i="3"/>
  <c r="F923" i="3"/>
  <c r="G923" i="3"/>
  <c r="H923" i="3"/>
  <c r="B922" i="3"/>
  <c r="C922" i="3"/>
  <c r="D922" i="3"/>
  <c r="E922" i="3"/>
  <c r="F922" i="3"/>
  <c r="G922" i="3"/>
  <c r="H922" i="3"/>
  <c r="B921" i="3"/>
  <c r="C921" i="3"/>
  <c r="D921" i="3"/>
  <c r="E921" i="3"/>
  <c r="F921" i="3"/>
  <c r="G921" i="3"/>
  <c r="H921" i="3"/>
  <c r="B920" i="3"/>
  <c r="C920" i="3"/>
  <c r="D920" i="3"/>
  <c r="E920" i="3"/>
  <c r="F920" i="3"/>
  <c r="G920" i="3"/>
  <c r="H920" i="3"/>
  <c r="B919" i="3"/>
  <c r="C919" i="3"/>
  <c r="D919" i="3"/>
  <c r="E919" i="3"/>
  <c r="F919" i="3"/>
  <c r="G919" i="3"/>
  <c r="H919" i="3"/>
  <c r="B918" i="3"/>
  <c r="C918" i="3"/>
  <c r="D918" i="3"/>
  <c r="E918" i="3"/>
  <c r="F918" i="3"/>
  <c r="G918" i="3"/>
  <c r="H918" i="3"/>
  <c r="B917" i="3"/>
  <c r="C917" i="3"/>
  <c r="D917" i="3"/>
  <c r="E917" i="3"/>
  <c r="F917" i="3"/>
  <c r="G917" i="3"/>
  <c r="H917" i="3"/>
  <c r="B916" i="3"/>
  <c r="C916" i="3"/>
  <c r="D916" i="3"/>
  <c r="E916" i="3"/>
  <c r="F916" i="3"/>
  <c r="G916" i="3"/>
  <c r="H916" i="3"/>
  <c r="B915" i="3"/>
  <c r="C915" i="3"/>
  <c r="D915" i="3"/>
  <c r="E915" i="3"/>
  <c r="F915" i="3"/>
  <c r="G915" i="3"/>
  <c r="H915" i="3"/>
  <c r="B914" i="3"/>
  <c r="C914" i="3"/>
  <c r="D914" i="3"/>
  <c r="E914" i="3"/>
  <c r="F914" i="3"/>
  <c r="G914" i="3"/>
  <c r="H914" i="3"/>
  <c r="B913" i="3"/>
  <c r="C913" i="3"/>
  <c r="D913" i="3"/>
  <c r="E913" i="3"/>
  <c r="F913" i="3"/>
  <c r="G913" i="3"/>
  <c r="H913" i="3"/>
  <c r="B912" i="3"/>
  <c r="C912" i="3"/>
  <c r="D912" i="3"/>
  <c r="E912" i="3"/>
  <c r="F912" i="3"/>
  <c r="G912" i="3"/>
  <c r="H912" i="3"/>
  <c r="B911" i="3"/>
  <c r="C911" i="3"/>
  <c r="D911" i="3"/>
  <c r="E911" i="3"/>
  <c r="F911" i="3"/>
  <c r="G911" i="3"/>
  <c r="H911" i="3"/>
  <c r="B910" i="3"/>
  <c r="C910" i="3"/>
  <c r="D910" i="3"/>
  <c r="E910" i="3"/>
  <c r="F910" i="3"/>
  <c r="G910" i="3"/>
  <c r="H910" i="3"/>
  <c r="B909" i="3"/>
  <c r="C909" i="3"/>
  <c r="D909" i="3"/>
  <c r="E909" i="3"/>
  <c r="F909" i="3"/>
  <c r="G909" i="3"/>
  <c r="H909" i="3"/>
  <c r="B908" i="3"/>
  <c r="C908" i="3"/>
  <c r="D908" i="3"/>
  <c r="E908" i="3"/>
  <c r="F908" i="3"/>
  <c r="G908" i="3"/>
  <c r="H908" i="3"/>
  <c r="B907" i="3"/>
  <c r="C907" i="3"/>
  <c r="D907" i="3"/>
  <c r="E907" i="3"/>
  <c r="F907" i="3"/>
  <c r="G907" i="3"/>
  <c r="H907" i="3"/>
  <c r="B906" i="3"/>
  <c r="C906" i="3"/>
  <c r="D906" i="3"/>
  <c r="E906" i="3"/>
  <c r="F906" i="3"/>
  <c r="G906" i="3"/>
  <c r="H906" i="3"/>
  <c r="B905" i="3"/>
  <c r="C905" i="3"/>
  <c r="D905" i="3"/>
  <c r="E905" i="3"/>
  <c r="F905" i="3"/>
  <c r="G905" i="3"/>
  <c r="H905" i="3"/>
  <c r="B904" i="3"/>
  <c r="C904" i="3"/>
  <c r="D904" i="3"/>
  <c r="E904" i="3"/>
  <c r="F904" i="3"/>
  <c r="G904" i="3"/>
  <c r="H904" i="3"/>
  <c r="B903" i="3"/>
  <c r="C903" i="3"/>
  <c r="D903" i="3"/>
  <c r="E903" i="3"/>
  <c r="F903" i="3"/>
  <c r="G903" i="3"/>
  <c r="H903" i="3"/>
  <c r="B902" i="3"/>
  <c r="C902" i="3"/>
  <c r="D902" i="3"/>
  <c r="E902" i="3"/>
  <c r="F902" i="3"/>
  <c r="G902" i="3"/>
  <c r="H902" i="3"/>
  <c r="B901" i="3"/>
  <c r="C901" i="3"/>
  <c r="D901" i="3"/>
  <c r="E901" i="3"/>
  <c r="F901" i="3"/>
  <c r="G901" i="3"/>
  <c r="H901" i="3"/>
  <c r="B900" i="3"/>
  <c r="C900" i="3"/>
  <c r="D900" i="3"/>
  <c r="E900" i="3"/>
  <c r="F900" i="3"/>
  <c r="G900" i="3"/>
  <c r="H900" i="3"/>
  <c r="B899" i="3"/>
  <c r="C899" i="3"/>
  <c r="D899" i="3"/>
  <c r="E899" i="3"/>
  <c r="F899" i="3"/>
  <c r="G899" i="3"/>
  <c r="H899" i="3"/>
  <c r="B898" i="3"/>
  <c r="C898" i="3"/>
  <c r="D898" i="3"/>
  <c r="E898" i="3"/>
  <c r="F898" i="3"/>
  <c r="G898" i="3"/>
  <c r="H898" i="3"/>
  <c r="B897" i="3"/>
  <c r="C897" i="3"/>
  <c r="D897" i="3"/>
  <c r="E897" i="3"/>
  <c r="F897" i="3"/>
  <c r="G897" i="3"/>
  <c r="H897" i="3"/>
  <c r="B896" i="3"/>
  <c r="C896" i="3"/>
  <c r="D896" i="3"/>
  <c r="E896" i="3"/>
  <c r="F896" i="3"/>
  <c r="G896" i="3"/>
  <c r="H896" i="3"/>
  <c r="B895" i="3"/>
  <c r="C895" i="3"/>
  <c r="D895" i="3"/>
  <c r="E895" i="3"/>
  <c r="F895" i="3"/>
  <c r="G895" i="3"/>
  <c r="H895" i="3"/>
  <c r="B894" i="3"/>
  <c r="C894" i="3"/>
  <c r="D894" i="3"/>
  <c r="E894" i="3"/>
  <c r="F894" i="3"/>
  <c r="G894" i="3"/>
  <c r="H894" i="3"/>
  <c r="B893" i="3"/>
  <c r="C893" i="3"/>
  <c r="D893" i="3"/>
  <c r="E893" i="3"/>
  <c r="F893" i="3"/>
  <c r="G893" i="3"/>
  <c r="H893" i="3"/>
  <c r="B892" i="3"/>
  <c r="C892" i="3"/>
  <c r="D892" i="3"/>
  <c r="E892" i="3"/>
  <c r="F892" i="3"/>
  <c r="G892" i="3"/>
  <c r="H892" i="3"/>
  <c r="B891" i="3"/>
  <c r="C891" i="3"/>
  <c r="D891" i="3"/>
  <c r="E891" i="3"/>
  <c r="F891" i="3"/>
  <c r="G891" i="3"/>
  <c r="H891" i="3"/>
  <c r="B890" i="3"/>
  <c r="C890" i="3"/>
  <c r="D890" i="3"/>
  <c r="E890" i="3"/>
  <c r="F890" i="3"/>
  <c r="G890" i="3"/>
  <c r="H890" i="3"/>
  <c r="B889" i="3"/>
  <c r="C889" i="3"/>
  <c r="D889" i="3"/>
  <c r="E889" i="3"/>
  <c r="F889" i="3"/>
  <c r="G889" i="3"/>
  <c r="H889" i="3"/>
  <c r="B888" i="3"/>
  <c r="C888" i="3"/>
  <c r="D888" i="3"/>
  <c r="E888" i="3"/>
  <c r="F888" i="3"/>
  <c r="G888" i="3"/>
  <c r="H888" i="3"/>
  <c r="B887" i="3"/>
  <c r="C887" i="3"/>
  <c r="D887" i="3"/>
  <c r="E887" i="3"/>
  <c r="F887" i="3"/>
  <c r="G887" i="3"/>
  <c r="H887" i="3"/>
  <c r="B886" i="3"/>
  <c r="C886" i="3"/>
  <c r="D886" i="3"/>
  <c r="E886" i="3"/>
  <c r="F886" i="3"/>
  <c r="G886" i="3"/>
  <c r="H886" i="3"/>
  <c r="B885" i="3"/>
  <c r="C885" i="3"/>
  <c r="D885" i="3"/>
  <c r="E885" i="3"/>
  <c r="F885" i="3"/>
  <c r="G885" i="3"/>
  <c r="H885" i="3"/>
  <c r="B884" i="3"/>
  <c r="C884" i="3"/>
  <c r="D884" i="3"/>
  <c r="E884" i="3"/>
  <c r="F884" i="3"/>
  <c r="G884" i="3"/>
  <c r="H884" i="3"/>
  <c r="B883" i="3"/>
  <c r="C883" i="3"/>
  <c r="D883" i="3"/>
  <c r="E883" i="3"/>
  <c r="F883" i="3"/>
  <c r="G883" i="3"/>
  <c r="H883" i="3"/>
  <c r="B882" i="3"/>
  <c r="C882" i="3"/>
  <c r="D882" i="3"/>
  <c r="E882" i="3"/>
  <c r="F882" i="3"/>
  <c r="G882" i="3"/>
  <c r="H882" i="3"/>
  <c r="B881" i="3"/>
  <c r="C881" i="3"/>
  <c r="D881" i="3"/>
  <c r="E881" i="3"/>
  <c r="F881" i="3"/>
  <c r="G881" i="3"/>
  <c r="H881" i="3"/>
  <c r="B880" i="3"/>
  <c r="C880" i="3"/>
  <c r="D880" i="3"/>
  <c r="E880" i="3"/>
  <c r="F880" i="3"/>
  <c r="G880" i="3"/>
  <c r="H880" i="3"/>
  <c r="B879" i="3"/>
  <c r="C879" i="3"/>
  <c r="D879" i="3"/>
  <c r="E879" i="3"/>
  <c r="F879" i="3"/>
  <c r="G879" i="3"/>
  <c r="H879" i="3"/>
  <c r="B878" i="3"/>
  <c r="C878" i="3"/>
  <c r="D878" i="3"/>
  <c r="E878" i="3"/>
  <c r="F878" i="3"/>
  <c r="G878" i="3"/>
  <c r="H878" i="3"/>
  <c r="B877" i="3"/>
  <c r="C877" i="3"/>
  <c r="D877" i="3"/>
  <c r="E877" i="3"/>
  <c r="F877" i="3"/>
  <c r="G877" i="3"/>
  <c r="H877" i="3"/>
  <c r="B876" i="3"/>
  <c r="C876" i="3"/>
  <c r="D876" i="3"/>
  <c r="E876" i="3"/>
  <c r="F876" i="3"/>
  <c r="G876" i="3"/>
  <c r="H876" i="3"/>
  <c r="B875" i="3"/>
  <c r="C875" i="3"/>
  <c r="D875" i="3"/>
  <c r="E875" i="3"/>
  <c r="F875" i="3"/>
  <c r="G875" i="3"/>
  <c r="H875" i="3"/>
  <c r="B874" i="3"/>
  <c r="C874" i="3"/>
  <c r="D874" i="3"/>
  <c r="E874" i="3"/>
  <c r="F874" i="3"/>
  <c r="G874" i="3"/>
  <c r="H874" i="3"/>
  <c r="B873" i="3"/>
  <c r="C873" i="3"/>
  <c r="D873" i="3"/>
  <c r="E873" i="3"/>
  <c r="F873" i="3"/>
  <c r="G873" i="3"/>
  <c r="H873" i="3"/>
  <c r="B872" i="3"/>
  <c r="C872" i="3"/>
  <c r="D872" i="3"/>
  <c r="E872" i="3"/>
  <c r="F872" i="3"/>
  <c r="G872" i="3"/>
  <c r="H872" i="3"/>
  <c r="B871" i="3"/>
  <c r="C871" i="3"/>
  <c r="D871" i="3"/>
  <c r="E871" i="3"/>
  <c r="F871" i="3"/>
  <c r="G871" i="3"/>
  <c r="H871" i="3"/>
  <c r="B870" i="3"/>
  <c r="C870" i="3"/>
  <c r="D870" i="3"/>
  <c r="E870" i="3"/>
  <c r="F870" i="3"/>
  <c r="G870" i="3"/>
  <c r="H870" i="3"/>
  <c r="B869" i="3"/>
  <c r="C869" i="3"/>
  <c r="D869" i="3"/>
  <c r="E869" i="3"/>
  <c r="F869" i="3"/>
  <c r="G869" i="3"/>
  <c r="H869" i="3"/>
  <c r="B868" i="3"/>
  <c r="C868" i="3"/>
  <c r="D868" i="3"/>
  <c r="E868" i="3"/>
  <c r="F868" i="3"/>
  <c r="G868" i="3"/>
  <c r="H868" i="3"/>
  <c r="B867" i="3"/>
  <c r="C867" i="3"/>
  <c r="D867" i="3"/>
  <c r="E867" i="3"/>
  <c r="F867" i="3"/>
  <c r="G867" i="3"/>
  <c r="H867" i="3"/>
  <c r="B866" i="3"/>
  <c r="C866" i="3"/>
  <c r="D866" i="3"/>
  <c r="E866" i="3"/>
  <c r="F866" i="3"/>
  <c r="G866" i="3"/>
  <c r="H866" i="3"/>
  <c r="B865" i="3"/>
  <c r="C865" i="3"/>
  <c r="D865" i="3"/>
  <c r="E865" i="3"/>
  <c r="F865" i="3"/>
  <c r="G865" i="3"/>
  <c r="H865" i="3"/>
  <c r="B864" i="3"/>
  <c r="C864" i="3"/>
  <c r="D864" i="3"/>
  <c r="E864" i="3"/>
  <c r="F864" i="3"/>
  <c r="G864" i="3"/>
  <c r="H864" i="3"/>
  <c r="B863" i="3"/>
  <c r="C863" i="3"/>
  <c r="D863" i="3"/>
  <c r="E863" i="3"/>
  <c r="F863" i="3"/>
  <c r="G863" i="3"/>
  <c r="H863" i="3"/>
  <c r="B862" i="3"/>
  <c r="C862" i="3"/>
  <c r="D862" i="3"/>
  <c r="E862" i="3"/>
  <c r="F862" i="3"/>
  <c r="G862" i="3"/>
  <c r="H862" i="3"/>
  <c r="B861" i="3"/>
  <c r="C861" i="3"/>
  <c r="D861" i="3"/>
  <c r="E861" i="3"/>
  <c r="F861" i="3"/>
  <c r="G861" i="3"/>
  <c r="H861" i="3"/>
  <c r="B860" i="3"/>
  <c r="C860" i="3"/>
  <c r="D860" i="3"/>
  <c r="E860" i="3"/>
  <c r="F860" i="3"/>
  <c r="G860" i="3"/>
  <c r="H860" i="3"/>
  <c r="B859" i="3"/>
  <c r="C859" i="3"/>
  <c r="D859" i="3"/>
  <c r="E859" i="3"/>
  <c r="F859" i="3"/>
  <c r="G859" i="3"/>
  <c r="H859" i="3"/>
  <c r="B858" i="3"/>
  <c r="C858" i="3"/>
  <c r="D858" i="3"/>
  <c r="E858" i="3"/>
  <c r="F858" i="3"/>
  <c r="G858" i="3"/>
  <c r="H858" i="3"/>
  <c r="B857" i="3"/>
  <c r="C857" i="3"/>
  <c r="D857" i="3"/>
  <c r="E857" i="3"/>
  <c r="F857" i="3"/>
  <c r="G857" i="3"/>
  <c r="H857" i="3"/>
  <c r="B856" i="3"/>
  <c r="C856" i="3"/>
  <c r="D856" i="3"/>
  <c r="E856" i="3"/>
  <c r="F856" i="3"/>
  <c r="G856" i="3"/>
  <c r="H856" i="3"/>
  <c r="B855" i="3"/>
  <c r="C855" i="3"/>
  <c r="D855" i="3"/>
  <c r="E855" i="3"/>
  <c r="F855" i="3"/>
  <c r="G855" i="3"/>
  <c r="H855" i="3"/>
  <c r="B854" i="3"/>
  <c r="C854" i="3"/>
  <c r="D854" i="3"/>
  <c r="E854" i="3"/>
  <c r="F854" i="3"/>
  <c r="G854" i="3"/>
  <c r="H854" i="3"/>
  <c r="B853" i="3"/>
  <c r="C853" i="3"/>
  <c r="D853" i="3"/>
  <c r="E853" i="3"/>
  <c r="F853" i="3"/>
  <c r="G853" i="3"/>
  <c r="H853" i="3"/>
  <c r="B852" i="3"/>
  <c r="C852" i="3"/>
  <c r="D852" i="3"/>
  <c r="E852" i="3"/>
  <c r="F852" i="3"/>
  <c r="G852" i="3"/>
  <c r="H852" i="3"/>
  <c r="B851" i="3"/>
  <c r="C851" i="3"/>
  <c r="D851" i="3"/>
  <c r="E851" i="3"/>
  <c r="F851" i="3"/>
  <c r="G851" i="3"/>
  <c r="H851" i="3"/>
  <c r="B850" i="3"/>
  <c r="C850" i="3"/>
  <c r="D850" i="3"/>
  <c r="E850" i="3"/>
  <c r="F850" i="3"/>
  <c r="G850" i="3"/>
  <c r="H850" i="3"/>
  <c r="B849" i="3"/>
  <c r="C849" i="3"/>
  <c r="D849" i="3"/>
  <c r="E849" i="3"/>
  <c r="F849" i="3"/>
  <c r="G849" i="3"/>
  <c r="H849" i="3"/>
  <c r="B848" i="3"/>
  <c r="C848" i="3"/>
  <c r="D848" i="3"/>
  <c r="E848" i="3"/>
  <c r="F848" i="3"/>
  <c r="G848" i="3"/>
  <c r="H848" i="3"/>
  <c r="B847" i="3"/>
  <c r="C847" i="3"/>
  <c r="D847" i="3"/>
  <c r="E847" i="3"/>
  <c r="F847" i="3"/>
  <c r="G847" i="3"/>
  <c r="H847" i="3"/>
  <c r="B846" i="3"/>
  <c r="C846" i="3"/>
  <c r="D846" i="3"/>
  <c r="E846" i="3"/>
  <c r="F846" i="3"/>
  <c r="G846" i="3"/>
  <c r="H846" i="3"/>
  <c r="B845" i="3"/>
  <c r="C845" i="3"/>
  <c r="D845" i="3"/>
  <c r="E845" i="3"/>
  <c r="F845" i="3"/>
  <c r="G845" i="3"/>
  <c r="H845" i="3"/>
  <c r="B844" i="3"/>
  <c r="C844" i="3"/>
  <c r="D844" i="3"/>
  <c r="E844" i="3"/>
  <c r="F844" i="3"/>
  <c r="G844" i="3"/>
  <c r="H844" i="3"/>
  <c r="B843" i="3"/>
  <c r="C843" i="3"/>
  <c r="D843" i="3"/>
  <c r="E843" i="3"/>
  <c r="F843" i="3"/>
  <c r="G843" i="3"/>
  <c r="H843" i="3"/>
  <c r="B842" i="3"/>
  <c r="C842" i="3"/>
  <c r="D842" i="3"/>
  <c r="E842" i="3"/>
  <c r="F842" i="3"/>
  <c r="G842" i="3"/>
  <c r="H842" i="3"/>
  <c r="B841" i="3"/>
  <c r="C841" i="3"/>
  <c r="D841" i="3"/>
  <c r="E841" i="3"/>
  <c r="F841" i="3"/>
  <c r="G841" i="3"/>
  <c r="H841" i="3"/>
  <c r="B840" i="3"/>
  <c r="C840" i="3"/>
  <c r="D840" i="3"/>
  <c r="E840" i="3"/>
  <c r="F840" i="3"/>
  <c r="G840" i="3"/>
  <c r="H840" i="3"/>
  <c r="B839" i="3"/>
  <c r="C839" i="3"/>
  <c r="D839" i="3"/>
  <c r="E839" i="3"/>
  <c r="F839" i="3"/>
  <c r="G839" i="3"/>
  <c r="H839" i="3"/>
  <c r="B838" i="3"/>
  <c r="C838" i="3"/>
  <c r="D838" i="3"/>
  <c r="E838" i="3"/>
  <c r="F838" i="3"/>
  <c r="G838" i="3"/>
  <c r="H838" i="3"/>
  <c r="B837" i="3"/>
  <c r="C837" i="3"/>
  <c r="D837" i="3"/>
  <c r="E837" i="3"/>
  <c r="F837" i="3"/>
  <c r="G837" i="3"/>
  <c r="H837" i="3"/>
  <c r="B836" i="3"/>
  <c r="C836" i="3"/>
  <c r="D836" i="3"/>
  <c r="E836" i="3"/>
  <c r="F836" i="3"/>
  <c r="G836" i="3"/>
  <c r="H836" i="3"/>
  <c r="B835" i="3"/>
  <c r="C835" i="3"/>
  <c r="D835" i="3"/>
  <c r="E835" i="3"/>
  <c r="F835" i="3"/>
  <c r="G835" i="3"/>
  <c r="H835" i="3"/>
  <c r="B834" i="3"/>
  <c r="C834" i="3"/>
  <c r="D834" i="3"/>
  <c r="E834" i="3"/>
  <c r="F834" i="3"/>
  <c r="G834" i="3"/>
  <c r="H834" i="3"/>
  <c r="B833" i="3"/>
  <c r="C833" i="3"/>
  <c r="D833" i="3"/>
  <c r="E833" i="3"/>
  <c r="F833" i="3"/>
  <c r="G833" i="3"/>
  <c r="H833" i="3"/>
  <c r="B832" i="3"/>
  <c r="C832" i="3"/>
  <c r="D832" i="3"/>
  <c r="E832" i="3"/>
  <c r="F832" i="3"/>
  <c r="G832" i="3"/>
  <c r="H832" i="3"/>
  <c r="B831" i="3"/>
  <c r="C831" i="3"/>
  <c r="D831" i="3"/>
  <c r="E831" i="3"/>
  <c r="F831" i="3"/>
  <c r="G831" i="3"/>
  <c r="H831" i="3"/>
  <c r="B830" i="3"/>
  <c r="C830" i="3"/>
  <c r="D830" i="3"/>
  <c r="E830" i="3"/>
  <c r="F830" i="3"/>
  <c r="G830" i="3"/>
  <c r="H830" i="3"/>
  <c r="B829" i="3"/>
  <c r="C829" i="3"/>
  <c r="D829" i="3"/>
  <c r="E829" i="3"/>
  <c r="F829" i="3"/>
  <c r="G829" i="3"/>
  <c r="H829" i="3"/>
  <c r="B828" i="3"/>
  <c r="C828" i="3"/>
  <c r="D828" i="3"/>
  <c r="E828" i="3"/>
  <c r="F828" i="3"/>
  <c r="G828" i="3"/>
  <c r="H828" i="3"/>
  <c r="B827" i="3"/>
  <c r="C827" i="3"/>
  <c r="D827" i="3"/>
  <c r="E827" i="3"/>
  <c r="F827" i="3"/>
  <c r="G827" i="3"/>
  <c r="H827" i="3"/>
  <c r="B826" i="3"/>
  <c r="C826" i="3"/>
  <c r="D826" i="3"/>
  <c r="E826" i="3"/>
  <c r="F826" i="3"/>
  <c r="G826" i="3"/>
  <c r="H826" i="3"/>
  <c r="B825" i="3"/>
  <c r="C825" i="3"/>
  <c r="D825" i="3"/>
  <c r="E825" i="3"/>
  <c r="F825" i="3"/>
  <c r="G825" i="3"/>
  <c r="H825" i="3"/>
  <c r="B824" i="3"/>
  <c r="C824" i="3"/>
  <c r="D824" i="3"/>
  <c r="E824" i="3"/>
  <c r="F824" i="3"/>
  <c r="G824" i="3"/>
  <c r="H824" i="3"/>
  <c r="B823" i="3"/>
  <c r="C823" i="3"/>
  <c r="D823" i="3"/>
  <c r="E823" i="3"/>
  <c r="F823" i="3"/>
  <c r="G823" i="3"/>
  <c r="H823" i="3"/>
  <c r="B822" i="3"/>
  <c r="C822" i="3"/>
  <c r="D822" i="3"/>
  <c r="E822" i="3"/>
  <c r="F822" i="3"/>
  <c r="G822" i="3"/>
  <c r="H822" i="3"/>
  <c r="B821" i="3"/>
  <c r="C821" i="3"/>
  <c r="D821" i="3"/>
  <c r="E821" i="3"/>
  <c r="F821" i="3"/>
  <c r="G821" i="3"/>
  <c r="H821" i="3"/>
  <c r="B820" i="3"/>
  <c r="C820" i="3"/>
  <c r="D820" i="3"/>
  <c r="E820" i="3"/>
  <c r="F820" i="3"/>
  <c r="G820" i="3"/>
  <c r="H820" i="3"/>
  <c r="B819" i="3"/>
  <c r="C819" i="3"/>
  <c r="D819" i="3"/>
  <c r="E819" i="3"/>
  <c r="F819" i="3"/>
  <c r="G819" i="3"/>
  <c r="H819" i="3"/>
  <c r="B818" i="3"/>
  <c r="C818" i="3"/>
  <c r="D818" i="3"/>
  <c r="E818" i="3"/>
  <c r="F818" i="3"/>
  <c r="G818" i="3"/>
  <c r="H818" i="3"/>
  <c r="B817" i="3"/>
  <c r="C817" i="3"/>
  <c r="D817" i="3"/>
  <c r="E817" i="3"/>
  <c r="F817" i="3"/>
  <c r="G817" i="3"/>
  <c r="H817" i="3"/>
  <c r="B816" i="3"/>
  <c r="C816" i="3"/>
  <c r="D816" i="3"/>
  <c r="E816" i="3"/>
  <c r="F816" i="3"/>
  <c r="G816" i="3"/>
  <c r="H816" i="3"/>
  <c r="B815" i="3"/>
  <c r="C815" i="3"/>
  <c r="D815" i="3"/>
  <c r="E815" i="3"/>
  <c r="F815" i="3"/>
  <c r="G815" i="3"/>
  <c r="H815" i="3"/>
  <c r="B814" i="3"/>
  <c r="C814" i="3"/>
  <c r="D814" i="3"/>
  <c r="E814" i="3"/>
  <c r="F814" i="3"/>
  <c r="G814" i="3"/>
  <c r="H814" i="3"/>
  <c r="B813" i="3"/>
  <c r="C813" i="3"/>
  <c r="D813" i="3"/>
  <c r="E813" i="3"/>
  <c r="F813" i="3"/>
  <c r="G813" i="3"/>
  <c r="H813" i="3"/>
  <c r="B812" i="3"/>
  <c r="C812" i="3"/>
  <c r="D812" i="3"/>
  <c r="E812" i="3"/>
  <c r="F812" i="3"/>
  <c r="G812" i="3"/>
  <c r="H812" i="3"/>
  <c r="B811" i="3"/>
  <c r="C811" i="3"/>
  <c r="D811" i="3"/>
  <c r="E811" i="3"/>
  <c r="F811" i="3"/>
  <c r="G811" i="3"/>
  <c r="H811" i="3"/>
  <c r="B810" i="3"/>
  <c r="C810" i="3"/>
  <c r="D810" i="3"/>
  <c r="E810" i="3"/>
  <c r="F810" i="3"/>
  <c r="G810" i="3"/>
  <c r="H810" i="3"/>
  <c r="B809" i="3"/>
  <c r="C809" i="3"/>
  <c r="D809" i="3"/>
  <c r="E809" i="3"/>
  <c r="F809" i="3"/>
  <c r="G809" i="3"/>
  <c r="H809" i="3"/>
  <c r="B808" i="3"/>
  <c r="C808" i="3"/>
  <c r="D808" i="3"/>
  <c r="E808" i="3"/>
  <c r="F808" i="3"/>
  <c r="G808" i="3"/>
  <c r="H808" i="3"/>
  <c r="B807" i="3"/>
  <c r="C807" i="3"/>
  <c r="D807" i="3"/>
  <c r="E807" i="3"/>
  <c r="F807" i="3"/>
  <c r="G807" i="3"/>
  <c r="H807" i="3"/>
  <c r="B806" i="3"/>
  <c r="C806" i="3"/>
  <c r="D806" i="3"/>
  <c r="E806" i="3"/>
  <c r="F806" i="3"/>
  <c r="G806" i="3"/>
  <c r="H806" i="3"/>
  <c r="B805" i="3"/>
  <c r="C805" i="3"/>
  <c r="D805" i="3"/>
  <c r="E805" i="3"/>
  <c r="F805" i="3"/>
  <c r="G805" i="3"/>
  <c r="H805" i="3"/>
  <c r="B804" i="3"/>
  <c r="C804" i="3"/>
  <c r="D804" i="3"/>
  <c r="E804" i="3"/>
  <c r="F804" i="3"/>
  <c r="G804" i="3"/>
  <c r="H804" i="3"/>
  <c r="B803" i="3"/>
  <c r="C803" i="3"/>
  <c r="D803" i="3"/>
  <c r="E803" i="3"/>
  <c r="F803" i="3"/>
  <c r="G803" i="3"/>
  <c r="H803" i="3"/>
  <c r="B802" i="3"/>
  <c r="C802" i="3"/>
  <c r="D802" i="3"/>
  <c r="E802" i="3"/>
  <c r="F802" i="3"/>
  <c r="G802" i="3"/>
  <c r="H802" i="3"/>
  <c r="B801" i="3"/>
  <c r="C801" i="3"/>
  <c r="D801" i="3"/>
  <c r="E801" i="3"/>
  <c r="F801" i="3"/>
  <c r="G801" i="3"/>
  <c r="H801" i="3"/>
  <c r="B800" i="3"/>
  <c r="C800" i="3"/>
  <c r="D800" i="3"/>
  <c r="E800" i="3"/>
  <c r="F800" i="3"/>
  <c r="G800" i="3"/>
  <c r="H800" i="3"/>
  <c r="B799" i="3"/>
  <c r="C799" i="3"/>
  <c r="D799" i="3"/>
  <c r="E799" i="3"/>
  <c r="F799" i="3"/>
  <c r="G799" i="3"/>
  <c r="H799" i="3"/>
  <c r="B798" i="3"/>
  <c r="C798" i="3"/>
  <c r="D798" i="3"/>
  <c r="E798" i="3"/>
  <c r="F798" i="3"/>
  <c r="G798" i="3"/>
  <c r="H798" i="3"/>
  <c r="B797" i="3"/>
  <c r="C797" i="3"/>
  <c r="D797" i="3"/>
  <c r="E797" i="3"/>
  <c r="F797" i="3"/>
  <c r="G797" i="3"/>
  <c r="H797" i="3"/>
  <c r="B796" i="3"/>
  <c r="C796" i="3"/>
  <c r="D796" i="3"/>
  <c r="E796" i="3"/>
  <c r="F796" i="3"/>
  <c r="G796" i="3"/>
  <c r="H796" i="3"/>
  <c r="B795" i="3"/>
  <c r="C795" i="3"/>
  <c r="D795" i="3"/>
  <c r="E795" i="3"/>
  <c r="F795" i="3"/>
  <c r="G795" i="3"/>
  <c r="H795" i="3"/>
  <c r="B794" i="3"/>
  <c r="C794" i="3"/>
  <c r="D794" i="3"/>
  <c r="E794" i="3"/>
  <c r="F794" i="3"/>
  <c r="G794" i="3"/>
  <c r="H794" i="3"/>
  <c r="B793" i="3"/>
  <c r="C793" i="3"/>
  <c r="D793" i="3"/>
  <c r="E793" i="3"/>
  <c r="F793" i="3"/>
  <c r="G793" i="3"/>
  <c r="H793" i="3"/>
  <c r="B792" i="3"/>
  <c r="C792" i="3"/>
  <c r="D792" i="3"/>
  <c r="E792" i="3"/>
  <c r="F792" i="3"/>
  <c r="G792" i="3"/>
  <c r="H792" i="3"/>
  <c r="B791" i="3"/>
  <c r="C791" i="3"/>
  <c r="D791" i="3"/>
  <c r="E791" i="3"/>
  <c r="F791" i="3"/>
  <c r="G791" i="3"/>
  <c r="H791" i="3"/>
  <c r="B790" i="3"/>
  <c r="C790" i="3"/>
  <c r="D790" i="3"/>
  <c r="E790" i="3"/>
  <c r="F790" i="3"/>
  <c r="G790" i="3"/>
  <c r="H790" i="3"/>
  <c r="B789" i="3"/>
  <c r="C789" i="3"/>
  <c r="D789" i="3"/>
  <c r="E789" i="3"/>
  <c r="F789" i="3"/>
  <c r="G789" i="3"/>
  <c r="H789" i="3"/>
  <c r="B788" i="3"/>
  <c r="C788" i="3"/>
  <c r="D788" i="3"/>
  <c r="E788" i="3"/>
  <c r="F788" i="3"/>
  <c r="G788" i="3"/>
  <c r="H788" i="3"/>
  <c r="B787" i="3"/>
  <c r="C787" i="3"/>
  <c r="D787" i="3"/>
  <c r="E787" i="3"/>
  <c r="F787" i="3"/>
  <c r="G787" i="3"/>
  <c r="H787" i="3"/>
  <c r="B786" i="3"/>
  <c r="C786" i="3"/>
  <c r="D786" i="3"/>
  <c r="E786" i="3"/>
  <c r="F786" i="3"/>
  <c r="G786" i="3"/>
  <c r="H786" i="3"/>
  <c r="B785" i="3"/>
  <c r="C785" i="3"/>
  <c r="D785" i="3"/>
  <c r="E785" i="3"/>
  <c r="F785" i="3"/>
  <c r="G785" i="3"/>
  <c r="H785" i="3"/>
  <c r="B784" i="3"/>
  <c r="C784" i="3"/>
  <c r="D784" i="3"/>
  <c r="E784" i="3"/>
  <c r="F784" i="3"/>
  <c r="G784" i="3"/>
  <c r="H784" i="3"/>
  <c r="B783" i="3"/>
  <c r="C783" i="3"/>
  <c r="D783" i="3"/>
  <c r="E783" i="3"/>
  <c r="F783" i="3"/>
  <c r="G783" i="3"/>
  <c r="H783" i="3"/>
  <c r="B782" i="3"/>
  <c r="C782" i="3"/>
  <c r="D782" i="3"/>
  <c r="E782" i="3"/>
  <c r="F782" i="3"/>
  <c r="G782" i="3"/>
  <c r="H782" i="3"/>
  <c r="B781" i="3"/>
  <c r="C781" i="3"/>
  <c r="D781" i="3"/>
  <c r="E781" i="3"/>
  <c r="F781" i="3"/>
  <c r="G781" i="3"/>
  <c r="H781" i="3"/>
  <c r="B780" i="3"/>
  <c r="C780" i="3"/>
  <c r="D780" i="3"/>
  <c r="E780" i="3"/>
  <c r="F780" i="3"/>
  <c r="G780" i="3"/>
  <c r="H780" i="3"/>
  <c r="B779" i="3"/>
  <c r="C779" i="3"/>
  <c r="D779" i="3"/>
  <c r="E779" i="3"/>
  <c r="F779" i="3"/>
  <c r="G779" i="3"/>
  <c r="H779" i="3"/>
  <c r="B778" i="3"/>
  <c r="C778" i="3"/>
  <c r="D778" i="3"/>
  <c r="E778" i="3"/>
  <c r="F778" i="3"/>
  <c r="G778" i="3"/>
  <c r="H778" i="3"/>
  <c r="B777" i="3"/>
  <c r="C777" i="3"/>
  <c r="D777" i="3"/>
  <c r="E777" i="3"/>
  <c r="F777" i="3"/>
  <c r="G777" i="3"/>
  <c r="H777" i="3"/>
  <c r="B776" i="3"/>
  <c r="C776" i="3"/>
  <c r="D776" i="3"/>
  <c r="E776" i="3"/>
  <c r="F776" i="3"/>
  <c r="G776" i="3"/>
  <c r="H776" i="3"/>
  <c r="B775" i="3"/>
  <c r="C775" i="3"/>
  <c r="D775" i="3"/>
  <c r="E775" i="3"/>
  <c r="F775" i="3"/>
  <c r="G775" i="3"/>
  <c r="H775" i="3"/>
  <c r="B774" i="3"/>
  <c r="C774" i="3"/>
  <c r="D774" i="3"/>
  <c r="E774" i="3"/>
  <c r="F774" i="3"/>
  <c r="G774" i="3"/>
  <c r="H774" i="3"/>
  <c r="B773" i="3"/>
  <c r="C773" i="3"/>
  <c r="D773" i="3"/>
  <c r="E773" i="3"/>
  <c r="F773" i="3"/>
  <c r="G773" i="3"/>
  <c r="H773" i="3"/>
  <c r="B772" i="3"/>
  <c r="C772" i="3"/>
  <c r="D772" i="3"/>
  <c r="E772" i="3"/>
  <c r="F772" i="3"/>
  <c r="G772" i="3"/>
  <c r="H772" i="3"/>
  <c r="B771" i="3"/>
  <c r="C771" i="3"/>
  <c r="D771" i="3"/>
  <c r="E771" i="3"/>
  <c r="F771" i="3"/>
  <c r="G771" i="3"/>
  <c r="H771" i="3"/>
  <c r="B770" i="3"/>
  <c r="C770" i="3"/>
  <c r="D770" i="3"/>
  <c r="E770" i="3"/>
  <c r="F770" i="3"/>
  <c r="G770" i="3"/>
  <c r="H770" i="3"/>
  <c r="B769" i="3"/>
  <c r="C769" i="3"/>
  <c r="D769" i="3"/>
  <c r="E769" i="3"/>
  <c r="F769" i="3"/>
  <c r="G769" i="3"/>
  <c r="H769" i="3"/>
  <c r="B768" i="3"/>
  <c r="C768" i="3"/>
  <c r="D768" i="3"/>
  <c r="E768" i="3"/>
  <c r="F768" i="3"/>
  <c r="G768" i="3"/>
  <c r="H768" i="3"/>
  <c r="B767" i="3"/>
  <c r="C767" i="3"/>
  <c r="D767" i="3"/>
  <c r="E767" i="3"/>
  <c r="F767" i="3"/>
  <c r="G767" i="3"/>
  <c r="H767" i="3"/>
  <c r="B766" i="3"/>
  <c r="C766" i="3"/>
  <c r="D766" i="3"/>
  <c r="E766" i="3"/>
  <c r="F766" i="3"/>
  <c r="G766" i="3"/>
  <c r="H766" i="3"/>
  <c r="B765" i="3"/>
  <c r="C765" i="3"/>
  <c r="D765" i="3"/>
  <c r="E765" i="3"/>
  <c r="F765" i="3"/>
  <c r="G765" i="3"/>
  <c r="H765" i="3"/>
  <c r="B764" i="3"/>
  <c r="C764" i="3"/>
  <c r="D764" i="3"/>
  <c r="E764" i="3"/>
  <c r="F764" i="3"/>
  <c r="G764" i="3"/>
  <c r="H764" i="3"/>
  <c r="B763" i="3"/>
  <c r="C763" i="3"/>
  <c r="D763" i="3"/>
  <c r="E763" i="3"/>
  <c r="F763" i="3"/>
  <c r="G763" i="3"/>
  <c r="H763" i="3"/>
  <c r="B762" i="3"/>
  <c r="C762" i="3"/>
  <c r="D762" i="3"/>
  <c r="E762" i="3"/>
  <c r="F762" i="3"/>
  <c r="G762" i="3"/>
  <c r="H762" i="3"/>
  <c r="B761" i="3"/>
  <c r="C761" i="3"/>
  <c r="D761" i="3"/>
  <c r="E761" i="3"/>
  <c r="F761" i="3"/>
  <c r="G761" i="3"/>
  <c r="H761" i="3"/>
  <c r="B760" i="3"/>
  <c r="C760" i="3"/>
  <c r="D760" i="3"/>
  <c r="E760" i="3"/>
  <c r="F760" i="3"/>
  <c r="G760" i="3"/>
  <c r="H760" i="3"/>
  <c r="B759" i="3"/>
  <c r="C759" i="3"/>
  <c r="D759" i="3"/>
  <c r="E759" i="3"/>
  <c r="F759" i="3"/>
  <c r="G759" i="3"/>
  <c r="H759" i="3"/>
  <c r="B758" i="3"/>
  <c r="C758" i="3"/>
  <c r="D758" i="3"/>
  <c r="E758" i="3"/>
  <c r="F758" i="3"/>
  <c r="G758" i="3"/>
  <c r="H758" i="3"/>
  <c r="B757" i="3"/>
  <c r="C757" i="3"/>
  <c r="D757" i="3"/>
  <c r="E757" i="3"/>
  <c r="F757" i="3"/>
  <c r="G757" i="3"/>
  <c r="H757" i="3"/>
  <c r="B756" i="3"/>
  <c r="C756" i="3"/>
  <c r="D756" i="3"/>
  <c r="E756" i="3"/>
  <c r="F756" i="3"/>
  <c r="G756" i="3"/>
  <c r="H756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B1001" i="3"/>
  <c r="C1001" i="3"/>
  <c r="D1001" i="3"/>
  <c r="E1001" i="3"/>
  <c r="F1001" i="3"/>
  <c r="G1001" i="3"/>
  <c r="H1001" i="3"/>
  <c r="B755" i="3"/>
  <c r="C755" i="3"/>
  <c r="D755" i="3"/>
  <c r="E755" i="3"/>
  <c r="F755" i="3"/>
  <c r="G755" i="3"/>
  <c r="H755" i="3"/>
  <c r="B1000" i="3"/>
  <c r="C1000" i="3"/>
  <c r="D1000" i="3"/>
  <c r="E1000" i="3"/>
  <c r="F1000" i="3"/>
  <c r="G1000" i="3"/>
  <c r="H1000" i="3"/>
  <c r="B999" i="3"/>
  <c r="C999" i="3"/>
  <c r="D999" i="3"/>
  <c r="E999" i="3"/>
  <c r="F999" i="3"/>
  <c r="G999" i="3"/>
  <c r="H999" i="3"/>
  <c r="B998" i="3"/>
  <c r="C998" i="3"/>
  <c r="D998" i="3"/>
  <c r="E998" i="3"/>
  <c r="F998" i="3"/>
  <c r="G998" i="3"/>
  <c r="H998" i="3"/>
  <c r="B997" i="3"/>
  <c r="C997" i="3"/>
  <c r="D997" i="3"/>
  <c r="E997" i="3"/>
  <c r="F997" i="3"/>
  <c r="G997" i="3"/>
  <c r="H997" i="3"/>
  <c r="B996" i="3"/>
  <c r="C996" i="3"/>
  <c r="D996" i="3"/>
  <c r="E996" i="3"/>
  <c r="F996" i="3"/>
  <c r="G996" i="3"/>
  <c r="H996" i="3"/>
  <c r="B995" i="3"/>
  <c r="C995" i="3"/>
  <c r="D995" i="3"/>
  <c r="E995" i="3"/>
  <c r="F995" i="3"/>
  <c r="G995" i="3"/>
  <c r="H995" i="3"/>
  <c r="B994" i="3"/>
  <c r="C994" i="3"/>
  <c r="D994" i="3"/>
  <c r="E994" i="3"/>
  <c r="F994" i="3"/>
  <c r="G994" i="3"/>
  <c r="H994" i="3"/>
  <c r="B993" i="3"/>
  <c r="C993" i="3"/>
  <c r="D993" i="3"/>
  <c r="E993" i="3"/>
  <c r="F993" i="3"/>
  <c r="G993" i="3"/>
  <c r="H993" i="3"/>
  <c r="B992" i="3"/>
  <c r="C992" i="3"/>
  <c r="D992" i="3"/>
  <c r="E992" i="3"/>
  <c r="F992" i="3"/>
  <c r="G992" i="3"/>
  <c r="H992" i="3"/>
  <c r="B991" i="3"/>
  <c r="C991" i="3"/>
  <c r="D991" i="3"/>
  <c r="E991" i="3"/>
  <c r="F991" i="3"/>
  <c r="G991" i="3"/>
  <c r="H991" i="3"/>
  <c r="B990" i="3"/>
  <c r="C990" i="3"/>
  <c r="D990" i="3"/>
  <c r="E990" i="3"/>
  <c r="F990" i="3"/>
  <c r="G990" i="3"/>
  <c r="H990" i="3"/>
  <c r="B989" i="3"/>
  <c r="C989" i="3"/>
  <c r="D989" i="3"/>
  <c r="E989" i="3"/>
  <c r="F989" i="3"/>
  <c r="G989" i="3"/>
  <c r="H989" i="3"/>
  <c r="B988" i="3"/>
  <c r="C988" i="3"/>
  <c r="D988" i="3"/>
  <c r="E988" i="3"/>
  <c r="F988" i="3"/>
  <c r="G988" i="3"/>
  <c r="H988" i="3"/>
  <c r="B987" i="3"/>
  <c r="C987" i="3"/>
  <c r="D987" i="3"/>
  <c r="E987" i="3"/>
  <c r="F987" i="3"/>
  <c r="G987" i="3"/>
  <c r="H987" i="3"/>
  <c r="B986" i="3"/>
  <c r="C986" i="3"/>
  <c r="D986" i="3"/>
  <c r="E986" i="3"/>
  <c r="F986" i="3"/>
  <c r="G986" i="3"/>
  <c r="H986" i="3"/>
  <c r="B985" i="3"/>
  <c r="C985" i="3"/>
  <c r="D985" i="3"/>
  <c r="E985" i="3"/>
  <c r="F985" i="3"/>
  <c r="G985" i="3"/>
  <c r="H985" i="3"/>
  <c r="B984" i="3"/>
  <c r="C984" i="3"/>
  <c r="D984" i="3"/>
  <c r="E984" i="3"/>
  <c r="F984" i="3"/>
  <c r="G984" i="3"/>
  <c r="H984" i="3"/>
  <c r="B983" i="3"/>
  <c r="C983" i="3"/>
  <c r="D983" i="3"/>
  <c r="E983" i="3"/>
  <c r="F983" i="3"/>
  <c r="G983" i="3"/>
  <c r="H983" i="3"/>
  <c r="B982" i="3"/>
  <c r="C982" i="3"/>
  <c r="D982" i="3"/>
  <c r="E982" i="3"/>
  <c r="F982" i="3"/>
  <c r="G982" i="3"/>
  <c r="H982" i="3"/>
  <c r="B981" i="3"/>
  <c r="C981" i="3"/>
  <c r="D981" i="3"/>
  <c r="E981" i="3"/>
  <c r="F981" i="3"/>
  <c r="G981" i="3"/>
  <c r="H981" i="3"/>
  <c r="B980" i="3"/>
  <c r="C980" i="3"/>
  <c r="D980" i="3"/>
  <c r="E980" i="3"/>
  <c r="F980" i="3"/>
  <c r="G980" i="3"/>
  <c r="H980" i="3"/>
  <c r="B979" i="3"/>
  <c r="C979" i="3"/>
  <c r="D979" i="3"/>
  <c r="E979" i="3"/>
  <c r="F979" i="3"/>
  <c r="G979" i="3"/>
  <c r="H979" i="3"/>
  <c r="B978" i="3"/>
  <c r="C978" i="3"/>
  <c r="D978" i="3"/>
  <c r="E978" i="3"/>
  <c r="F978" i="3"/>
  <c r="G978" i="3"/>
  <c r="H978" i="3"/>
  <c r="B977" i="3"/>
  <c r="C977" i="3"/>
  <c r="D977" i="3"/>
  <c r="E977" i="3"/>
  <c r="F977" i="3"/>
  <c r="G977" i="3"/>
  <c r="H977" i="3"/>
  <c r="B976" i="3"/>
  <c r="C976" i="3"/>
  <c r="D976" i="3"/>
  <c r="E976" i="3"/>
  <c r="F976" i="3"/>
  <c r="G976" i="3"/>
  <c r="H976" i="3"/>
  <c r="B975" i="3"/>
  <c r="C975" i="3"/>
  <c r="D975" i="3"/>
  <c r="E975" i="3"/>
  <c r="F975" i="3"/>
  <c r="G975" i="3"/>
  <c r="H975" i="3"/>
  <c r="B974" i="3"/>
  <c r="C974" i="3"/>
  <c r="D974" i="3"/>
  <c r="E974" i="3"/>
  <c r="F974" i="3"/>
  <c r="G974" i="3"/>
  <c r="H974" i="3"/>
  <c r="B973" i="3"/>
  <c r="C973" i="3"/>
  <c r="D973" i="3"/>
  <c r="E973" i="3"/>
  <c r="F973" i="3"/>
  <c r="G973" i="3"/>
  <c r="H973" i="3"/>
  <c r="B972" i="3"/>
  <c r="C972" i="3"/>
  <c r="D972" i="3"/>
  <c r="E972" i="3"/>
  <c r="F972" i="3"/>
  <c r="G972" i="3"/>
  <c r="H972" i="3"/>
  <c r="B971" i="3"/>
  <c r="C971" i="3"/>
  <c r="D971" i="3"/>
  <c r="E971" i="3"/>
  <c r="F971" i="3"/>
  <c r="G971" i="3"/>
  <c r="H971" i="3"/>
  <c r="B970" i="3"/>
  <c r="C970" i="3"/>
  <c r="D970" i="3"/>
  <c r="E970" i="3"/>
  <c r="F970" i="3"/>
  <c r="G970" i="3"/>
  <c r="H970" i="3"/>
  <c r="B969" i="3"/>
  <c r="C969" i="3"/>
  <c r="D969" i="3"/>
  <c r="E969" i="3"/>
  <c r="F969" i="3"/>
  <c r="G969" i="3"/>
  <c r="H969" i="3"/>
  <c r="B968" i="3"/>
  <c r="C968" i="3"/>
  <c r="D968" i="3"/>
  <c r="E968" i="3"/>
  <c r="F968" i="3"/>
  <c r="G968" i="3"/>
  <c r="H968" i="3"/>
  <c r="B967" i="3"/>
  <c r="C967" i="3"/>
  <c r="D967" i="3"/>
  <c r="E967" i="3"/>
  <c r="F967" i="3"/>
  <c r="G967" i="3"/>
  <c r="H967" i="3"/>
  <c r="B966" i="3"/>
  <c r="C966" i="3"/>
  <c r="D966" i="3"/>
  <c r="E966" i="3"/>
  <c r="F966" i="3"/>
  <c r="G966" i="3"/>
  <c r="H966" i="3"/>
  <c r="B965" i="3"/>
  <c r="C965" i="3"/>
  <c r="D965" i="3"/>
  <c r="E965" i="3"/>
  <c r="F965" i="3"/>
  <c r="G965" i="3"/>
  <c r="H965" i="3"/>
  <c r="B964" i="3"/>
  <c r="C964" i="3"/>
  <c r="D964" i="3"/>
  <c r="E964" i="3"/>
  <c r="F964" i="3"/>
  <c r="G964" i="3"/>
  <c r="H964" i="3"/>
  <c r="B963" i="3"/>
  <c r="C963" i="3"/>
  <c r="D963" i="3"/>
  <c r="E963" i="3"/>
  <c r="F963" i="3"/>
  <c r="G963" i="3"/>
  <c r="H963" i="3"/>
  <c r="B962" i="3"/>
  <c r="C962" i="3"/>
  <c r="D962" i="3"/>
  <c r="E962" i="3"/>
  <c r="F962" i="3"/>
  <c r="G962" i="3"/>
  <c r="H962" i="3"/>
  <c r="B961" i="3"/>
  <c r="C961" i="3"/>
  <c r="D961" i="3"/>
  <c r="E961" i="3"/>
  <c r="F961" i="3"/>
  <c r="G961" i="3"/>
  <c r="H961" i="3"/>
  <c r="B960" i="3"/>
  <c r="C960" i="3"/>
  <c r="D960" i="3"/>
  <c r="E960" i="3"/>
  <c r="F960" i="3"/>
  <c r="G960" i="3"/>
  <c r="H960" i="3"/>
  <c r="B959" i="3"/>
  <c r="C959" i="3"/>
  <c r="D959" i="3"/>
  <c r="E959" i="3"/>
  <c r="F959" i="3"/>
  <c r="G959" i="3"/>
  <c r="H959" i="3"/>
  <c r="B958" i="3"/>
  <c r="C958" i="3"/>
  <c r="D958" i="3"/>
  <c r="E958" i="3"/>
  <c r="F958" i="3"/>
  <c r="G958" i="3"/>
  <c r="H958" i="3"/>
  <c r="B957" i="3"/>
  <c r="C957" i="3"/>
  <c r="D957" i="3"/>
  <c r="E957" i="3"/>
  <c r="F957" i="3"/>
  <c r="G957" i="3"/>
  <c r="H957" i="3"/>
  <c r="B956" i="3"/>
  <c r="C956" i="3"/>
  <c r="D956" i="3"/>
  <c r="E956" i="3"/>
  <c r="F956" i="3"/>
  <c r="G956" i="3"/>
  <c r="H956" i="3"/>
  <c r="B955" i="3"/>
  <c r="C955" i="3"/>
  <c r="D955" i="3"/>
  <c r="E955" i="3"/>
  <c r="F955" i="3"/>
  <c r="G955" i="3"/>
  <c r="H955" i="3"/>
  <c r="B954" i="3"/>
  <c r="C954" i="3"/>
  <c r="D954" i="3"/>
  <c r="E954" i="3"/>
  <c r="F954" i="3"/>
  <c r="G954" i="3"/>
  <c r="H954" i="3"/>
  <c r="B953" i="3"/>
  <c r="C953" i="3"/>
  <c r="D953" i="3"/>
  <c r="E953" i="3"/>
  <c r="F953" i="3"/>
  <c r="G953" i="3"/>
  <c r="H953" i="3"/>
  <c r="B952" i="3"/>
  <c r="C952" i="3"/>
  <c r="D952" i="3"/>
  <c r="E952" i="3"/>
  <c r="F952" i="3"/>
  <c r="G952" i="3"/>
  <c r="H952" i="3"/>
  <c r="B951" i="3"/>
  <c r="C951" i="3"/>
  <c r="D951" i="3"/>
  <c r="E951" i="3"/>
  <c r="F951" i="3"/>
  <c r="G951" i="3"/>
  <c r="H951" i="3"/>
  <c r="B950" i="3"/>
  <c r="C950" i="3"/>
  <c r="D950" i="3"/>
  <c r="E950" i="3"/>
  <c r="F950" i="3"/>
  <c r="G950" i="3"/>
  <c r="H950" i="3"/>
  <c r="B949" i="3"/>
  <c r="C949" i="3"/>
  <c r="D949" i="3"/>
  <c r="E949" i="3"/>
  <c r="F949" i="3"/>
  <c r="G949" i="3"/>
  <c r="H949" i="3"/>
  <c r="B948" i="3"/>
  <c r="C948" i="3"/>
  <c r="D948" i="3"/>
  <c r="E948" i="3"/>
  <c r="F948" i="3"/>
  <c r="G948" i="3"/>
  <c r="H948" i="3"/>
  <c r="B947" i="3"/>
  <c r="C947" i="3"/>
  <c r="D947" i="3"/>
  <c r="E947" i="3"/>
  <c r="F947" i="3"/>
  <c r="G947" i="3"/>
  <c r="H947" i="3"/>
  <c r="B946" i="3"/>
  <c r="C946" i="3"/>
  <c r="D946" i="3"/>
  <c r="E946" i="3"/>
  <c r="F946" i="3"/>
  <c r="G946" i="3"/>
  <c r="H946" i="3"/>
  <c r="B945" i="3"/>
  <c r="C945" i="3"/>
  <c r="D945" i="3"/>
  <c r="E945" i="3"/>
  <c r="F945" i="3"/>
  <c r="G945" i="3"/>
  <c r="H945" i="3"/>
  <c r="B944" i="3"/>
  <c r="C944" i="3"/>
  <c r="D944" i="3"/>
  <c r="E944" i="3"/>
  <c r="F944" i="3"/>
  <c r="G944" i="3"/>
  <c r="H944" i="3"/>
  <c r="B943" i="3"/>
  <c r="C943" i="3"/>
  <c r="D943" i="3"/>
  <c r="E943" i="3"/>
  <c r="F943" i="3"/>
  <c r="G943" i="3"/>
  <c r="H943" i="3"/>
  <c r="B942" i="3"/>
  <c r="C942" i="3"/>
  <c r="D942" i="3"/>
  <c r="E942" i="3"/>
  <c r="F942" i="3"/>
  <c r="G942" i="3"/>
  <c r="H942" i="3"/>
  <c r="B941" i="3"/>
  <c r="C941" i="3"/>
  <c r="D941" i="3"/>
  <c r="E941" i="3"/>
  <c r="F941" i="3"/>
  <c r="G941" i="3"/>
  <c r="H941" i="3"/>
  <c r="B940" i="3"/>
  <c r="C940" i="3"/>
  <c r="D940" i="3"/>
  <c r="E940" i="3"/>
  <c r="F940" i="3"/>
  <c r="G940" i="3"/>
  <c r="H940" i="3"/>
  <c r="B939" i="3"/>
  <c r="C939" i="3"/>
  <c r="D939" i="3"/>
  <c r="E939" i="3"/>
  <c r="F939" i="3"/>
  <c r="G939" i="3"/>
  <c r="H939" i="3"/>
  <c r="B938" i="3"/>
  <c r="C938" i="3"/>
  <c r="D938" i="3"/>
  <c r="E938" i="3"/>
  <c r="F938" i="3"/>
  <c r="G938" i="3"/>
  <c r="H938" i="3"/>
  <c r="B937" i="3"/>
  <c r="C937" i="3"/>
  <c r="D937" i="3"/>
  <c r="E937" i="3"/>
  <c r="F937" i="3"/>
  <c r="G937" i="3"/>
  <c r="H937" i="3"/>
  <c r="B936" i="3"/>
  <c r="C936" i="3"/>
  <c r="D936" i="3"/>
  <c r="E936" i="3"/>
  <c r="F936" i="3"/>
  <c r="G936" i="3"/>
  <c r="H936" i="3"/>
  <c r="B935" i="3"/>
  <c r="C935" i="3"/>
  <c r="D935" i="3"/>
  <c r="E935" i="3"/>
  <c r="F935" i="3"/>
  <c r="G935" i="3"/>
  <c r="H935" i="3"/>
  <c r="B934" i="3"/>
  <c r="C934" i="3"/>
  <c r="D934" i="3"/>
  <c r="E934" i="3"/>
  <c r="F934" i="3"/>
  <c r="G934" i="3"/>
  <c r="H934" i="3"/>
  <c r="B933" i="3"/>
  <c r="C933" i="3"/>
  <c r="D933" i="3"/>
  <c r="E933" i="3"/>
  <c r="F933" i="3"/>
  <c r="G933" i="3"/>
  <c r="H933" i="3"/>
  <c r="B932" i="3"/>
  <c r="C932" i="3"/>
  <c r="D932" i="3"/>
  <c r="E932" i="3"/>
  <c r="F932" i="3"/>
  <c r="G932" i="3"/>
  <c r="H932" i="3"/>
  <c r="B931" i="3"/>
  <c r="C931" i="3"/>
  <c r="D931" i="3"/>
  <c r="E931" i="3"/>
  <c r="F931" i="3"/>
  <c r="G931" i="3"/>
  <c r="H931" i="3"/>
  <c r="B930" i="3"/>
  <c r="C930" i="3"/>
  <c r="D930" i="3"/>
  <c r="E930" i="3"/>
  <c r="F930" i="3"/>
  <c r="G930" i="3"/>
  <c r="H930" i="3"/>
  <c r="B929" i="3"/>
  <c r="C929" i="3"/>
  <c r="D929" i="3"/>
  <c r="E929" i="3"/>
  <c r="F929" i="3"/>
  <c r="G929" i="3"/>
  <c r="H929" i="3"/>
  <c r="B928" i="3"/>
  <c r="C928" i="3"/>
  <c r="D928" i="3"/>
  <c r="E928" i="3"/>
  <c r="F928" i="3"/>
  <c r="G928" i="3"/>
  <c r="H928" i="3"/>
  <c r="B927" i="3"/>
  <c r="C927" i="3"/>
  <c r="D927" i="3"/>
  <c r="E927" i="3"/>
  <c r="F927" i="3"/>
  <c r="G927" i="3"/>
  <c r="H92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<sst xmlns="http://schemas.openxmlformats.org/spreadsheetml/2006/main" count="10390" uniqueCount="1619">
  <si>
    <t>TOP 1000 Movies (IMDB)</t>
  </si>
  <si>
    <t>Release Year</t>
  </si>
  <si>
    <t>Runtime</t>
  </si>
  <si>
    <t>Earliest</t>
  </si>
  <si>
    <t>Shortest</t>
  </si>
  <si>
    <t>Latest</t>
  </si>
  <si>
    <t>Longest</t>
  </si>
  <si>
    <t>Average</t>
  </si>
  <si>
    <t>Median</t>
  </si>
  <si>
    <t>Mode</t>
  </si>
  <si>
    <t>id</t>
  </si>
  <si>
    <t>title</t>
  </si>
  <si>
    <t>director</t>
  </si>
  <si>
    <t>release_year</t>
  </si>
  <si>
    <t>runtime</t>
  </si>
  <si>
    <t>genre</t>
  </si>
  <si>
    <t>rating</t>
  </si>
  <si>
    <t>metascore</t>
  </si>
  <si>
    <t>gross(M)</t>
  </si>
  <si>
    <t>The Shawshank Redemption</t>
  </si>
  <si>
    <t>Frank Darabont</t>
  </si>
  <si>
    <t>Drama</t>
  </si>
  <si>
    <t>The Godfather</t>
  </si>
  <si>
    <t>Francis Ford Coppola</t>
  </si>
  <si>
    <t>Crime</t>
  </si>
  <si>
    <t>The Dark Knight</t>
  </si>
  <si>
    <t>Christopher Nolan</t>
  </si>
  <si>
    <t>Action</t>
  </si>
  <si>
    <t>Schindler's List</t>
  </si>
  <si>
    <t>Steven Spielberg</t>
  </si>
  <si>
    <t>Biography</t>
  </si>
  <si>
    <t>History</t>
  </si>
  <si>
    <t>12 Angry Men</t>
  </si>
  <si>
    <t>Sidney Lumet</t>
  </si>
  <si>
    <t>The Lord of the Rings: The Return of the King</t>
  </si>
  <si>
    <t>Peter Jackson</t>
  </si>
  <si>
    <t>Adventure</t>
  </si>
  <si>
    <t>The Godfather Part II</t>
  </si>
  <si>
    <t>Spider-Man: Across the Spider-Verse</t>
  </si>
  <si>
    <t>Joaquim Dos Santos</t>
  </si>
  <si>
    <t>Animation</t>
  </si>
  <si>
    <t>Pulp Fiction</t>
  </si>
  <si>
    <t>Quentin Tarantino</t>
  </si>
  <si>
    <t>Inception</t>
  </si>
  <si>
    <t>Sci-Fi</t>
  </si>
  <si>
    <t>The Lord of the Rings: The Fellowship of the Ring</t>
  </si>
  <si>
    <t>Fight Club</t>
  </si>
  <si>
    <t>David Fincher</t>
  </si>
  <si>
    <t>Forrest Gump</t>
  </si>
  <si>
    <t>Robert Zemeckis</t>
  </si>
  <si>
    <t>Romance</t>
  </si>
  <si>
    <t>The Good, the Bad and the Ugly</t>
  </si>
  <si>
    <t>Sergio Leone</t>
  </si>
  <si>
    <t>Western</t>
  </si>
  <si>
    <t>The Lord of the Rings: The Two Towers</t>
  </si>
  <si>
    <t>Jai Bhim</t>
  </si>
  <si>
    <t>T.J. Gnanavel</t>
  </si>
  <si>
    <t>Mystery</t>
  </si>
  <si>
    <t>777 Charlie</t>
  </si>
  <si>
    <t>Kiranraj K</t>
  </si>
  <si>
    <t>Comedy</t>
  </si>
  <si>
    <t>Interstellar</t>
  </si>
  <si>
    <t>Goodfellas</t>
  </si>
  <si>
    <t>Martin Scorsese</t>
  </si>
  <si>
    <t>The Matrix</t>
  </si>
  <si>
    <t>Lana Wachowski</t>
  </si>
  <si>
    <t>One Flew Over the Cuckoo's Nest</t>
  </si>
  <si>
    <t>Milos Forman</t>
  </si>
  <si>
    <t>Star Wars: Episode V - The Empire Strikes Back</t>
  </si>
  <si>
    <t>Irvin Kershner</t>
  </si>
  <si>
    <t>Fantasy</t>
  </si>
  <si>
    <t>Rocketry: The Nambi Effect</t>
  </si>
  <si>
    <t>Madhavan</t>
  </si>
  <si>
    <t>Soorarai Pottru</t>
  </si>
  <si>
    <t>Sudha Kongara</t>
  </si>
  <si>
    <t>The Green Mile</t>
  </si>
  <si>
    <t>Terminator 2: Judgment Day</t>
  </si>
  <si>
    <t>James Cameron</t>
  </si>
  <si>
    <t>Se7en</t>
  </si>
  <si>
    <t>Saving Private Ryan</t>
  </si>
  <si>
    <t>War</t>
  </si>
  <si>
    <t>The Silence of the Lambs</t>
  </si>
  <si>
    <t>Jonathan Demme</t>
  </si>
  <si>
    <t>Thriller</t>
  </si>
  <si>
    <t>Star Wars: Episode IV - A New Hope</t>
  </si>
  <si>
    <t>George Lucas</t>
  </si>
  <si>
    <t>Spirited Away</t>
  </si>
  <si>
    <t>Hayao Miyazaki</t>
  </si>
  <si>
    <t>Family</t>
  </si>
  <si>
    <t>City of God</t>
  </si>
  <si>
    <t>Fernando Meirelles</t>
  </si>
  <si>
    <t>Life Is Beautiful</t>
  </si>
  <si>
    <t>Roberto Benigni</t>
  </si>
  <si>
    <t>Seven Samurai</t>
  </si>
  <si>
    <t>Akira Kurosawa</t>
  </si>
  <si>
    <t>It's a Wonderful Life</t>
  </si>
  <si>
    <t>Frank Capra</t>
  </si>
  <si>
    <t>Harakiri</t>
  </si>
  <si>
    <t>Masaki Kobayashi</t>
  </si>
  <si>
    <t>Sita Ramam</t>
  </si>
  <si>
    <t>Hanu Raghavapudi</t>
  </si>
  <si>
    <t>Back to the Future</t>
  </si>
  <si>
    <t>The Departed</t>
  </si>
  <si>
    <t>Gladiator</t>
  </si>
  <si>
    <t>Ridley Scott</t>
  </si>
  <si>
    <t>Alien</t>
  </si>
  <si>
    <t>Horror</t>
  </si>
  <si>
    <t>Parasite</t>
  </si>
  <si>
    <t>Bong Joon Ho</t>
  </si>
  <si>
    <t>The Prestige</t>
  </si>
  <si>
    <t>Whiplash</t>
  </si>
  <si>
    <t>Damien Chazelle</t>
  </si>
  <si>
    <t>Music</t>
  </si>
  <si>
    <t>Léon: The Professional</t>
  </si>
  <si>
    <t>Luc Besson</t>
  </si>
  <si>
    <t>The Lion King</t>
  </si>
  <si>
    <t>Roger Allers</t>
  </si>
  <si>
    <t>The Usual Suspects</t>
  </si>
  <si>
    <t>Bryan Singer</t>
  </si>
  <si>
    <t>Casablanca</t>
  </si>
  <si>
    <t>Michael Curtiz</t>
  </si>
  <si>
    <t>American History X</t>
  </si>
  <si>
    <t>Tony Kaye</t>
  </si>
  <si>
    <t>Psycho</t>
  </si>
  <si>
    <t>Alfred Hitchcock</t>
  </si>
  <si>
    <t>The Pianist</t>
  </si>
  <si>
    <t>Roman Polanski</t>
  </si>
  <si>
    <t>The Intouchables</t>
  </si>
  <si>
    <t>Olivier Nakache</t>
  </si>
  <si>
    <t>Once Upon a Time in the West</t>
  </si>
  <si>
    <t>Grave of the Fireflies</t>
  </si>
  <si>
    <t>Isao Takahata</t>
  </si>
  <si>
    <t>Rear Window</t>
  </si>
  <si>
    <t>Cinema Paradiso</t>
  </si>
  <si>
    <t>Giuseppe Tornatore</t>
  </si>
  <si>
    <t>Modern Times</t>
  </si>
  <si>
    <t>Charles Chaplin</t>
  </si>
  <si>
    <t>City Lights</t>
  </si>
  <si>
    <t>C. Prem Kumar</t>
  </si>
  <si>
    <t>Indiana Jones and the Raiders of the Lost Ark</t>
  </si>
  <si>
    <t>Spider-Man: Into the Spider-Verse</t>
  </si>
  <si>
    <t>Bob Persichetti</t>
  </si>
  <si>
    <t>Avengers: Endgame</t>
  </si>
  <si>
    <t>Anthony Russo</t>
  </si>
  <si>
    <t>Django Unchained</t>
  </si>
  <si>
    <t>Apocalypse Now</t>
  </si>
  <si>
    <t>Aliens</t>
  </si>
  <si>
    <t>Joker</t>
  </si>
  <si>
    <t>Todd Phillips</t>
  </si>
  <si>
    <t>The Dark Knight Rises</t>
  </si>
  <si>
    <t>Avengers: Infinity War</t>
  </si>
  <si>
    <t>The Shining</t>
  </si>
  <si>
    <t>Stanley Kubrick</t>
  </si>
  <si>
    <t>Oldboy</t>
  </si>
  <si>
    <t>Park Chan-wook</t>
  </si>
  <si>
    <t>Memento</t>
  </si>
  <si>
    <t>Amadeus</t>
  </si>
  <si>
    <t>Come and See</t>
  </si>
  <si>
    <t>Elem Klimov</t>
  </si>
  <si>
    <t>Coco</t>
  </si>
  <si>
    <t>Lee Unkrich</t>
  </si>
  <si>
    <t>Your Name.</t>
  </si>
  <si>
    <t>Makoto Shinkai</t>
  </si>
  <si>
    <t>WALL·E</t>
  </si>
  <si>
    <t>Andrew Stanton</t>
  </si>
  <si>
    <t>3 Idiots</t>
  </si>
  <si>
    <t>Rajkumar Hirani</t>
  </si>
  <si>
    <t>The Lives of Others</t>
  </si>
  <si>
    <t>Florian Henckel von Donnersmarck</t>
  </si>
  <si>
    <t>Dr. Strangelove or: How I Learned to Stop Worrying and Love the Bomb</t>
  </si>
  <si>
    <t>Das Boot</t>
  </si>
  <si>
    <t>Wolfgang Petersen</t>
  </si>
  <si>
    <t>Capernaum</t>
  </si>
  <si>
    <t>Nadine Labaki</t>
  </si>
  <si>
    <t>Sunset Blvd.</t>
  </si>
  <si>
    <t>Billy Wilder</t>
  </si>
  <si>
    <t>Film-Noir</t>
  </si>
  <si>
    <t>Paths of Glory</t>
  </si>
  <si>
    <t>Witness for the Prosecution</t>
  </si>
  <si>
    <t>The Great Dictator</t>
  </si>
  <si>
    <t>High and Low</t>
  </si>
  <si>
    <t>Kaithi</t>
  </si>
  <si>
    <t>Lokesh Kanagaraj</t>
  </si>
  <si>
    <t>Sardar Udham</t>
  </si>
  <si>
    <t>Shoojit Sircar</t>
  </si>
  <si>
    <t>Asuran</t>
  </si>
  <si>
    <t>Vetrimaaran</t>
  </si>
  <si>
    <t>Drishyam 2</t>
  </si>
  <si>
    <t>Jeethu Joseph</t>
  </si>
  <si>
    <t>Top Gun: Maverick</t>
  </si>
  <si>
    <t>Joseph Kosinski</t>
  </si>
  <si>
    <t>Heat</t>
  </si>
  <si>
    <t>Michael Mann</t>
  </si>
  <si>
    <t>Inglourious Basterds</t>
  </si>
  <si>
    <t>Full Metal Jacket</t>
  </si>
  <si>
    <t>Scarface</t>
  </si>
  <si>
    <t>Brian De Palma</t>
  </si>
  <si>
    <t>American Beauty</t>
  </si>
  <si>
    <t>Sam Mendes</t>
  </si>
  <si>
    <t>Requiem for a Dream</t>
  </si>
  <si>
    <t>Darren Aronofsky</t>
  </si>
  <si>
    <t>Good Will Hunting</t>
  </si>
  <si>
    <t>Gus Van Sant</t>
  </si>
  <si>
    <t>Eternal Sunshine of the Spotless Mind</t>
  </si>
  <si>
    <t>Michel Gondry</t>
  </si>
  <si>
    <t>A Clockwork Orange</t>
  </si>
  <si>
    <t>Vertigo</t>
  </si>
  <si>
    <t>Braveheart</t>
  </si>
  <si>
    <t>Mel Gibson</t>
  </si>
  <si>
    <t>2001: A Space Odyssey</t>
  </si>
  <si>
    <t>Reservoir Dogs</t>
  </si>
  <si>
    <t>Once Upon a Time in America</t>
  </si>
  <si>
    <t>The Hunt</t>
  </si>
  <si>
    <t>Thomas Vinterberg</t>
  </si>
  <si>
    <t>Toy Story</t>
  </si>
  <si>
    <t>John Lasseter</t>
  </si>
  <si>
    <t>Hamilton</t>
  </si>
  <si>
    <t>Thomas Kail</t>
  </si>
  <si>
    <t>Up</t>
  </si>
  <si>
    <t>Pete Docter</t>
  </si>
  <si>
    <t>Star Wars: Episode VI - Return of the Jedi</t>
  </si>
  <si>
    <t>Richard Marquand</t>
  </si>
  <si>
    <t>Amélie</t>
  </si>
  <si>
    <t>Jean-Pierre Jeunet</t>
  </si>
  <si>
    <t>Incendies</t>
  </si>
  <si>
    <t>Denis Villeneuve</t>
  </si>
  <si>
    <t>Lawrence of Arabia</t>
  </si>
  <si>
    <t>David Lean</t>
  </si>
  <si>
    <t>Toy Story 3</t>
  </si>
  <si>
    <t>Princess Mononoke</t>
  </si>
  <si>
    <t>North by Northwest</t>
  </si>
  <si>
    <t>To Kill a Mockingbird</t>
  </si>
  <si>
    <t>Robert Mulligan</t>
  </si>
  <si>
    <t>Citizen Kane</t>
  </si>
  <si>
    <t>Orson Welles</t>
  </si>
  <si>
    <t>Singin' in the Rain</t>
  </si>
  <si>
    <t>Stanley Donen</t>
  </si>
  <si>
    <t>Musical</t>
  </si>
  <si>
    <t>Metropolis</t>
  </si>
  <si>
    <t>Fritz Lang</t>
  </si>
  <si>
    <t>The Sting</t>
  </si>
  <si>
    <t>George Roy Hill</t>
  </si>
  <si>
    <t>A Separation</t>
  </si>
  <si>
    <t>Asghar Farhadi</t>
  </si>
  <si>
    <t>M</t>
  </si>
  <si>
    <t>The Apartment</t>
  </si>
  <si>
    <t>Dangal</t>
  </si>
  <si>
    <t>Nitesh Tiwari</t>
  </si>
  <si>
    <t>Ikiru</t>
  </si>
  <si>
    <t>Judgment at Nuremberg</t>
  </si>
  <si>
    <t>Stanley Kramer</t>
  </si>
  <si>
    <t>Kantara</t>
  </si>
  <si>
    <t>Rishab Shetty</t>
  </si>
  <si>
    <t>Double Indemnity</t>
  </si>
  <si>
    <t>Like Stars on Earth</t>
  </si>
  <si>
    <t>Aamir Khan</t>
  </si>
  <si>
    <t>Bicycle Thieves</t>
  </si>
  <si>
    <t>Vittorio De Sica</t>
  </si>
  <si>
    <t>Ayla: The Daughter of War</t>
  </si>
  <si>
    <t>Can Ulkay</t>
  </si>
  <si>
    <t>K.G.F: Chapter 2</t>
  </si>
  <si>
    <t>Prashanth Neel</t>
  </si>
  <si>
    <t>Vikram</t>
  </si>
  <si>
    <t>Chhichhore</t>
  </si>
  <si>
    <t>The Kid</t>
  </si>
  <si>
    <t>Shershaah</t>
  </si>
  <si>
    <t>Vishnuvardhan</t>
  </si>
  <si>
    <t>Raatchasan</t>
  </si>
  <si>
    <t>Ram Kumar</t>
  </si>
  <si>
    <t>Drishyam</t>
  </si>
  <si>
    <t>Guardians of the Galaxy Vol. 3</t>
  </si>
  <si>
    <t>James Gunn</t>
  </si>
  <si>
    <t>Indiana Jones and the Last Crusade</t>
  </si>
  <si>
    <t>The Wolf of Wall Street</t>
  </si>
  <si>
    <t>Spider-Man: No Way Home</t>
  </si>
  <si>
    <t>Jon Watts</t>
  </si>
  <si>
    <t>There Will Be Blood</t>
  </si>
  <si>
    <t>Paul Thomas Anderson</t>
  </si>
  <si>
    <t>Jurassic Park</t>
  </si>
  <si>
    <t>Shutter Island</t>
  </si>
  <si>
    <t>No Country for Old Men</t>
  </si>
  <si>
    <t>Ethan Coen</t>
  </si>
  <si>
    <t>The Thing</t>
  </si>
  <si>
    <t>John Carpenter</t>
  </si>
  <si>
    <t>Batman Begins</t>
  </si>
  <si>
    <t>Taxi Driver</t>
  </si>
  <si>
    <t>Casino</t>
  </si>
  <si>
    <t>Snatch</t>
  </si>
  <si>
    <t>Guy Ritchie</t>
  </si>
  <si>
    <t>Howl's Moving Castle</t>
  </si>
  <si>
    <t>Unforgiven</t>
  </si>
  <si>
    <t>Clint Eastwood</t>
  </si>
  <si>
    <t>The Truman Show</t>
  </si>
  <si>
    <t>Peter Weir</t>
  </si>
  <si>
    <t>Green Book</t>
  </si>
  <si>
    <t>Peter Farrelly</t>
  </si>
  <si>
    <t>Kill Bill: Vol. 1</t>
  </si>
  <si>
    <t>L.A. Confidential</t>
  </si>
  <si>
    <t>Curtis Hanson</t>
  </si>
  <si>
    <t>The Sixth Sense</t>
  </si>
  <si>
    <t>M. Night Shyamalan</t>
  </si>
  <si>
    <t>Finding Nemo</t>
  </si>
  <si>
    <t>Die Hard</t>
  </si>
  <si>
    <t>John McTiernan</t>
  </si>
  <si>
    <t>A Beautiful Mind</t>
  </si>
  <si>
    <t>Ron Howard</t>
  </si>
  <si>
    <t>The Father</t>
  </si>
  <si>
    <t>Florian Zeller</t>
  </si>
  <si>
    <t>Downfall</t>
  </si>
  <si>
    <t>Oliver Hirschbiegel</t>
  </si>
  <si>
    <t>Gone with the Wind</t>
  </si>
  <si>
    <t>Victor Fleming</t>
  </si>
  <si>
    <t>Chinatown</t>
  </si>
  <si>
    <t>V for Vendetta</t>
  </si>
  <si>
    <t>James McTeigue</t>
  </si>
  <si>
    <t>Pan's Labyrinth</t>
  </si>
  <si>
    <t>Guillermo del Toro</t>
  </si>
  <si>
    <t>The Great Escape</t>
  </si>
  <si>
    <t>John Sturges</t>
  </si>
  <si>
    <t>Some Like It Hot</t>
  </si>
  <si>
    <t>Monty Python and the Holy Grail</t>
  </si>
  <si>
    <t>Terry Gilliam</t>
  </si>
  <si>
    <t>The Elephant Man</t>
  </si>
  <si>
    <t>David Lynch</t>
  </si>
  <si>
    <t>Demon Slayer the Movie: Mugen Train</t>
  </si>
  <si>
    <t>Haruo Sotozaki</t>
  </si>
  <si>
    <t>The Secret in Their Eyes</t>
  </si>
  <si>
    <t>Juan José Campanella</t>
  </si>
  <si>
    <t>For a Few Dollars More</t>
  </si>
  <si>
    <t>Ran</t>
  </si>
  <si>
    <t>Klaus</t>
  </si>
  <si>
    <t>Sergio Pablos</t>
  </si>
  <si>
    <t>Abhishek Pathak</t>
  </si>
  <si>
    <t>Dial M for Murder</t>
  </si>
  <si>
    <t>All About Eve</t>
  </si>
  <si>
    <t>Joseph L. Mankiewicz</t>
  </si>
  <si>
    <t>Baahubali 2: The Conclusion</t>
  </si>
  <si>
    <t>S.S. Rajamouli</t>
  </si>
  <si>
    <t>Andhadhun</t>
  </si>
  <si>
    <t>Sriram Raghavan</t>
  </si>
  <si>
    <t>Gangs of Wasseypur</t>
  </si>
  <si>
    <t>Anurag Kashyap</t>
  </si>
  <si>
    <t>Rashomon</t>
  </si>
  <si>
    <t>The Treasure of the Sierra Madre</t>
  </si>
  <si>
    <t>John Huston</t>
  </si>
  <si>
    <t>Yojimbo</t>
  </si>
  <si>
    <t>To Be or Not to Be</t>
  </si>
  <si>
    <t>Ernst Lubitsch</t>
  </si>
  <si>
    <t>Nishikant Kamat</t>
  </si>
  <si>
    <t>Tumbbad</t>
  </si>
  <si>
    <t>Rahi Anil Barve</t>
  </si>
  <si>
    <t>Zindagi Na Milegi Dobara</t>
  </si>
  <si>
    <t>Zoya Akhtar</t>
  </si>
  <si>
    <t>Miracle in Cell No. 7</t>
  </si>
  <si>
    <t>Mehmet Ada Öztekin</t>
  </si>
  <si>
    <t>Pather Panchali</t>
  </si>
  <si>
    <t>Satyajit Ray</t>
  </si>
  <si>
    <t>Z</t>
  </si>
  <si>
    <t>Costa-Gavras</t>
  </si>
  <si>
    <t>Tokyo Story</t>
  </si>
  <si>
    <t>Yasujirô Ozu</t>
  </si>
  <si>
    <t>Children of Heaven</t>
  </si>
  <si>
    <t>Majid Majidi</t>
  </si>
  <si>
    <t>Sport</t>
  </si>
  <si>
    <t>Uri: The Surgical Strike</t>
  </si>
  <si>
    <t>Aditya Dhar</t>
  </si>
  <si>
    <t>Swades</t>
  </si>
  <si>
    <t>Ashutosh Gowariker</t>
  </si>
  <si>
    <t>The Wages of Fear</t>
  </si>
  <si>
    <t>Henri-Georges Clouzot</t>
  </si>
  <si>
    <t>K.G.F: Chapter 1</t>
  </si>
  <si>
    <t>The Passion of Joan of Arc</t>
  </si>
  <si>
    <t>Carl Theodor Dreyer</t>
  </si>
  <si>
    <t>My Father and My Son</t>
  </si>
  <si>
    <t>Çagan Irmak</t>
  </si>
  <si>
    <t>Sherlock Jr.</t>
  </si>
  <si>
    <t>Buster Keaton</t>
  </si>
  <si>
    <t>Dersu Uzala</t>
  </si>
  <si>
    <t>Umberto D.</t>
  </si>
  <si>
    <t>Vikram Vedha</t>
  </si>
  <si>
    <t>Gayatri</t>
  </si>
  <si>
    <t>Paan Singh Tomar</t>
  </si>
  <si>
    <t>Tigmanshu Dhulia</t>
  </si>
  <si>
    <t>Rangasthalam 1985</t>
  </si>
  <si>
    <t>Sukumar</t>
  </si>
  <si>
    <t>Bhaag Milkha Bhaag</t>
  </si>
  <si>
    <t>Rakeysh Omprakash Mehra</t>
  </si>
  <si>
    <t>Jaws</t>
  </si>
  <si>
    <t>The Grand Budapest Hotel</t>
  </si>
  <si>
    <t>Wes Anderson</t>
  </si>
  <si>
    <t>Prisoners</t>
  </si>
  <si>
    <t>Pirates of the Caribbean: The Curse of the Black Pearl</t>
  </si>
  <si>
    <t>Gore Verbinski</t>
  </si>
  <si>
    <t>Blade Runner</t>
  </si>
  <si>
    <t>The Terminator</t>
  </si>
  <si>
    <t>Mad Max: Fury Road</t>
  </si>
  <si>
    <t>George Miller</t>
  </si>
  <si>
    <t>Gone Girl</t>
  </si>
  <si>
    <t>Ford v Ferrari</t>
  </si>
  <si>
    <t>James Mangold</t>
  </si>
  <si>
    <t>The Help</t>
  </si>
  <si>
    <t>Tate Taylor</t>
  </si>
  <si>
    <t>Logan</t>
  </si>
  <si>
    <t>Catch Me If You Can</t>
  </si>
  <si>
    <t>The Big Lebowski</t>
  </si>
  <si>
    <t>Joel Coen</t>
  </si>
  <si>
    <t>Hacksaw Ridge</t>
  </si>
  <si>
    <t>Stand by Me</t>
  </si>
  <si>
    <t>Rob Reiner</t>
  </si>
  <si>
    <t>Ratatouille</t>
  </si>
  <si>
    <t>Brad Bird</t>
  </si>
  <si>
    <t>Harry Potter and the Deathly Hallows: Part 2</t>
  </si>
  <si>
    <t>David Yates</t>
  </si>
  <si>
    <t>The Exorcist</t>
  </si>
  <si>
    <t>William Friedkin</t>
  </si>
  <si>
    <t>Inside Out</t>
  </si>
  <si>
    <t>The Handmaiden</t>
  </si>
  <si>
    <t>Rocky</t>
  </si>
  <si>
    <t>John G. Avildsen</t>
  </si>
  <si>
    <t>On the Waterfront</t>
  </si>
  <si>
    <t>Elia Kazan</t>
  </si>
  <si>
    <t>Fargo</t>
  </si>
  <si>
    <t>Trainspotting</t>
  </si>
  <si>
    <t>Danny Boyle</t>
  </si>
  <si>
    <t>The Wizard of Oz</t>
  </si>
  <si>
    <t>Three Billboards Outside Ebbing, Missouri</t>
  </si>
  <si>
    <t>Martin McDonagh</t>
  </si>
  <si>
    <t>Dead Poets Society</t>
  </si>
  <si>
    <t>Into the Wild</t>
  </si>
  <si>
    <t>Sean Penn</t>
  </si>
  <si>
    <t>The Deer Hunter</t>
  </si>
  <si>
    <t>Michael Cimino</t>
  </si>
  <si>
    <t>Monsters, Inc.</t>
  </si>
  <si>
    <t>Memories of Murder</t>
  </si>
  <si>
    <t>Room</t>
  </si>
  <si>
    <t>Lenny Abrahamson</t>
  </si>
  <si>
    <t>Before Sunrise</t>
  </si>
  <si>
    <t>Richard Linklater</t>
  </si>
  <si>
    <t>Rush</t>
  </si>
  <si>
    <t>12 Years a Slave</t>
  </si>
  <si>
    <t>Steve McQueen</t>
  </si>
  <si>
    <t>Spotlight</t>
  </si>
  <si>
    <t>Tom McCarthy</t>
  </si>
  <si>
    <t>The Sound of Music</t>
  </si>
  <si>
    <t>Robert Wise</t>
  </si>
  <si>
    <t>Platoon</t>
  </si>
  <si>
    <t>Oliver Stone</t>
  </si>
  <si>
    <t>How to Train Your Dragon</t>
  </si>
  <si>
    <t>Dean DeBlois</t>
  </si>
  <si>
    <t>Lock, Stock and Two Smoking Barrels</t>
  </si>
  <si>
    <t>Warrior</t>
  </si>
  <si>
    <t>Gavin O'Connor</t>
  </si>
  <si>
    <t>Portrait of a Lady on Fire</t>
  </si>
  <si>
    <t>Céline Sciamma</t>
  </si>
  <si>
    <t>Gran Torino</t>
  </si>
  <si>
    <t>Million Dollar Baby</t>
  </si>
  <si>
    <t>Barry Lyndon</t>
  </si>
  <si>
    <t>In the Mood for Love</t>
  </si>
  <si>
    <t>Kar-Wai Wong</t>
  </si>
  <si>
    <t>La haine</t>
  </si>
  <si>
    <t>Mathieu Kassovitz</t>
  </si>
  <si>
    <t>Hachi: A Dog's Tale</t>
  </si>
  <si>
    <t>Lasse Hallström</t>
  </si>
  <si>
    <t>My Neighbor Totoro</t>
  </si>
  <si>
    <t>Raging Bull</t>
  </si>
  <si>
    <t>Cool Hand Luke</t>
  </si>
  <si>
    <t>Stuart Rosenberg</t>
  </si>
  <si>
    <t>The Iron Giant</t>
  </si>
  <si>
    <t>Wild Tales</t>
  </si>
  <si>
    <t>Damián Szifron</t>
  </si>
  <si>
    <t>Before Sunset</t>
  </si>
  <si>
    <t>Stalker</t>
  </si>
  <si>
    <t>Andrei Tarkovsky</t>
  </si>
  <si>
    <t>A Silent Voice: The Movie</t>
  </si>
  <si>
    <t>Naoko Yamada</t>
  </si>
  <si>
    <t>Network</t>
  </si>
  <si>
    <t>Ben-Hur</t>
  </si>
  <si>
    <t>William Wyler</t>
  </si>
  <si>
    <t>Paris, Texas</t>
  </si>
  <si>
    <t>Wim Wenders</t>
  </si>
  <si>
    <t>The Seventh Seal</t>
  </si>
  <si>
    <t>Ingmar Bergman</t>
  </si>
  <si>
    <t>The Bridge on the River Kwai</t>
  </si>
  <si>
    <t>Persona</t>
  </si>
  <si>
    <t>In the Name of the Father</t>
  </si>
  <si>
    <t>Jim Sheridan</t>
  </si>
  <si>
    <t>Hotel Rwanda</t>
  </si>
  <si>
    <t>Terry George</t>
  </si>
  <si>
    <t>Amores Perros</t>
  </si>
  <si>
    <t>Alejandro G. Iñárritu</t>
  </si>
  <si>
    <t>The Message</t>
  </si>
  <si>
    <t>Moustapha Akkad</t>
  </si>
  <si>
    <t>Rebecca</t>
  </si>
  <si>
    <t>Neon Genesis Evangelion: The End of Evangelion</t>
  </si>
  <si>
    <t>Hideaki Anno</t>
  </si>
  <si>
    <t>The Man Who Shot Liberty Valance</t>
  </si>
  <si>
    <t>John Ford</t>
  </si>
  <si>
    <t>Inherit the Wind</t>
  </si>
  <si>
    <t>The Third Man</t>
  </si>
  <si>
    <t>Carol Reed</t>
  </si>
  <si>
    <t>Paper Moon</t>
  </si>
  <si>
    <t>Peter Bogdanovich</t>
  </si>
  <si>
    <t>The Best Years of Our Lives</t>
  </si>
  <si>
    <t>The Grapes of Wrath</t>
  </si>
  <si>
    <t>All Quiet on the Western Front</t>
  </si>
  <si>
    <t>Lewis Milestone</t>
  </si>
  <si>
    <t>Mary and Max</t>
  </si>
  <si>
    <t>Adam Elliot</t>
  </si>
  <si>
    <t>A Woman Under the Influence</t>
  </si>
  <si>
    <t>John Cassavetes</t>
  </si>
  <si>
    <t>The 400 Blows</t>
  </si>
  <si>
    <t>François Truffaut</t>
  </si>
  <si>
    <t>Three Colors: Red</t>
  </si>
  <si>
    <t>Krzysztof Kieslowski</t>
  </si>
  <si>
    <t>The Celebration</t>
  </si>
  <si>
    <t>PK</t>
  </si>
  <si>
    <t>It Happened One Night</t>
  </si>
  <si>
    <t>Fanny and Alexander</t>
  </si>
  <si>
    <t>Bajrangi Bhaijaan</t>
  </si>
  <si>
    <t>Kabir Khan</t>
  </si>
  <si>
    <t>Wild Strawberries</t>
  </si>
  <si>
    <t>The Red Shoes</t>
  </si>
  <si>
    <t>Michael Powell</t>
  </si>
  <si>
    <t>Lagaan: Once Upon a Time in India</t>
  </si>
  <si>
    <t>Yi Yi: A One and a Two...</t>
  </si>
  <si>
    <t>Edward Yang</t>
  </si>
  <si>
    <t>Underground</t>
  </si>
  <si>
    <t>Emir Kusturica</t>
  </si>
  <si>
    <t>The Battle of Algiers</t>
  </si>
  <si>
    <t>Gillo Pontecorvo</t>
  </si>
  <si>
    <t>Farewell My Concubine</t>
  </si>
  <si>
    <t>Kaige Chen</t>
  </si>
  <si>
    <t>Mr. Smith Goes to Washington</t>
  </si>
  <si>
    <t>Winter Sleep</t>
  </si>
  <si>
    <t>Nuri Bilge Ceylan</t>
  </si>
  <si>
    <t>Diabolique</t>
  </si>
  <si>
    <t>Andrei Rublev</t>
  </si>
  <si>
    <t>Dil Chahta Hai</t>
  </si>
  <si>
    <t>Farhan Akhtar</t>
  </si>
  <si>
    <t>Wolf Children</t>
  </si>
  <si>
    <t>Mamoru Hosoda</t>
  </si>
  <si>
    <t>The Hidden Fortress</t>
  </si>
  <si>
    <t>Ace in the Hole</t>
  </si>
  <si>
    <t>White Heat</t>
  </si>
  <si>
    <t>Raoul Walsh</t>
  </si>
  <si>
    <t>The General</t>
  </si>
  <si>
    <t>Clyde Bruckman</t>
  </si>
  <si>
    <t>Masaan</t>
  </si>
  <si>
    <t>Neeraj Ghaywan</t>
  </si>
  <si>
    <t>The Gold Rush</t>
  </si>
  <si>
    <t>Throne of Blood</t>
  </si>
  <si>
    <t>Barfi!</t>
  </si>
  <si>
    <t>Anurag Basu</t>
  </si>
  <si>
    <t>Talvar</t>
  </si>
  <si>
    <t>Meghna Gulzar</t>
  </si>
  <si>
    <t>Sunrise</t>
  </si>
  <si>
    <t>F.W. Murnau</t>
  </si>
  <si>
    <t>Autumn Sonata</t>
  </si>
  <si>
    <t>A Wednesday</t>
  </si>
  <si>
    <t>Neeraj Pandey</t>
  </si>
  <si>
    <t>Rififi</t>
  </si>
  <si>
    <t>Jules Dassin</t>
  </si>
  <si>
    <t>Rang De Basanti</t>
  </si>
  <si>
    <t>The Grand Illusion</t>
  </si>
  <si>
    <t>Jean Renoir</t>
  </si>
  <si>
    <t>Raise the Red Lantern</t>
  </si>
  <si>
    <t>Yimou Zhang</t>
  </si>
  <si>
    <t>Nights of Cabiria</t>
  </si>
  <si>
    <t>Federico Fellini</t>
  </si>
  <si>
    <t>Pink</t>
  </si>
  <si>
    <t>Aniruddha Roy Chowdhury</t>
  </si>
  <si>
    <t>Let's Go! India</t>
  </si>
  <si>
    <t>Shimit Amin</t>
  </si>
  <si>
    <t>The Virgin Spring</t>
  </si>
  <si>
    <t>Queen</t>
  </si>
  <si>
    <t>Vikas Bahl</t>
  </si>
  <si>
    <t>Jean de Florette</t>
  </si>
  <si>
    <t>Claude Berri</t>
  </si>
  <si>
    <t>Article 15</t>
  </si>
  <si>
    <t>Anubhav Sinha</t>
  </si>
  <si>
    <t>Time of the Gypsies</t>
  </si>
  <si>
    <t>Sholay</t>
  </si>
  <si>
    <t>Ramesh Sippy</t>
  </si>
  <si>
    <t>Munna Bhai M.B.B.S.</t>
  </si>
  <si>
    <t>Tangerines</t>
  </si>
  <si>
    <t>Zaza Urushadze</t>
  </si>
  <si>
    <t>Kahaani</t>
  </si>
  <si>
    <t>Sujoy Ghosh</t>
  </si>
  <si>
    <t>Hera Pheri</t>
  </si>
  <si>
    <t>Priyadarshan</t>
  </si>
  <si>
    <t>The Bandit</t>
  </si>
  <si>
    <t>Yavuz Turgul</t>
  </si>
  <si>
    <t>The Circus</t>
  </si>
  <si>
    <t>Udaan</t>
  </si>
  <si>
    <t>Vikramaditya Motwane</t>
  </si>
  <si>
    <t>OMG: Oh My God!</t>
  </si>
  <si>
    <t>Umesh Shukla</t>
  </si>
  <si>
    <t>Black</t>
  </si>
  <si>
    <t>Sanjay Leela Bhansali</t>
  </si>
  <si>
    <t>Everything's Gonna Be Great</t>
  </si>
  <si>
    <t>Ömer Vargi</t>
  </si>
  <si>
    <t>Sarfarosh</t>
  </si>
  <si>
    <t>John Mathew Matthan</t>
  </si>
  <si>
    <t>Anand</t>
  </si>
  <si>
    <t>Hrishikesh Mukherjee</t>
  </si>
  <si>
    <t>Dune</t>
  </si>
  <si>
    <t>Blade Runner 2049</t>
  </si>
  <si>
    <t>Guardians of the Galaxy</t>
  </si>
  <si>
    <t>Deadpool</t>
  </si>
  <si>
    <t>Tim Miller</t>
  </si>
  <si>
    <t>Rain Man</t>
  </si>
  <si>
    <t>Barry Levinson</t>
  </si>
  <si>
    <t>Black Swan</t>
  </si>
  <si>
    <t>The Princess Bride</t>
  </si>
  <si>
    <t>The Avengers</t>
  </si>
  <si>
    <t>Joss Whedon</t>
  </si>
  <si>
    <t>La La Land</t>
  </si>
  <si>
    <t>The Martian</t>
  </si>
  <si>
    <t>Donnie Darko</t>
  </si>
  <si>
    <t>Richard Kelly</t>
  </si>
  <si>
    <t>The Incredibles</t>
  </si>
  <si>
    <t>Her</t>
  </si>
  <si>
    <t>Spike Jonze</t>
  </si>
  <si>
    <t>Zootopia</t>
  </si>
  <si>
    <t>Byron Howard</t>
  </si>
  <si>
    <t>The Graduate</t>
  </si>
  <si>
    <t>Mike Nichols</t>
  </si>
  <si>
    <t>Casino Royale</t>
  </si>
  <si>
    <t>Martin Campbell</t>
  </si>
  <si>
    <t>The Revenant</t>
  </si>
  <si>
    <t>The Imitation Game</t>
  </si>
  <si>
    <t>Morten Tyldum</t>
  </si>
  <si>
    <t>Sin City</t>
  </si>
  <si>
    <t>Frank Miller</t>
  </si>
  <si>
    <t>CODA</t>
  </si>
  <si>
    <t>Sian Heder</t>
  </si>
  <si>
    <t>Dances with Wolves</t>
  </si>
  <si>
    <t>Kevin Costner</t>
  </si>
  <si>
    <t>Magnolia</t>
  </si>
  <si>
    <t>Slumdog Millionaire</t>
  </si>
  <si>
    <t>Scent of a Woman</t>
  </si>
  <si>
    <t>Martin Brest</t>
  </si>
  <si>
    <t>Soul</t>
  </si>
  <si>
    <t>Groundhog Day</t>
  </si>
  <si>
    <t>Harold Ramis</t>
  </si>
  <si>
    <t>Do the Right Thing</t>
  </si>
  <si>
    <t>Spike Lee</t>
  </si>
  <si>
    <t>Dog Day Afternoon</t>
  </si>
  <si>
    <t>Young Frankenstein</t>
  </si>
  <si>
    <t>Mel Brooks</t>
  </si>
  <si>
    <t>Aladdin</t>
  </si>
  <si>
    <t>Ron Clements</t>
  </si>
  <si>
    <t>Blood Diamond</t>
  </si>
  <si>
    <t>Edward Zwick</t>
  </si>
  <si>
    <t>12 Monkeys</t>
  </si>
  <si>
    <t>The Pursuit of Happyness</t>
  </si>
  <si>
    <t>Gabriele Muccino</t>
  </si>
  <si>
    <t>Big Fish</t>
  </si>
  <si>
    <t>Tim Burton</t>
  </si>
  <si>
    <t>Beauty and the Beast</t>
  </si>
  <si>
    <t>Gary Trousdale</t>
  </si>
  <si>
    <t>JFK</t>
  </si>
  <si>
    <t>High Noon</t>
  </si>
  <si>
    <t>Fred Zinnemann</t>
  </si>
  <si>
    <t>Planet of the Apes</t>
  </si>
  <si>
    <t>Franklin J. Schaffner</t>
  </si>
  <si>
    <t>The Bourne Ultimatum</t>
  </si>
  <si>
    <t>Paul Greengrass</t>
  </si>
  <si>
    <t>Akira</t>
  </si>
  <si>
    <t>Katsuhiro Ôtomo</t>
  </si>
  <si>
    <t>Rosemary's Baby</t>
  </si>
  <si>
    <t>Perfect Blue</t>
  </si>
  <si>
    <t>Satoshi Kon</t>
  </si>
  <si>
    <t>The Invisible Guest</t>
  </si>
  <si>
    <t>Oriol Paulo</t>
  </si>
  <si>
    <t>Kill Bill: Vol. 2</t>
  </si>
  <si>
    <t>Life of Brian</t>
  </si>
  <si>
    <t>Terry Jones</t>
  </si>
  <si>
    <t>Butch Cassidy and the Sundance Kid</t>
  </si>
  <si>
    <t>The King's Speech</t>
  </si>
  <si>
    <t>Tom Hooper</t>
  </si>
  <si>
    <t>Dogville</t>
  </si>
  <si>
    <t>Lars von Trier</t>
  </si>
  <si>
    <t>Fiddler on the Roof</t>
  </si>
  <si>
    <t>Norman Jewison</t>
  </si>
  <si>
    <t>Lion</t>
  </si>
  <si>
    <t>Garth Davis</t>
  </si>
  <si>
    <t>What Ever Happened to Baby Jane?</t>
  </si>
  <si>
    <t>Robert Aldrich</t>
  </si>
  <si>
    <t>Ip Man</t>
  </si>
  <si>
    <t>Wilson Yip</t>
  </si>
  <si>
    <t>Sling Blade</t>
  </si>
  <si>
    <t>Billy Bob Thornton</t>
  </si>
  <si>
    <t>Chungking Express</t>
  </si>
  <si>
    <t>Roman Holiday</t>
  </si>
  <si>
    <t>Papillon</t>
  </si>
  <si>
    <t>Mommy</t>
  </si>
  <si>
    <t>Xavier Dolan</t>
  </si>
  <si>
    <t>Being There</t>
  </si>
  <si>
    <t>Hal Ashby</t>
  </si>
  <si>
    <t>The Last Picture Show</t>
  </si>
  <si>
    <t>8½</t>
  </si>
  <si>
    <t>Annie Hall</t>
  </si>
  <si>
    <t>Woody Allen</t>
  </si>
  <si>
    <t>Nausicaä of the Valley of the Wind</t>
  </si>
  <si>
    <t>The Maltese Falcon</t>
  </si>
  <si>
    <t>Solaris</t>
  </si>
  <si>
    <t>Castle in the Sky</t>
  </si>
  <si>
    <t>Rio Bravo</t>
  </si>
  <si>
    <t>Howard Hawks</t>
  </si>
  <si>
    <t>Pink Floyd: The Wall</t>
  </si>
  <si>
    <t>Alan Parker</t>
  </si>
  <si>
    <t>Cinderella Man</t>
  </si>
  <si>
    <t>The Legend of 1900</t>
  </si>
  <si>
    <t>The Night of the Hunter</t>
  </si>
  <si>
    <t>Charles Laughton</t>
  </si>
  <si>
    <t>Fitzcarraldo</t>
  </si>
  <si>
    <t>Werner Herzog</t>
  </si>
  <si>
    <t>La Dolce Vita</t>
  </si>
  <si>
    <t>Gandhi</t>
  </si>
  <si>
    <t>Richard Attenborough</t>
  </si>
  <si>
    <t>Wings of Desire</t>
  </si>
  <si>
    <t>Who's Afraid of Virginia Woolf?</t>
  </si>
  <si>
    <t>Infernal Affairs</t>
  </si>
  <si>
    <t>Andrew Lau</t>
  </si>
  <si>
    <t>The Straight Story</t>
  </si>
  <si>
    <t>Baahubali: The Beginning</t>
  </si>
  <si>
    <t>Anatomy of a Murder</t>
  </si>
  <si>
    <t>Otto Preminger</t>
  </si>
  <si>
    <t>Wolfwalkers</t>
  </si>
  <si>
    <t>Tomm Moore</t>
  </si>
  <si>
    <t>Touch of Evil</t>
  </si>
  <si>
    <t>Mirror</t>
  </si>
  <si>
    <t>The Cabinet of Dr. Caligari</t>
  </si>
  <si>
    <t>Robert Wiene</t>
  </si>
  <si>
    <t>The Hustler</t>
  </si>
  <si>
    <t>Robert Rossen</t>
  </si>
  <si>
    <t>The Leopard</t>
  </si>
  <si>
    <t>Luchino Visconti</t>
  </si>
  <si>
    <t>Out of the Past</t>
  </si>
  <si>
    <t>Jacques Tourneur</t>
  </si>
  <si>
    <t>Le Samouraï</t>
  </si>
  <si>
    <t>Jean-Pierre Melville</t>
  </si>
  <si>
    <t>Elite Squad</t>
  </si>
  <si>
    <t>José Padilha</t>
  </si>
  <si>
    <t>Sweet Smell of Success</t>
  </si>
  <si>
    <t>Alexander Mackendrick</t>
  </si>
  <si>
    <t>The Tale of The Princess Kaguya</t>
  </si>
  <si>
    <t>Nobody Knows</t>
  </si>
  <si>
    <t>Kore-eda Hirokazu</t>
  </si>
  <si>
    <t>Sleuth</t>
  </si>
  <si>
    <t>Stalag 17</t>
  </si>
  <si>
    <t>Secrets &amp; Lies</t>
  </si>
  <si>
    <t>Mike Leigh</t>
  </si>
  <si>
    <t>The Diving Bell and the Butterfly</t>
  </si>
  <si>
    <t>Julian Schnabel</t>
  </si>
  <si>
    <t>Song of the Sea</t>
  </si>
  <si>
    <t>The Sea Inside</t>
  </si>
  <si>
    <t>Alejandro Amenábar</t>
  </si>
  <si>
    <t>My Sassy Girl</t>
  </si>
  <si>
    <t>Jae-young Kwak</t>
  </si>
  <si>
    <t>Cries &amp; Whispers</t>
  </si>
  <si>
    <t>Brief Encounter</t>
  </si>
  <si>
    <t>Nostalghia</t>
  </si>
  <si>
    <t>Dilwale Dulhania Le Jayenge</t>
  </si>
  <si>
    <t>Aditya Chopra</t>
  </si>
  <si>
    <t>Departures</t>
  </si>
  <si>
    <t>Yôjirô Takita</t>
  </si>
  <si>
    <t>Persepolis</t>
  </si>
  <si>
    <t>Vincent Paronnaud</t>
  </si>
  <si>
    <t>M.S. Dhoni: The Untold Story</t>
  </si>
  <si>
    <t>Mathur Goswami</t>
  </si>
  <si>
    <t>La strada</t>
  </si>
  <si>
    <t>Black Cat, White Cat</t>
  </si>
  <si>
    <t>Quo Vadis, Aida?</t>
  </si>
  <si>
    <t>Jasmila Zbanic</t>
  </si>
  <si>
    <t>The Wild Pear Tree</t>
  </si>
  <si>
    <t>Goodbye, Children</t>
  </si>
  <si>
    <t>Louis Malle</t>
  </si>
  <si>
    <t>Ivan's Childhood</t>
  </si>
  <si>
    <t>Spring, Summer, Fall, Winter... and Spring</t>
  </si>
  <si>
    <t>Kim Ki-duk</t>
  </si>
  <si>
    <t>Haider</t>
  </si>
  <si>
    <t>Vishal Bhardwaj</t>
  </si>
  <si>
    <t>Elite Squad 2: The Enemy Within</t>
  </si>
  <si>
    <t>The Shop Around the Corner</t>
  </si>
  <si>
    <t>Kind Hearts and Coronets</t>
  </si>
  <si>
    <t>Robert Hamer</t>
  </si>
  <si>
    <t>Sanjuro</t>
  </si>
  <si>
    <t>The Exterminating Angel</t>
  </si>
  <si>
    <t>Luis Buñuel</t>
  </si>
  <si>
    <t>Central Station</t>
  </si>
  <si>
    <t>Walter Salles</t>
  </si>
  <si>
    <t>G.O.R.A.</t>
  </si>
  <si>
    <t>Ömer Faruk Sorak</t>
  </si>
  <si>
    <t>Rome, Open City</t>
  </si>
  <si>
    <t>Roberto Rossellini</t>
  </si>
  <si>
    <t>Tae Guk Gi: The Brotherhood of War</t>
  </si>
  <si>
    <t>Je-kyu Kang</t>
  </si>
  <si>
    <t>Winter Light</t>
  </si>
  <si>
    <t>Carry On, Munna Bhai</t>
  </si>
  <si>
    <t>Special 26</t>
  </si>
  <si>
    <t>The Breath</t>
  </si>
  <si>
    <t>Levent Semerci</t>
  </si>
  <si>
    <t>Andaz Apna Apna</t>
  </si>
  <si>
    <t>Rajkumar Santoshi</t>
  </si>
  <si>
    <t>Vizontele</t>
  </si>
  <si>
    <t>Yilmaz Erdogan</t>
  </si>
  <si>
    <t>Titanic</t>
  </si>
  <si>
    <t>John Wick: Chapter 4</t>
  </si>
  <si>
    <t>Chad Stahelski</t>
  </si>
  <si>
    <t>Avatar</t>
  </si>
  <si>
    <t>Puss in Boots: The Last Wish</t>
  </si>
  <si>
    <t>Joel Crawford</t>
  </si>
  <si>
    <t>Zack Snyder's Justice League</t>
  </si>
  <si>
    <t>Zack Snyder</t>
  </si>
  <si>
    <t>Arrival</t>
  </si>
  <si>
    <t>Fantastic Mr. Fox</t>
  </si>
  <si>
    <t>Knives Out</t>
  </si>
  <si>
    <t>Rian Johnson</t>
  </si>
  <si>
    <t>Iron Man</t>
  </si>
  <si>
    <t>Jon Favreau</t>
  </si>
  <si>
    <t>Mulholland Drive</t>
  </si>
  <si>
    <t>Harry Potter and the Prisoner of Azkaban</t>
  </si>
  <si>
    <t>Alfonso Cuarón</t>
  </si>
  <si>
    <t>Star Trek</t>
  </si>
  <si>
    <t>J.J. Abrams</t>
  </si>
  <si>
    <t>True Romance</t>
  </si>
  <si>
    <t>Tony Scott</t>
  </si>
  <si>
    <t>Boogie Nights</t>
  </si>
  <si>
    <t>Edward Scissorhands</t>
  </si>
  <si>
    <t>Edge of Tomorrow</t>
  </si>
  <si>
    <t>Doug Liman</t>
  </si>
  <si>
    <t>The Perks of Being a Wallflower</t>
  </si>
  <si>
    <t>Stephen Chbosky</t>
  </si>
  <si>
    <t>X-Men: Days of Future Past</t>
  </si>
  <si>
    <t>Shaun of the Dead</t>
  </si>
  <si>
    <t>Edgar Wright</t>
  </si>
  <si>
    <t>Almost Famous</t>
  </si>
  <si>
    <t>Cameron Crowe</t>
  </si>
  <si>
    <t>Jojo Rabbit</t>
  </si>
  <si>
    <t>Taika Waititi</t>
  </si>
  <si>
    <t>The Bourne Identity</t>
  </si>
  <si>
    <t>Bohemian Rhapsody</t>
  </si>
  <si>
    <t>Thor: Ragnarok</t>
  </si>
  <si>
    <t>Charade</t>
  </si>
  <si>
    <t>E.T. the Extra-Terrestrial</t>
  </si>
  <si>
    <t>Shrek</t>
  </si>
  <si>
    <t>Andrew Adamson</t>
  </si>
  <si>
    <t>Rope</t>
  </si>
  <si>
    <t>Life of Pi</t>
  </si>
  <si>
    <t>Ang Lee</t>
  </si>
  <si>
    <t>In Bruges</t>
  </si>
  <si>
    <t>Children of Men</t>
  </si>
  <si>
    <t>The Blues Brothers</t>
  </si>
  <si>
    <t>John Landis</t>
  </si>
  <si>
    <t>Mystic River</t>
  </si>
  <si>
    <t>Dallas Buyers Club</t>
  </si>
  <si>
    <t>Jean-Marc Vallée</t>
  </si>
  <si>
    <t>District 9</t>
  </si>
  <si>
    <t>Neill Blomkamp</t>
  </si>
  <si>
    <t>Marriage Story</t>
  </si>
  <si>
    <t>Noah Baumbach</t>
  </si>
  <si>
    <t>Wonder</t>
  </si>
  <si>
    <t>All the President's Men</t>
  </si>
  <si>
    <t>Alan J. Pakula</t>
  </si>
  <si>
    <t>Toy Story 2</t>
  </si>
  <si>
    <t>The Searchers</t>
  </si>
  <si>
    <t>Boyhood</t>
  </si>
  <si>
    <t>This Is Spinal Tap</t>
  </si>
  <si>
    <t>Carlito's Way</t>
  </si>
  <si>
    <t>The Man from Earth</t>
  </si>
  <si>
    <t>Richard Schenkman</t>
  </si>
  <si>
    <t>Bound by Honor</t>
  </si>
  <si>
    <t>Taylor Hackford</t>
  </si>
  <si>
    <t>Brazil</t>
  </si>
  <si>
    <t>Ghost in the Shell</t>
  </si>
  <si>
    <t>Mamoru Oshii</t>
  </si>
  <si>
    <t>The Nightmare Before Christmas</t>
  </si>
  <si>
    <t>Henry Selick</t>
  </si>
  <si>
    <t>Before Midnight</t>
  </si>
  <si>
    <t>A Fistful of Dollars</t>
  </si>
  <si>
    <t>Spartacus</t>
  </si>
  <si>
    <t>The Wrestler</t>
  </si>
  <si>
    <t>A Streetcar Named Desire</t>
  </si>
  <si>
    <t>The Ten Commandments</t>
  </si>
  <si>
    <t>Cecil B. DeMille</t>
  </si>
  <si>
    <t>Crouching Tiger, Hidden Dragon</t>
  </si>
  <si>
    <t>Let the Right One In</t>
  </si>
  <si>
    <t>Tomas Alfredson</t>
  </si>
  <si>
    <t>The Wild Bunch</t>
  </si>
  <si>
    <t>Sam Peckinpah</t>
  </si>
  <si>
    <t>In the Heat of the Night</t>
  </si>
  <si>
    <t>Doctor Zhivago</t>
  </si>
  <si>
    <t>The Raid 2</t>
  </si>
  <si>
    <t>Gareth Evans</t>
  </si>
  <si>
    <t>Nosferatu</t>
  </si>
  <si>
    <t>The Manchurian Candidate</t>
  </si>
  <si>
    <t>John Frankenheimer</t>
  </si>
  <si>
    <t>Once Were Warriors</t>
  </si>
  <si>
    <t>Lee Tamahori</t>
  </si>
  <si>
    <t>Sing Street</t>
  </si>
  <si>
    <t>John Carney</t>
  </si>
  <si>
    <t>Harold and Maude</t>
  </si>
  <si>
    <t>Togo</t>
  </si>
  <si>
    <t>Ericson Core</t>
  </si>
  <si>
    <t>Notorious</t>
  </si>
  <si>
    <t>Hero</t>
  </si>
  <si>
    <t>The Lion in Winter</t>
  </si>
  <si>
    <t>Anthony Harvey</t>
  </si>
  <si>
    <t>The Artist</t>
  </si>
  <si>
    <t>Michel Hazanavicius</t>
  </si>
  <si>
    <t>King Kong</t>
  </si>
  <si>
    <t>Merian C. Cooper</t>
  </si>
  <si>
    <t>Shoplifters</t>
  </si>
  <si>
    <t>A Christmas Story</t>
  </si>
  <si>
    <t>Bob Clark</t>
  </si>
  <si>
    <t>The Killing</t>
  </si>
  <si>
    <t>Dancer in the Dark</t>
  </si>
  <si>
    <t>Three Colors: Blue</t>
  </si>
  <si>
    <t>Strangers on a Train</t>
  </si>
  <si>
    <t>Short Term 12</t>
  </si>
  <si>
    <t>Destin Daniel Cretton</t>
  </si>
  <si>
    <t>The Red Circle</t>
  </si>
  <si>
    <t>Patton</t>
  </si>
  <si>
    <t>The Big Sleep</t>
  </si>
  <si>
    <t>About Elly</t>
  </si>
  <si>
    <t>The Philadelphia Story</t>
  </si>
  <si>
    <t>George Cukor</t>
  </si>
  <si>
    <t>Cat on a Hot Tin Roof</t>
  </si>
  <si>
    <t>Richard Brooks</t>
  </si>
  <si>
    <t>Arsenic and Old Lace</t>
  </si>
  <si>
    <t>Head-On</t>
  </si>
  <si>
    <t>Fatih Akin</t>
  </si>
  <si>
    <t>The Conformist</t>
  </si>
  <si>
    <t>Bernardo Bertolucci</t>
  </si>
  <si>
    <t>Amour</t>
  </si>
  <si>
    <t>Michael Haneke</t>
  </si>
  <si>
    <t>Talk to Her</t>
  </si>
  <si>
    <t>Pedro Almodóvar</t>
  </si>
  <si>
    <t>Kal Ho Naa Ho</t>
  </si>
  <si>
    <t>Nikkhil Advani</t>
  </si>
  <si>
    <t>The Thin Man</t>
  </si>
  <si>
    <t>W.S. Van Dyke</t>
  </si>
  <si>
    <t>The Sacrifice</t>
  </si>
  <si>
    <t>In a Lonely Place</t>
  </si>
  <si>
    <t>Nicholas Ray</t>
  </si>
  <si>
    <t>I Remember</t>
  </si>
  <si>
    <t>The Adventures of Robin Hood</t>
  </si>
  <si>
    <t>My Name Is Khan</t>
  </si>
  <si>
    <t>Karan Johar</t>
  </si>
  <si>
    <t>A Taxi Driver</t>
  </si>
  <si>
    <t>Hun Jang</t>
  </si>
  <si>
    <t>Mildred Pierce</t>
  </si>
  <si>
    <t>Laura</t>
  </si>
  <si>
    <t>In Cold Blood</t>
  </si>
  <si>
    <t>Harvey</t>
  </si>
  <si>
    <t>Henry Koster</t>
  </si>
  <si>
    <t>Sullivan's Travels</t>
  </si>
  <si>
    <t>Preston Sturges</t>
  </si>
  <si>
    <t>3-Iron</t>
  </si>
  <si>
    <t>C.R.A.Z.Y.</t>
  </si>
  <si>
    <t>The Way He Looks</t>
  </si>
  <si>
    <t>Daniel Ribeiro</t>
  </si>
  <si>
    <t>Kagemusha</t>
  </si>
  <si>
    <t>Gully Boy</t>
  </si>
  <si>
    <t>Miracle on 34th Street</t>
  </si>
  <si>
    <t>George Seaton</t>
  </si>
  <si>
    <t>Nine Queens</t>
  </si>
  <si>
    <t>Fabián Bielinsky</t>
  </si>
  <si>
    <t>Elevator to the Gallows</t>
  </si>
  <si>
    <t>Super 30</t>
  </si>
  <si>
    <t>The Lost Weekend</t>
  </si>
  <si>
    <t>4 Months, 3 Weeks and 2 Days</t>
  </si>
  <si>
    <t>Cristian Mungiu</t>
  </si>
  <si>
    <t>Battleship Potemkin</t>
  </si>
  <si>
    <t>Sergei Eisenstein</t>
  </si>
  <si>
    <t>Hiroshima Mon Amour</t>
  </si>
  <si>
    <t>Alain Resnais</t>
  </si>
  <si>
    <t>The Big Heat</t>
  </si>
  <si>
    <t>Dev.D</t>
  </si>
  <si>
    <t>The Rules of the Game</t>
  </si>
  <si>
    <t>Jab We Met</t>
  </si>
  <si>
    <t>Imtiaz Ali</t>
  </si>
  <si>
    <t>The Return</t>
  </si>
  <si>
    <t>Andrey Zvyagintsev</t>
  </si>
  <si>
    <t>Jean Cocteau</t>
  </si>
  <si>
    <t>No Man's Land</t>
  </si>
  <si>
    <t>Danis Tanovic</t>
  </si>
  <si>
    <t>Badhaai Ho</t>
  </si>
  <si>
    <t>Amit Ravindernath Sharma</t>
  </si>
  <si>
    <t>Through a Glass Darkly</t>
  </si>
  <si>
    <t>Pad Man</t>
  </si>
  <si>
    <t>R. Balki</t>
  </si>
  <si>
    <t>Baby</t>
  </si>
  <si>
    <t>Airlift</t>
  </si>
  <si>
    <t>Raja Menon</t>
  </si>
  <si>
    <t>The Batman</t>
  </si>
  <si>
    <t>Matt Reeves</t>
  </si>
  <si>
    <t>Everything Everywhere All at Once</t>
  </si>
  <si>
    <t>Daniel Kwan</t>
  </si>
  <si>
    <t>Tombstone</t>
  </si>
  <si>
    <t>George P. Cosmatos</t>
  </si>
  <si>
    <t>Little Miss Sunshine</t>
  </si>
  <si>
    <t>Jonathan Dayton</t>
  </si>
  <si>
    <t>Dunkirk</t>
  </si>
  <si>
    <t>A Bronx Tale</t>
  </si>
  <si>
    <t>Robert De Niro</t>
  </si>
  <si>
    <t>Moonrise Kingdom</t>
  </si>
  <si>
    <t>The Breakfast Club</t>
  </si>
  <si>
    <t>John Hughes</t>
  </si>
  <si>
    <t>The Gentlemen</t>
  </si>
  <si>
    <t>Get Out</t>
  </si>
  <si>
    <t>Jordan Peele</t>
  </si>
  <si>
    <t>The Notebook</t>
  </si>
  <si>
    <t>Nick Cassavetes</t>
  </si>
  <si>
    <t>Edward Berger</t>
  </si>
  <si>
    <t>Drive</t>
  </si>
  <si>
    <t>Nicolas Winding Refn</t>
  </si>
  <si>
    <t>Pride &amp; Prejudice</t>
  </si>
  <si>
    <t>Joe Wright</t>
  </si>
  <si>
    <t>The Big Short</t>
  </si>
  <si>
    <t>Adam McKay</t>
  </si>
  <si>
    <t>Hot Fuzz</t>
  </si>
  <si>
    <t>Call Me by Your Name</t>
  </si>
  <si>
    <t>Luca Guadagnino</t>
  </si>
  <si>
    <t>RRR</t>
  </si>
  <si>
    <t>About Time</t>
  </si>
  <si>
    <t>Richard Curtis</t>
  </si>
  <si>
    <t>The Hateful Eight</t>
  </si>
  <si>
    <t>Ghostbusters</t>
  </si>
  <si>
    <t>Ivan Reitman</t>
  </si>
  <si>
    <t>The Irishman</t>
  </si>
  <si>
    <t>Little Women</t>
  </si>
  <si>
    <t>Greta Gerwig</t>
  </si>
  <si>
    <t>The Girl with the Dragon Tattoo</t>
  </si>
  <si>
    <t>The Sandlot</t>
  </si>
  <si>
    <t>David Mickey Evans</t>
  </si>
  <si>
    <t>Predator</t>
  </si>
  <si>
    <t>The Social Network</t>
  </si>
  <si>
    <t>Isle of Dogs</t>
  </si>
  <si>
    <t>Remember the Titans</t>
  </si>
  <si>
    <t>Boaz Yakin</t>
  </si>
  <si>
    <t>Ferris Bueller's Day Off</t>
  </si>
  <si>
    <t>The Hobbit: An Unexpected Journey</t>
  </si>
  <si>
    <t>Rogue One: A Star Wars Story</t>
  </si>
  <si>
    <t>Gareth Edwards</t>
  </si>
  <si>
    <t>Star Wars: Episode VII - The Force Awakens</t>
  </si>
  <si>
    <t>Apocalypto</t>
  </si>
  <si>
    <t>Nightcrawler</t>
  </si>
  <si>
    <t>Dan Gilroy</t>
  </si>
  <si>
    <t>The Fugitive</t>
  </si>
  <si>
    <t>Andrew Davis</t>
  </si>
  <si>
    <t>Hidden Figures</t>
  </si>
  <si>
    <t>Theodore Melfi</t>
  </si>
  <si>
    <t>American Gangster</t>
  </si>
  <si>
    <t>Atonement</t>
  </si>
  <si>
    <t>The Killing Fields</t>
  </si>
  <si>
    <t>Roland Joffé</t>
  </si>
  <si>
    <t>The Curious Case of Benjamin Button</t>
  </si>
  <si>
    <t>Captain America: Civil War</t>
  </si>
  <si>
    <t>The Untouchables</t>
  </si>
  <si>
    <t>Taken</t>
  </si>
  <si>
    <t>Pierre Morel</t>
  </si>
  <si>
    <t>Cast Away</t>
  </si>
  <si>
    <t>Back to the Future Part II</t>
  </si>
  <si>
    <t>The Worst Person in the World</t>
  </si>
  <si>
    <t>Joachim Trier</t>
  </si>
  <si>
    <t>Willy Wonka &amp; the Chocolate Factory</t>
  </si>
  <si>
    <t>Mel Stuart</t>
  </si>
  <si>
    <t>The Outlaw Josey Wales</t>
  </si>
  <si>
    <t>Captain America: The Winter Soldier</t>
  </si>
  <si>
    <t>Skyfall</t>
  </si>
  <si>
    <t>Captain Phillips</t>
  </si>
  <si>
    <t>Manchester by the Sea</t>
  </si>
  <si>
    <t>Kenneth Lonergan</t>
  </si>
  <si>
    <t>Captain Fantastic</t>
  </si>
  <si>
    <t>Matt Ross</t>
  </si>
  <si>
    <t>The Hobbit: The Desolation of Smaug</t>
  </si>
  <si>
    <t>Gattaca</t>
  </si>
  <si>
    <t>Andrew Niccol</t>
  </si>
  <si>
    <t>Misery</t>
  </si>
  <si>
    <t>The Last Samurai</t>
  </si>
  <si>
    <t>Big Hero 6</t>
  </si>
  <si>
    <t>Don Hall</t>
  </si>
  <si>
    <t>Thirteen Lives</t>
  </si>
  <si>
    <t>Midnight Cowboy</t>
  </si>
  <si>
    <t>John Schlesinger</t>
  </si>
  <si>
    <t>Boyz n the Hood</t>
  </si>
  <si>
    <t>John Singleton</t>
  </si>
  <si>
    <t>I Saw the Devil</t>
  </si>
  <si>
    <t>Jee-woon Kim</t>
  </si>
  <si>
    <t>Mary Poppins</t>
  </si>
  <si>
    <t>Robert Stevenson</t>
  </si>
  <si>
    <t>Walk the Line</t>
  </si>
  <si>
    <t>East of Eden</t>
  </si>
  <si>
    <t>Straight Outta Compton</t>
  </si>
  <si>
    <t>F. Gary Gray</t>
  </si>
  <si>
    <t>The Conversation</t>
  </si>
  <si>
    <t>Glory</t>
  </si>
  <si>
    <t>Awakenings</t>
  </si>
  <si>
    <t>Penny Marshall</t>
  </si>
  <si>
    <t>Serenity</t>
  </si>
  <si>
    <t>Moon</t>
  </si>
  <si>
    <t>Duncan Jones</t>
  </si>
  <si>
    <t>The Holy Mountain</t>
  </si>
  <si>
    <t>Alejandro Jodorowsky</t>
  </si>
  <si>
    <t>The Right Stuff</t>
  </si>
  <si>
    <t>Philip Kaufman</t>
  </si>
  <si>
    <t>The Fighter</t>
  </si>
  <si>
    <t>David O. Russell</t>
  </si>
  <si>
    <t>Mississippi Burning</t>
  </si>
  <si>
    <t>The King of Comedy</t>
  </si>
  <si>
    <t>The Fall</t>
  </si>
  <si>
    <t>Tarsem Singh</t>
  </si>
  <si>
    <t>Paddington 2</t>
  </si>
  <si>
    <t>Paul King</t>
  </si>
  <si>
    <t>Niels Arden Oplev</t>
  </si>
  <si>
    <t>Kiki's Delivery Service</t>
  </si>
  <si>
    <t>How to Train Your Dragon 2</t>
  </si>
  <si>
    <t>The Remains of the Day</t>
  </si>
  <si>
    <t>James Ivory</t>
  </si>
  <si>
    <t>Pride</t>
  </si>
  <si>
    <t>Matthew Warchus</t>
  </si>
  <si>
    <t>Hunt for the Wilderpeople</t>
  </si>
  <si>
    <t>The Insider</t>
  </si>
  <si>
    <t>Changeling</t>
  </si>
  <si>
    <t>Ed Wood</t>
  </si>
  <si>
    <t>Night of the Living Dead</t>
  </si>
  <si>
    <t>George A. Romero</t>
  </si>
  <si>
    <t>The Day the Earth Stood Still</t>
  </si>
  <si>
    <t>The Best Offer</t>
  </si>
  <si>
    <t>Dawn of the Dead</t>
  </si>
  <si>
    <t>My Fair Lady</t>
  </si>
  <si>
    <t>Kramer vs. Kramer</t>
  </si>
  <si>
    <t>Robert Benton</t>
  </si>
  <si>
    <t>My Left Foot</t>
  </si>
  <si>
    <t>The Day of the Jackal</t>
  </si>
  <si>
    <t>Bringing Up Baby</t>
  </si>
  <si>
    <t>Cabaret</t>
  </si>
  <si>
    <t>Bob Fosse</t>
  </si>
  <si>
    <t>October Sky</t>
  </si>
  <si>
    <t>Joe Johnston</t>
  </si>
  <si>
    <t>Days of Heaven</t>
  </si>
  <si>
    <t>Terrence Malick</t>
  </si>
  <si>
    <t>Guess Who's Coming to Dinner</t>
  </si>
  <si>
    <t>Once</t>
  </si>
  <si>
    <t>Aguirre, the Wrath of God</t>
  </si>
  <si>
    <t>Freaks</t>
  </si>
  <si>
    <t>Tod Browning</t>
  </si>
  <si>
    <t>All About My Mother</t>
  </si>
  <si>
    <t>All That Jazz</t>
  </si>
  <si>
    <t>Letters from Iwo Jima</t>
  </si>
  <si>
    <t>Lilya 4-Ever</t>
  </si>
  <si>
    <t>Lukas Moodysson</t>
  </si>
  <si>
    <t>Whisper of the Heart</t>
  </si>
  <si>
    <t>Yoshifumi Kondô</t>
  </si>
  <si>
    <t>Gaslight</t>
  </si>
  <si>
    <t>The Chaser</t>
  </si>
  <si>
    <t>Na Hong-jin</t>
  </si>
  <si>
    <t>Manhattan</t>
  </si>
  <si>
    <t>Breaking the Waves</t>
  </si>
  <si>
    <t>Loving Vincent</t>
  </si>
  <si>
    <t>DK Welchman</t>
  </si>
  <si>
    <t>The World's Fastest Indian</t>
  </si>
  <si>
    <t>Roger Donaldson</t>
  </si>
  <si>
    <t>Frankenstein</t>
  </si>
  <si>
    <t>James Whale</t>
  </si>
  <si>
    <t>To Have and Have Not</t>
  </si>
  <si>
    <t>Stagecoach</t>
  </si>
  <si>
    <t>Red River</t>
  </si>
  <si>
    <t>The Lunchbox</t>
  </si>
  <si>
    <t>Ritesh Batra</t>
  </si>
  <si>
    <t>Land of Mine</t>
  </si>
  <si>
    <t>Martin Zandvliet</t>
  </si>
  <si>
    <t>His Girl Friday</t>
  </si>
  <si>
    <t>Batman: Mask of the Phantasm</t>
  </si>
  <si>
    <t>Eric Radomski</t>
  </si>
  <si>
    <t>L'Avventura</t>
  </si>
  <si>
    <t>Michelangelo Antonioni</t>
  </si>
  <si>
    <t>Hannah and Her Sisters</t>
  </si>
  <si>
    <t>Ninja Scroll</t>
  </si>
  <si>
    <t>Yoshiaki Kawajiri</t>
  </si>
  <si>
    <t>The Man Who Would Be King</t>
  </si>
  <si>
    <t>The White Ribbon</t>
  </si>
  <si>
    <t>Shadow of a Doubt</t>
  </si>
  <si>
    <t>A Prophet</t>
  </si>
  <si>
    <t>Jacques Audiard</t>
  </si>
  <si>
    <t>The Bride of Frankenstein</t>
  </si>
  <si>
    <t>The Umbrellas of Cherbourg</t>
  </si>
  <si>
    <t>Jacques Demy</t>
  </si>
  <si>
    <t>I, Daniel Blake</t>
  </si>
  <si>
    <t>Ken Loach</t>
  </si>
  <si>
    <t>The Innocents</t>
  </si>
  <si>
    <t>Jack Clayton</t>
  </si>
  <si>
    <t>The Killer</t>
  </si>
  <si>
    <t>John Woo</t>
  </si>
  <si>
    <t>The Postman</t>
  </si>
  <si>
    <t>Michael Radford</t>
  </si>
  <si>
    <t>You Can't Take It with You</t>
  </si>
  <si>
    <t>Cowboy Bebop: The Movie</t>
  </si>
  <si>
    <t>Shin'ichirô Watanabe</t>
  </si>
  <si>
    <t>The Chorus</t>
  </si>
  <si>
    <t>Christophe Barratier</t>
  </si>
  <si>
    <t>Tokyo Godfathers</t>
  </si>
  <si>
    <t>Crimes and Misdemeanors</t>
  </si>
  <si>
    <t>Once Upon a Time in Anatolia</t>
  </si>
  <si>
    <t>The Asphalt Jungle</t>
  </si>
  <si>
    <t>Veer Zaara</t>
  </si>
  <si>
    <t>Yash Chopra</t>
  </si>
  <si>
    <t>The Discreet Charm of the Bourgeoisie</t>
  </si>
  <si>
    <t>Like Father, Like Son</t>
  </si>
  <si>
    <t>English Vinglish</t>
  </si>
  <si>
    <t>Gauri Shinde</t>
  </si>
  <si>
    <t>Duck Soup</t>
  </si>
  <si>
    <t>Leo McCarey</t>
  </si>
  <si>
    <t>Vivre Sa Vie</t>
  </si>
  <si>
    <t>Jean-Luc Godard</t>
  </si>
  <si>
    <t>Millennium Actress</t>
  </si>
  <si>
    <t>Knockin' on Heaven's Door</t>
  </si>
  <si>
    <t>Thomas Jahn</t>
  </si>
  <si>
    <t>My Life as a Zucchini</t>
  </si>
  <si>
    <t>Claude Barras</t>
  </si>
  <si>
    <t>A Night at the Opera</t>
  </si>
  <si>
    <t>Sam Wood</t>
  </si>
  <si>
    <t>Hindi Medium</t>
  </si>
  <si>
    <t>Saket Chaudhary</t>
  </si>
  <si>
    <t>Vicky Donor</t>
  </si>
  <si>
    <t>The Whale</t>
  </si>
  <si>
    <t>Mission: Impossible - Fallout</t>
  </si>
  <si>
    <t>Christopher McQuarrie</t>
  </si>
  <si>
    <t>The Banshees of Inisherin</t>
  </si>
  <si>
    <t>The Goonies</t>
  </si>
  <si>
    <t>Richard Donner</t>
  </si>
  <si>
    <t>Aftersun</t>
  </si>
  <si>
    <t>Charlotte Wells</t>
  </si>
  <si>
    <t>Kingsman: The Secret Service</t>
  </si>
  <si>
    <t>Matthew Vaughn</t>
  </si>
  <si>
    <t>Harry Potter and the Goblet of Fire</t>
  </si>
  <si>
    <t>Mike Newell</t>
  </si>
  <si>
    <t>The Hangover</t>
  </si>
  <si>
    <t>Ocean's Eleven</t>
  </si>
  <si>
    <t>Steven Soderbergh</t>
  </si>
  <si>
    <t>Silver Linings Playbook</t>
  </si>
  <si>
    <t>Zodiac</t>
  </si>
  <si>
    <t>Black Hawk Down</t>
  </si>
  <si>
    <t>Argo</t>
  </si>
  <si>
    <t>Ben Affleck</t>
  </si>
  <si>
    <t>A Few Good Men</t>
  </si>
  <si>
    <t>Blue Is the Warmest Colour</t>
  </si>
  <si>
    <t>Abdellatif Kechiche</t>
  </si>
  <si>
    <t>Blazing Saddles</t>
  </si>
  <si>
    <t>Lost in Translation</t>
  </si>
  <si>
    <t>Sofia Coppola</t>
  </si>
  <si>
    <t>Evil Dead II</t>
  </si>
  <si>
    <t>Sam Raimi</t>
  </si>
  <si>
    <t>Harry Potter and the Deathly Hallows: Part 1</t>
  </si>
  <si>
    <t>Brokeback Mountain</t>
  </si>
  <si>
    <t>The Last of the Mohicans</t>
  </si>
  <si>
    <t>Primal Fear</t>
  </si>
  <si>
    <t>Gregory Hoblit</t>
  </si>
  <si>
    <t>Wind River</t>
  </si>
  <si>
    <t>Taylor Sheridan</t>
  </si>
  <si>
    <t>X-Men: First Class</t>
  </si>
  <si>
    <t>Ex Machina</t>
  </si>
  <si>
    <t>Alex Garland</t>
  </si>
  <si>
    <t>500 Days of Summer</t>
  </si>
  <si>
    <t>Marc Webb</t>
  </si>
  <si>
    <t>3:10 to Yuma</t>
  </si>
  <si>
    <t>Airplane!</t>
  </si>
  <si>
    <t>Jim Abrahams</t>
  </si>
  <si>
    <t>And Your Mother Too</t>
  </si>
  <si>
    <t>Home Alone</t>
  </si>
  <si>
    <t>Chris Columbus</t>
  </si>
  <si>
    <t>Training Day</t>
  </si>
  <si>
    <t>Antoine Fuqua</t>
  </si>
  <si>
    <t>Blue Velvet</t>
  </si>
  <si>
    <t>Who Framed Roger Rabbit</t>
  </si>
  <si>
    <t>Coraline</t>
  </si>
  <si>
    <t>Glengarry Glen Ross</t>
  </si>
  <si>
    <t>James Foley</t>
  </si>
  <si>
    <t>Wait Until Dark</t>
  </si>
  <si>
    <t>Terence Young</t>
  </si>
  <si>
    <t>The Game</t>
  </si>
  <si>
    <t>The Count of Monte Cristo</t>
  </si>
  <si>
    <t>Kevin Reynolds</t>
  </si>
  <si>
    <t>Mr. Nobody</t>
  </si>
  <si>
    <t>Jaco Van Dormael</t>
  </si>
  <si>
    <t>The Lego Movie</t>
  </si>
  <si>
    <t>Phil Lord</t>
  </si>
  <si>
    <t>Philadelphia</t>
  </si>
  <si>
    <t>Tangled</t>
  </si>
  <si>
    <t>Nathan Greno</t>
  </si>
  <si>
    <t>Man on Fire</t>
  </si>
  <si>
    <t>Birdman or (The Unexpected Virtue of Ignorance)</t>
  </si>
  <si>
    <t>Deliverance</t>
  </si>
  <si>
    <t>John Boorman</t>
  </si>
  <si>
    <t>First Blood</t>
  </si>
  <si>
    <t>Ted Kotcheff</t>
  </si>
  <si>
    <t>Sense and Sensibility</t>
  </si>
  <si>
    <t>Star Trek II: The Wrath of Khan</t>
  </si>
  <si>
    <t>Nicholas Meyer</t>
  </si>
  <si>
    <t>The Fault in Our Stars</t>
  </si>
  <si>
    <t>Josh Boone</t>
  </si>
  <si>
    <t>The Bourne Supremacy</t>
  </si>
  <si>
    <t>Wreck-It Ralph</t>
  </si>
  <si>
    <t>Rich Moore</t>
  </si>
  <si>
    <t>Apollo 13</t>
  </si>
  <si>
    <t>Midnight in Paris</t>
  </si>
  <si>
    <t>Toy Story 4</t>
  </si>
  <si>
    <t>Josh Cooley</t>
  </si>
  <si>
    <t>Halloween</t>
  </si>
  <si>
    <t>Another Round</t>
  </si>
  <si>
    <t>The Machinist</t>
  </si>
  <si>
    <t>Brad Anderson</t>
  </si>
  <si>
    <t>O Brother, Where Art Thou?</t>
  </si>
  <si>
    <t>Crash</t>
  </si>
  <si>
    <t>Paul Haggis</t>
  </si>
  <si>
    <t>What's Eating Gilbert Grape</t>
  </si>
  <si>
    <t>The Magnificent Seven</t>
  </si>
  <si>
    <t>The French Connection</t>
  </si>
  <si>
    <t>Gravity</t>
  </si>
  <si>
    <t>Donnie Brasco</t>
  </si>
  <si>
    <t>The Trial of the Chicago 7</t>
  </si>
  <si>
    <t>Aaron Sorkin</t>
  </si>
  <si>
    <t>As Good as It Gets</t>
  </si>
  <si>
    <t>James L. Brooks</t>
  </si>
  <si>
    <t>Road to Perdition</t>
  </si>
  <si>
    <t>The Boondock Saints</t>
  </si>
  <si>
    <t>Troy Duffy</t>
  </si>
  <si>
    <t>Naked</t>
  </si>
  <si>
    <t>Empire of the Sun</t>
  </si>
  <si>
    <t>The Color Purple</t>
  </si>
  <si>
    <t>Sound of Metal</t>
  </si>
  <si>
    <t>Darius Marder</t>
  </si>
  <si>
    <t>When Harry Met Sally...</t>
  </si>
  <si>
    <t>The Boy in the Striped Pajamas</t>
  </si>
  <si>
    <t>Mark Herman</t>
  </si>
  <si>
    <t>A Man Called Ove</t>
  </si>
  <si>
    <t>Hannes Holm</t>
  </si>
  <si>
    <t>Star Trek Into Darkness</t>
  </si>
  <si>
    <t>Fried Green Tomatoes</t>
  </si>
  <si>
    <t>Jon Avnet</t>
  </si>
  <si>
    <t>Kung Fu Hustle</t>
  </si>
  <si>
    <t>Stephen Chow</t>
  </si>
  <si>
    <t>Dirty Harry</t>
  </si>
  <si>
    <t>Don Siegel</t>
  </si>
  <si>
    <t>Serpico</t>
  </si>
  <si>
    <t>Detachment</t>
  </si>
  <si>
    <t>Happiness</t>
  </si>
  <si>
    <t>Todd Solondz</t>
  </si>
  <si>
    <t>Being John Malkovich</t>
  </si>
  <si>
    <t>The Theory of Everything</t>
  </si>
  <si>
    <t>James Marsh</t>
  </si>
  <si>
    <t>The Dirty Dozen</t>
  </si>
  <si>
    <t>Lucky Number Slevin</t>
  </si>
  <si>
    <t>Paul McGuigan</t>
  </si>
  <si>
    <t>Adaptation.</t>
  </si>
  <si>
    <t>Clerks</t>
  </si>
  <si>
    <t>Kevin Smith</t>
  </si>
  <si>
    <t>The Longest Day</t>
  </si>
  <si>
    <t>Ken Annakin</t>
  </si>
  <si>
    <t>This Is England</t>
  </si>
  <si>
    <t>Shane Meadows</t>
  </si>
  <si>
    <t>Flipped</t>
  </si>
  <si>
    <t>The Name of the Rose</t>
  </si>
  <si>
    <t>Jean-Jacques Annaud</t>
  </si>
  <si>
    <t>Goldfinger</t>
  </si>
  <si>
    <t>Guy Hamilton</t>
  </si>
  <si>
    <t>Ordinary People</t>
  </si>
  <si>
    <t>Robert Redford</t>
  </si>
  <si>
    <t>South Park: Bigger, Longer &amp; Uncut</t>
  </si>
  <si>
    <t>Trey Parker</t>
  </si>
  <si>
    <t>Bonnie and Clyde</t>
  </si>
  <si>
    <t>Arthur Penn</t>
  </si>
  <si>
    <t>The Verdict</t>
  </si>
  <si>
    <t>The Great Beauty</t>
  </si>
  <si>
    <t>Paolo Sorrentino</t>
  </si>
  <si>
    <t>Malcolm X</t>
  </si>
  <si>
    <t>Billy Elliot</t>
  </si>
  <si>
    <t>Stephen Daldry</t>
  </si>
  <si>
    <t>Miller's Crossing</t>
  </si>
  <si>
    <t>Paprika</t>
  </si>
  <si>
    <t>The Wind Rises</t>
  </si>
  <si>
    <t>Ray</t>
  </si>
  <si>
    <t>Roma</t>
  </si>
  <si>
    <t>Joint Security Area</t>
  </si>
  <si>
    <t>Run Lola Run</t>
  </si>
  <si>
    <t>Tom Tykwer</t>
  </si>
  <si>
    <t>Belle de Jour</t>
  </si>
  <si>
    <t>The Last Emperor</t>
  </si>
  <si>
    <t>Hard Boiled</t>
  </si>
  <si>
    <t>Kubo and the Two Strings</t>
  </si>
  <si>
    <t>Travis Knight</t>
  </si>
  <si>
    <t>Fantastic Planet</t>
  </si>
  <si>
    <t>René Laloux</t>
  </si>
  <si>
    <t>The Man from Nowhere</t>
  </si>
  <si>
    <t>Jeong-beom Lee</t>
  </si>
  <si>
    <t>Mother</t>
  </si>
  <si>
    <t>Badlands</t>
  </si>
  <si>
    <t>The African Queen</t>
  </si>
  <si>
    <t>Open Your Eyes</t>
  </si>
  <si>
    <t>Beasts of No Nation</t>
  </si>
  <si>
    <t>Cary Joji Fukunaga</t>
  </si>
  <si>
    <t>Finding Neverland</t>
  </si>
  <si>
    <t>Marc Forster</t>
  </si>
  <si>
    <t>Me and Earl and the Dying Girl</t>
  </si>
  <si>
    <t>Alfonso Gomez-Rejon</t>
  </si>
  <si>
    <t>The Quiet Man</t>
  </si>
  <si>
    <t>Happy Together</t>
  </si>
  <si>
    <t>Breathless</t>
  </si>
  <si>
    <t>Black Book</t>
  </si>
  <si>
    <t>Paul Verhoeven</t>
  </si>
  <si>
    <t>Short Cuts</t>
  </si>
  <si>
    <t>Robert Altman</t>
  </si>
  <si>
    <t>Hamlet</t>
  </si>
  <si>
    <t>Kenneth Branagh</t>
  </si>
  <si>
    <t>Fantasia</t>
  </si>
  <si>
    <t>James Algar</t>
  </si>
  <si>
    <t>Nebraska</t>
  </si>
  <si>
    <t>Alexander Payne</t>
  </si>
  <si>
    <t>The Double Life of Véronique</t>
  </si>
  <si>
    <t>Zulu</t>
  </si>
  <si>
    <t>Cy Endfield</t>
  </si>
  <si>
    <t>Waking Life</t>
  </si>
  <si>
    <t>Porco Rosso</t>
  </si>
  <si>
    <t>The Vanishing</t>
  </si>
  <si>
    <t>George Sluizer</t>
  </si>
  <si>
    <t>Invasion of the Body Snatchers</t>
  </si>
  <si>
    <t>When Marnie Was There</t>
  </si>
  <si>
    <t>Hiromasa Yonebayashi</t>
  </si>
  <si>
    <t>Hedwig and the Angry Inch</t>
  </si>
  <si>
    <t>John Cameron Mitchell</t>
  </si>
  <si>
    <t>Perfect Strangers</t>
  </si>
  <si>
    <t>Paolo Genovese</t>
  </si>
  <si>
    <t>A Man for All Seasons</t>
  </si>
  <si>
    <t>Night on Earth</t>
  </si>
  <si>
    <t>Jim Jarmusch</t>
  </si>
  <si>
    <t>Black Narcissus</t>
  </si>
  <si>
    <t>The Broken Circle Breakdown</t>
  </si>
  <si>
    <t>Felix van Groeningen</t>
  </si>
  <si>
    <t>The Triplets of Belleville</t>
  </si>
  <si>
    <t>Sylvain Chomet</t>
  </si>
  <si>
    <t>Good Bye Lenin!</t>
  </si>
  <si>
    <t>Wolfgang Becker</t>
  </si>
  <si>
    <t>The Little Prince</t>
  </si>
  <si>
    <t>Mark Osborne</t>
  </si>
  <si>
    <t>Cape Fear</t>
  </si>
  <si>
    <t>J. Lee Thompson</t>
  </si>
  <si>
    <t>Marty</t>
  </si>
  <si>
    <t>Delbert Mann</t>
  </si>
  <si>
    <t>The Motorcycle Diaries</t>
  </si>
  <si>
    <t>The Lady Vanishes</t>
  </si>
  <si>
    <t>Down by Law</t>
  </si>
  <si>
    <t>The Caine Mutiny</t>
  </si>
  <si>
    <t>Edward Dmytryk</t>
  </si>
  <si>
    <t>Frost/Nixon</t>
  </si>
  <si>
    <t>Taste of Cherry</t>
  </si>
  <si>
    <t>Abbas Kiarostami</t>
  </si>
  <si>
    <t>Key Largo</t>
  </si>
  <si>
    <t>The Salesman</t>
  </si>
  <si>
    <t>Confessions</t>
  </si>
  <si>
    <t>Tetsuya Nakashima</t>
  </si>
  <si>
    <t>Dreams</t>
  </si>
  <si>
    <t>The Experiment</t>
  </si>
  <si>
    <t>Evil</t>
  </si>
  <si>
    <t>Mikael Håfström</t>
  </si>
  <si>
    <t>Adam's Apples</t>
  </si>
  <si>
    <t>Anders Thomas Jensen</t>
  </si>
  <si>
    <t>The Girl Who Leapt Through Time</t>
  </si>
  <si>
    <t>The Magdalene Sisters</t>
  </si>
  <si>
    <t>Peter Mullan</t>
  </si>
  <si>
    <t>After the Wedding</t>
  </si>
  <si>
    <t>Susanne Bier</t>
  </si>
  <si>
    <t>In America</t>
  </si>
  <si>
    <t>The Breadwinner</t>
  </si>
  <si>
    <t>Nora Twomey</t>
  </si>
  <si>
    <t>Jules and Jim</t>
  </si>
  <si>
    <t>Love and Death</t>
  </si>
  <si>
    <t>Fireworks</t>
  </si>
  <si>
    <t>Takeshi Kitano</t>
  </si>
  <si>
    <t>The Purple Rose of Cairo</t>
  </si>
  <si>
    <t>The Muppet Christmas Carol</t>
  </si>
  <si>
    <t>Brian Henson</t>
  </si>
  <si>
    <t>The Past</t>
  </si>
  <si>
    <t>Zelig</t>
  </si>
  <si>
    <t>The Edge of Heaven</t>
  </si>
  <si>
    <t>Avatar: The Way of Water</t>
  </si>
  <si>
    <t>Harry Potter and the Sorcerer's Stone</t>
  </si>
  <si>
    <t>Once Upon a Time in Hollywood</t>
  </si>
  <si>
    <t>American Psycho</t>
  </si>
  <si>
    <t>Mary Harron</t>
  </si>
  <si>
    <t>The Fifth Element</t>
  </si>
  <si>
    <t>Superbad</t>
  </si>
  <si>
    <t>Greg Mottola</t>
  </si>
  <si>
    <t>The Royal Tenenbaums</t>
  </si>
  <si>
    <t>Watchmen</t>
  </si>
  <si>
    <t>Deadpool 2</t>
  </si>
  <si>
    <t>David Leitch</t>
  </si>
  <si>
    <t>Guardians of the Galaxy Vol. 2</t>
  </si>
  <si>
    <t>Moana</t>
  </si>
  <si>
    <t>RoboCop</t>
  </si>
  <si>
    <t>Kick-Ass</t>
  </si>
  <si>
    <t>Sicario</t>
  </si>
  <si>
    <t>My Cousin Vinny</t>
  </si>
  <si>
    <t>Jonathan Lynn</t>
  </si>
  <si>
    <t>Rushmore</t>
  </si>
  <si>
    <t>Saw</t>
  </si>
  <si>
    <t>James Wan</t>
  </si>
  <si>
    <t>Office Space</t>
  </si>
  <si>
    <t>Mike Judge</t>
  </si>
  <si>
    <t>Moneyball</t>
  </si>
  <si>
    <t>Bennett Miller</t>
  </si>
  <si>
    <t>A Star Is Born</t>
  </si>
  <si>
    <t>Bradley Cooper</t>
  </si>
  <si>
    <t>The Butterfly Effect</t>
  </si>
  <si>
    <t>Eric Bress</t>
  </si>
  <si>
    <t>Inside Man</t>
  </si>
  <si>
    <t>Star Wars: Episode III - Revenge of the Sith</t>
  </si>
  <si>
    <t>Stardust</t>
  </si>
  <si>
    <t>True Grit</t>
  </si>
  <si>
    <t>Kung Fu Panda</t>
  </si>
  <si>
    <t>Minority Report</t>
  </si>
  <si>
    <t>Hell or High Water</t>
  </si>
  <si>
    <t>David Mackenzie</t>
  </si>
  <si>
    <t>The Blind Side</t>
  </si>
  <si>
    <t>John Lee Hancock</t>
  </si>
  <si>
    <t>Eastern Promises</t>
  </si>
  <si>
    <t>David Cronenberg</t>
  </si>
  <si>
    <t>The Others</t>
  </si>
  <si>
    <t>The Birds</t>
  </si>
  <si>
    <t>Mulan</t>
  </si>
  <si>
    <t>Tony Bancroft</t>
  </si>
  <si>
    <t>The Fly</t>
  </si>
  <si>
    <t>Lethal Weapon</t>
  </si>
  <si>
    <t>What We Do in the Shadows</t>
  </si>
  <si>
    <t>Jemaine Clement</t>
  </si>
  <si>
    <t>The Mitchells vs the Machines</t>
  </si>
  <si>
    <t>Michael Rianda</t>
  </si>
  <si>
    <t>The Thin Red Line</t>
  </si>
  <si>
    <t>Despicable Me</t>
  </si>
  <si>
    <t>Pierre Coffin</t>
  </si>
  <si>
    <t>Searching</t>
  </si>
  <si>
    <t>Aneesh Chaganty</t>
  </si>
  <si>
    <t>The Raid: Redemption</t>
  </si>
  <si>
    <t>The Road Warrior</t>
  </si>
  <si>
    <t>Dark City</t>
  </si>
  <si>
    <t>Alex Proyas</t>
  </si>
  <si>
    <t>Gone Baby Gone</t>
  </si>
  <si>
    <t>The Skin I Live In</t>
  </si>
  <si>
    <t>Ponyo</t>
  </si>
  <si>
    <t>The Jungle Book</t>
  </si>
  <si>
    <t>Wolfgang Reitherman</t>
  </si>
  <si>
    <t>Enter the Dragon</t>
  </si>
  <si>
    <t>Robert Clouse</t>
  </si>
  <si>
    <t>End of Watch</t>
  </si>
  <si>
    <t>David Ayer</t>
  </si>
  <si>
    <t>Dark Waters</t>
  </si>
  <si>
    <t>Todd Haynes</t>
  </si>
  <si>
    <t>Dawn of the Planet of the Apes</t>
  </si>
  <si>
    <t>I Am Sam</t>
  </si>
  <si>
    <t>Jessie Nelson</t>
  </si>
  <si>
    <t>Match Point</t>
  </si>
  <si>
    <t>The Bridges of Madison County</t>
  </si>
  <si>
    <t>After Hours</t>
  </si>
  <si>
    <t>Sabrina</t>
  </si>
  <si>
    <t>Die Hard with a Vengeance</t>
  </si>
  <si>
    <t>Rebel Without a Cause</t>
  </si>
  <si>
    <t>Snow White and the Seven Dwarfs</t>
  </si>
  <si>
    <t>William Cottrell</t>
  </si>
  <si>
    <t>From Here to Eternity</t>
  </si>
  <si>
    <t>50/50</t>
  </si>
  <si>
    <t>Jonathan Levine</t>
  </si>
  <si>
    <t>Barton Fink</t>
  </si>
  <si>
    <t>21 Grams</t>
  </si>
  <si>
    <t>United 93</t>
  </si>
  <si>
    <t>The Last King of Scotland</t>
  </si>
  <si>
    <t>Kevin Macdonald</t>
  </si>
  <si>
    <t>25th Hour</t>
  </si>
  <si>
    <t>The Taking of Pelham One Two Three</t>
  </si>
  <si>
    <t>Joseph Sargent</t>
  </si>
  <si>
    <t>Control</t>
  </si>
  <si>
    <t>Anton Corbijn</t>
  </si>
  <si>
    <t>A Very Long Engagement</t>
  </si>
  <si>
    <t>Shine</t>
  </si>
  <si>
    <t>Scott Hicks</t>
  </si>
  <si>
    <t>Philomena</t>
  </si>
  <si>
    <t>Stephen Frears</t>
  </si>
  <si>
    <t>The Invisible Man</t>
  </si>
  <si>
    <t>Cell 211</t>
  </si>
  <si>
    <t>Daniel Monzón</t>
  </si>
  <si>
    <t>IMDB Top 1000 Movies</t>
  </si>
  <si>
    <t>Arthur Chong</t>
  </si>
  <si>
    <t>https://www.kaggle.com/datasets/arthurchongg/imdb-top-1000-movies?select=imdb_clean.csv</t>
  </si>
  <si>
    <t>genres</t>
  </si>
  <si>
    <t>directors</t>
  </si>
  <si>
    <t># of movies</t>
  </si>
  <si>
    <t>unique_genres</t>
  </si>
  <si>
    <t>count</t>
  </si>
  <si>
    <t>runtime (mean)</t>
  </si>
  <si>
    <t>runtime (median)</t>
  </si>
  <si>
    <t>runtime (mode)</t>
  </si>
  <si>
    <t>runtime (mode#)</t>
  </si>
  <si>
    <t>runtime (mode%)</t>
  </si>
  <si>
    <t>rating (mean)</t>
  </si>
  <si>
    <t>rating (median)</t>
  </si>
  <si>
    <t>rating (mode)</t>
  </si>
  <si>
    <t>rating (mode#)</t>
  </si>
  <si>
    <t>rating (mode%)</t>
  </si>
  <si>
    <t>metascore (mean)</t>
  </si>
  <si>
    <t>metascore (median)</t>
  </si>
  <si>
    <t>metascore (mode)</t>
  </si>
  <si>
    <t>metascore (mode#)</t>
  </si>
  <si>
    <t>metascore (mode%)</t>
  </si>
  <si>
    <t>gross(M) (mean)</t>
  </si>
  <si>
    <t>gross(M) (median)</t>
  </si>
  <si>
    <t>gross(M) (mode)</t>
  </si>
  <si>
    <t>Count:</t>
  </si>
  <si>
    <t>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</si>
</sst>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sz val="2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2" fillId="0" borderId="0" xfId="0" applyFont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9" fontId="2" fillId="0" borderId="0" xfId="0" applyNumberFormat="1" applyFont="1" applyAlignment="1">
      <alignment horizontal="left"/>
    </xf>
    <xf numFmtId="9" fontId="0" fillId="0" borderId="0" xfId="0" applyNumberFormat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" fontId="3" fillId="2" borderId="0" xfId="0" applyNumberFormat="1" applyFont="1" applyFill="1" applyAlignment="1">
      <alignment horizontal="right"/>
    </xf>
    <xf numFmtId="0" fontId="0" fillId="0" borderId="1" xfId="0" applyBorder="1"/>
    <xf numFmtId="0" fontId="3" fillId="2" borderId="1" xfId="0" applyFont="1" applyFill="1" applyBorder="1"/>
    <xf numFmtId="1" fontId="0" fillId="0" borderId="0" xfId="0" applyNumberFormat="1"/>
    <xf numFmtId="0" fontId="4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27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_rels/chart72.xml.rels><?xml version="1.0" encoding="UTF-8" standalone="yes"?>
<Relationships xmlns="http://schemas.openxmlformats.org/package/2006/relationships"><Relationship Id="rId2" Type="http://schemas.microsoft.com/office/2011/relationships/chartColorStyle" Target="colors72.xml"/><Relationship Id="rId1" Type="http://schemas.microsoft.com/office/2011/relationships/chartStyle" Target="style72.xml"/></Relationships>
</file>

<file path=xl/charts/_rels/chart73.xml.rels><?xml version="1.0" encoding="UTF-8" standalone="yes"?>
<Relationships xmlns="http://schemas.openxmlformats.org/package/2006/relationships"><Relationship Id="rId2" Type="http://schemas.microsoft.com/office/2011/relationships/chartColorStyle" Target="colors73.xml"/><Relationship Id="rId1" Type="http://schemas.microsoft.com/office/2011/relationships/chartStyle" Target="style73.xml"/></Relationships>
</file>

<file path=xl/charts/_rels/chart74.xml.rels><?xml version="1.0" encoding="UTF-8" standalone="yes"?>
<Relationships xmlns="http://schemas.openxmlformats.org/package/2006/relationships"><Relationship Id="rId2" Type="http://schemas.microsoft.com/office/2011/relationships/chartColorStyle" Target="colors74.xml"/><Relationship Id="rId1" Type="http://schemas.microsoft.com/office/2011/relationships/chartStyle" Target="style74.xml"/></Relationships>
</file>

<file path=xl/charts/_rels/chart75.xml.rels><?xml version="1.0" encoding="UTF-8" standalone="yes"?>
<Relationships xmlns="http://schemas.openxmlformats.org/package/2006/relationships"><Relationship Id="rId2" Type="http://schemas.microsoft.com/office/2011/relationships/chartColorStyle" Target="colors75.xml"/><Relationship Id="rId1" Type="http://schemas.microsoft.com/office/2011/relationships/chartStyle" Target="style75.xml"/></Relationships>
</file>

<file path=xl/charts/_rels/chart76.xml.rels><?xml version="1.0" encoding="UTF-8" standalone="yes"?>
<Relationships xmlns="http://schemas.openxmlformats.org/package/2006/relationships"><Relationship Id="rId2" Type="http://schemas.microsoft.com/office/2011/relationships/chartColorStyle" Target="colors76.xml"/><Relationship Id="rId1" Type="http://schemas.microsoft.com/office/2011/relationships/chartStyle" Target="style76.xml"/></Relationships>
</file>

<file path=xl/charts/_rels/chart77.xml.rels><?xml version="1.0" encoding="UTF-8" standalone="yes"?>
<Relationships xmlns="http://schemas.openxmlformats.org/package/2006/relationships"><Relationship Id="rId2" Type="http://schemas.microsoft.com/office/2011/relationships/chartColorStyle" Target="colors77.xml"/><Relationship Id="rId1" Type="http://schemas.microsoft.com/office/2011/relationships/chartStyle" Target="style77.xml"/></Relationships>
</file>

<file path=xl/charts/_rels/chart78.xml.rels><?xml version="1.0" encoding="UTF-8" standalone="yes"?>
<Relationships xmlns="http://schemas.openxmlformats.org/package/2006/relationships"><Relationship Id="rId2" Type="http://schemas.microsoft.com/office/2011/relationships/chartColorStyle" Target="colors78.xml"/><Relationship Id="rId1" Type="http://schemas.microsoft.com/office/2011/relationships/chartStyle" Target="style78.xml"/></Relationships>
</file>

<file path=xl/charts/_rels/chart79.xml.rels><?xml version="1.0" encoding="UTF-8" standalone="yes"?>
<Relationships xmlns="http://schemas.openxmlformats.org/package/2006/relationships"><Relationship Id="rId2" Type="http://schemas.microsoft.com/office/2011/relationships/chartColorStyle" Target="colors79.xml"/><Relationship Id="rId1" Type="http://schemas.microsoft.com/office/2011/relationships/chartStyle" Target="style79.xml"/></Relationships>
</file>

<file path=xl/charts/_rels/chart80.xml.rels><?xml version="1.0" encoding="UTF-8" standalone="yes"?>
<Relationships xmlns="http://schemas.openxmlformats.org/package/2006/relationships"><Relationship Id="rId2" Type="http://schemas.microsoft.com/office/2011/relationships/chartColorStyle" Target="colors80.xml"/><Relationship Id="rId1" Type="http://schemas.microsoft.com/office/2011/relationships/chartStyle" Target="style80.xml"/></Relationships>
</file>

<file path=xl/charts/_rels/chart81.xml.rels><?xml version="1.0" encoding="UTF-8" standalone="yes"?>
<Relationships xmlns="http://schemas.openxmlformats.org/package/2006/relationships"><Relationship Id="rId2" Type="http://schemas.microsoft.com/office/2011/relationships/chartColorStyle" Target="colors81.xml"/><Relationship Id="rId1" Type="http://schemas.microsoft.com/office/2011/relationships/chartStyle" Target="style81.xml"/></Relationships>
</file>

<file path=xl/charts/_rels/chart82.xml.rels><?xml version="1.0" encoding="UTF-8" standalone="yes"?>
<Relationships xmlns="http://schemas.openxmlformats.org/package/2006/relationships"><Relationship Id="rId2" Type="http://schemas.microsoft.com/office/2011/relationships/chartColorStyle" Target="colors82.xml"/><Relationship Id="rId1" Type="http://schemas.microsoft.com/office/2011/relationships/chartStyle" Target="style82.xml"/></Relationships>
</file>

<file path=xl/charts/_rels/chart83.xml.rels><?xml version="1.0" encoding="UTF-8" standalone="yes"?>
<Relationships xmlns="http://schemas.openxmlformats.org/package/2006/relationships"><Relationship Id="rId2" Type="http://schemas.microsoft.com/office/2011/relationships/chartColorStyle" Target="colors83.xml"/><Relationship Id="rId1" Type="http://schemas.microsoft.com/office/2011/relationships/chartStyle" Target="style83.xml"/></Relationships>
</file>

<file path=xl/charts/_rels/chart84.xml.rels><?xml version="1.0" encoding="UTF-8" standalone="yes"?>
<Relationships xmlns="http://schemas.openxmlformats.org/package/2006/relationships"><Relationship Id="rId2" Type="http://schemas.microsoft.com/office/2011/relationships/chartColorStyle" Target="colors84.xml"/><Relationship Id="rId1" Type="http://schemas.microsoft.com/office/2011/relationships/chartStyle" Target="style84.xml"/></Relationships>
</file>

<file path=xl/charts/_rels/chart85.xml.rels><?xml version="1.0" encoding="UTF-8" standalone="yes"?>
<Relationships xmlns="http://schemas.openxmlformats.org/package/2006/relationships"><Relationship Id="rId2" Type="http://schemas.microsoft.com/office/2011/relationships/chartColorStyle" Target="colors85.xml"/><Relationship Id="rId1" Type="http://schemas.microsoft.com/office/2011/relationships/chartStyle" Target="style85.xml"/></Relationships>
</file>

<file path=xl/charts/_rels/chart86.xml.rels><?xml version="1.0" encoding="UTF-8" standalone="yes"?>
<Relationships xmlns="http://schemas.openxmlformats.org/package/2006/relationships"><Relationship Id="rId2" Type="http://schemas.microsoft.com/office/2011/relationships/chartColorStyle" Target="colors86.xml"/><Relationship Id="rId1" Type="http://schemas.microsoft.com/office/2011/relationships/chartStyle" Target="style86.xml"/></Relationships>
</file>

<file path=xl/charts/_rels/chart87.xml.rels><?xml version="1.0" encoding="UTF-8" standalone="yes"?>
<Relationships xmlns="http://schemas.openxmlformats.org/package/2006/relationships"><Relationship Id="rId2" Type="http://schemas.microsoft.com/office/2011/relationships/chartColorStyle" Target="colors87.xml"/><Relationship Id="rId1" Type="http://schemas.microsoft.com/office/2011/relationships/chartStyle" Target="style87.xml"/></Relationships>
</file>

<file path=xl/charts/_rels/chart88.xml.rels><?xml version="1.0" encoding="UTF-8" standalone="yes"?>
<Relationships xmlns="http://schemas.openxmlformats.org/package/2006/relationships"><Relationship Id="rId2" Type="http://schemas.microsoft.com/office/2011/relationships/chartColorStyle" Target="colors88.xml"/><Relationship Id="rId1" Type="http://schemas.microsoft.com/office/2011/relationships/chartStyle" Target="style88.xml"/></Relationships>
</file>

<file path=xl/charts/_rels/chart89.xml.rels><?xml version="1.0" encoding="UTF-8" standalone="yes"?>
<Relationships xmlns="http://schemas.openxmlformats.org/package/2006/relationships"><Relationship Id="rId2" Type="http://schemas.microsoft.com/office/2011/relationships/chartColorStyle" Target="colors89.xml"/><Relationship Id="rId1" Type="http://schemas.microsoft.com/office/2011/relationships/chartStyle" Target="style89.xml"/></Relationships>
</file>

<file path=xl/charts/_rels/chart90.xml.rels><?xml version="1.0" encoding="UTF-8" standalone="yes"?>
<Relationships xmlns="http://schemas.openxmlformats.org/package/2006/relationships"><Relationship Id="rId2" Type="http://schemas.microsoft.com/office/2011/relationships/chartColorStyle" Target="colors90.xml"/><Relationship Id="rId1" Type="http://schemas.microsoft.com/office/2011/relationships/chartStyle" Target="style90.xml"/></Relationships>
</file>

<file path=xl/charts/_rels/chart91.xml.rels><?xml version="1.0" encoding="UTF-8" standalone="yes"?>
<Relationships xmlns="http://schemas.openxmlformats.org/package/2006/relationships"><Relationship Id="rId2" Type="http://schemas.microsoft.com/office/2011/relationships/chartColorStyle" Target="colors91.xml"/><Relationship Id="rId1" Type="http://schemas.microsoft.com/office/2011/relationships/chartStyle" Target="style91.xml"/></Relationships>
</file>

<file path=xl/charts/_rels/chart92.xml.rels><?xml version="1.0" encoding="UTF-8" standalone="yes"?>
<Relationships xmlns="http://schemas.openxmlformats.org/package/2006/relationships"><Relationship Id="rId2" Type="http://schemas.microsoft.com/office/2011/relationships/chartColorStyle" Target="colors92.xml"/><Relationship Id="rId1" Type="http://schemas.microsoft.com/office/2011/relationships/chartStyle" Target="style92.xml"/></Relationships>
</file>

<file path=xl/charts/_rels/chart93.xml.rels><?xml version="1.0" encoding="UTF-8" standalone="yes"?>
<Relationships xmlns="http://schemas.openxmlformats.org/package/2006/relationships"><Relationship Id="rId2" Type="http://schemas.microsoft.com/office/2011/relationships/chartColorStyle" Target="colors93.xml"/><Relationship Id="rId1" Type="http://schemas.microsoft.com/office/2011/relationships/chartStyle" Target="style93.xml"/></Relationships>
</file>

<file path=xl/charts/_rels/chart94.xml.rels><?xml version="1.0" encoding="UTF-8" standalone="yes"?>
<Relationships xmlns="http://schemas.openxmlformats.org/package/2006/relationships"><Relationship Id="rId2" Type="http://schemas.microsoft.com/office/2011/relationships/chartColorStyle" Target="colors94.xml"/><Relationship Id="rId1" Type="http://schemas.microsoft.com/office/2011/relationships/chartStyle" Target="style94.xml"/></Relationships>
</file>

<file path=xl/charts/_rels/chart95.xml.rels><?xml version="1.0" encoding="UTF-8" standalone="yes"?>
<Relationships xmlns="http://schemas.openxmlformats.org/package/2006/relationships"><Relationship Id="rId2" Type="http://schemas.microsoft.com/office/2011/relationships/chartColorStyle" Target="colors95.xml"/><Relationship Id="rId1" Type="http://schemas.microsoft.com/office/2011/relationships/chartStyle" Target="style95.xml"/></Relationships>
</file>

<file path=xl/charts/_rels/chart96.xml.rels><?xml version="1.0" encoding="UTF-8" standalone="yes"?>
<Relationships xmlns="http://schemas.openxmlformats.org/package/2006/relationships"><Relationship Id="rId2" Type="http://schemas.microsoft.com/office/2011/relationships/chartColorStyle" Target="colors96.xml"/><Relationship Id="rId1" Type="http://schemas.microsoft.com/office/2011/relationships/chartStyle" Target="style96.xml"/></Relationships>
</file>

<file path=xl/charts/_rels/chart97.xml.rels><?xml version="1.0" encoding="UTF-8" standalone="yes"?>
<Relationships xmlns="http://schemas.openxmlformats.org/package/2006/relationships"><Relationship Id="rId2" Type="http://schemas.microsoft.com/office/2011/relationships/chartColorStyle" Target="colors97.xml"/><Relationship Id="rId1" Type="http://schemas.microsoft.com/office/2011/relationships/chartStyle" Target="style9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Runtimes over the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unique_dataset!$D$2:$D$1001</c:f>
              <c:numCache>
                <c:formatCode>General</c:formatCode>
                <c:ptCount val="1000"/>
                <c:pt idx="0">
                  <c:v>1994</c:v>
                </c:pt>
                <c:pt idx="1">
                  <c:v>1972</c:v>
                </c:pt>
                <c:pt idx="2">
                  <c:v>2008</c:v>
                </c:pt>
                <c:pt idx="3">
                  <c:v>1993</c:v>
                </c:pt>
                <c:pt idx="4">
                  <c:v>1957</c:v>
                </c:pt>
                <c:pt idx="5">
                  <c:v>2003</c:v>
                </c:pt>
                <c:pt idx="6">
                  <c:v>1974</c:v>
                </c:pt>
                <c:pt idx="7">
                  <c:v>2023</c:v>
                </c:pt>
                <c:pt idx="8">
                  <c:v>1994</c:v>
                </c:pt>
                <c:pt idx="9">
                  <c:v>2010</c:v>
                </c:pt>
                <c:pt idx="10">
                  <c:v>2001</c:v>
                </c:pt>
                <c:pt idx="11">
                  <c:v>1999</c:v>
                </c:pt>
                <c:pt idx="12">
                  <c:v>1994</c:v>
                </c:pt>
                <c:pt idx="13">
                  <c:v>1966</c:v>
                </c:pt>
                <c:pt idx="14">
                  <c:v>2002</c:v>
                </c:pt>
                <c:pt idx="15">
                  <c:v>2021</c:v>
                </c:pt>
                <c:pt idx="16">
                  <c:v>2022</c:v>
                </c:pt>
                <c:pt idx="17">
                  <c:v>2014</c:v>
                </c:pt>
                <c:pt idx="18">
                  <c:v>1990</c:v>
                </c:pt>
                <c:pt idx="19">
                  <c:v>1999</c:v>
                </c:pt>
                <c:pt idx="20">
                  <c:v>1975</c:v>
                </c:pt>
                <c:pt idx="21">
                  <c:v>1980</c:v>
                </c:pt>
                <c:pt idx="22">
                  <c:v>2022</c:v>
                </c:pt>
                <c:pt idx="23">
                  <c:v>2020</c:v>
                </c:pt>
                <c:pt idx="24">
                  <c:v>1999</c:v>
                </c:pt>
                <c:pt idx="25">
                  <c:v>1991</c:v>
                </c:pt>
                <c:pt idx="26">
                  <c:v>1995</c:v>
                </c:pt>
                <c:pt idx="27">
                  <c:v>1998</c:v>
                </c:pt>
                <c:pt idx="28">
                  <c:v>1991</c:v>
                </c:pt>
                <c:pt idx="29">
                  <c:v>1977</c:v>
                </c:pt>
                <c:pt idx="30">
                  <c:v>2001</c:v>
                </c:pt>
                <c:pt idx="31">
                  <c:v>2002</c:v>
                </c:pt>
                <c:pt idx="32">
                  <c:v>1997</c:v>
                </c:pt>
                <c:pt idx="33">
                  <c:v>1954</c:v>
                </c:pt>
                <c:pt idx="34">
                  <c:v>1946</c:v>
                </c:pt>
                <c:pt idx="35">
                  <c:v>1962</c:v>
                </c:pt>
                <c:pt idx="36">
                  <c:v>2022</c:v>
                </c:pt>
                <c:pt idx="37">
                  <c:v>1985</c:v>
                </c:pt>
                <c:pt idx="38">
                  <c:v>2006</c:v>
                </c:pt>
                <c:pt idx="39">
                  <c:v>2000</c:v>
                </c:pt>
                <c:pt idx="40">
                  <c:v>1979</c:v>
                </c:pt>
                <c:pt idx="41">
                  <c:v>2019</c:v>
                </c:pt>
                <c:pt idx="42">
                  <c:v>2006</c:v>
                </c:pt>
                <c:pt idx="43">
                  <c:v>2014</c:v>
                </c:pt>
                <c:pt idx="44">
                  <c:v>1994</c:v>
                </c:pt>
                <c:pt idx="45">
                  <c:v>1994</c:v>
                </c:pt>
                <c:pt idx="46">
                  <c:v>1995</c:v>
                </c:pt>
                <c:pt idx="47">
                  <c:v>1942</c:v>
                </c:pt>
                <c:pt idx="48">
                  <c:v>1998</c:v>
                </c:pt>
                <c:pt idx="49">
                  <c:v>1960</c:v>
                </c:pt>
                <c:pt idx="50">
                  <c:v>2002</c:v>
                </c:pt>
                <c:pt idx="51">
                  <c:v>2011</c:v>
                </c:pt>
                <c:pt idx="52">
                  <c:v>1968</c:v>
                </c:pt>
                <c:pt idx="53">
                  <c:v>1988</c:v>
                </c:pt>
                <c:pt idx="54">
                  <c:v>1954</c:v>
                </c:pt>
                <c:pt idx="55">
                  <c:v>1988</c:v>
                </c:pt>
                <c:pt idx="56">
                  <c:v>1936</c:v>
                </c:pt>
                <c:pt idx="57">
                  <c:v>1931</c:v>
                </c:pt>
                <c:pt idx="58">
                  <c:v>2018</c:v>
                </c:pt>
                <c:pt idx="59">
                  <c:v>1981</c:v>
                </c:pt>
                <c:pt idx="60">
                  <c:v>2018</c:v>
                </c:pt>
                <c:pt idx="61">
                  <c:v>2019</c:v>
                </c:pt>
                <c:pt idx="62">
                  <c:v>2012</c:v>
                </c:pt>
                <c:pt idx="63">
                  <c:v>1979</c:v>
                </c:pt>
                <c:pt idx="64">
                  <c:v>1986</c:v>
                </c:pt>
                <c:pt idx="65">
                  <c:v>2019</c:v>
                </c:pt>
                <c:pt idx="66">
                  <c:v>2012</c:v>
                </c:pt>
                <c:pt idx="67">
                  <c:v>2018</c:v>
                </c:pt>
                <c:pt idx="68">
                  <c:v>1980</c:v>
                </c:pt>
                <c:pt idx="69">
                  <c:v>2003</c:v>
                </c:pt>
                <c:pt idx="70">
                  <c:v>2000</c:v>
                </c:pt>
                <c:pt idx="71">
                  <c:v>1984</c:v>
                </c:pt>
                <c:pt idx="72">
                  <c:v>1985</c:v>
                </c:pt>
                <c:pt idx="73">
                  <c:v>2017</c:v>
                </c:pt>
                <c:pt idx="74">
                  <c:v>2016</c:v>
                </c:pt>
                <c:pt idx="75">
                  <c:v>2008</c:v>
                </c:pt>
                <c:pt idx="76">
                  <c:v>2009</c:v>
                </c:pt>
                <c:pt idx="77">
                  <c:v>2006</c:v>
                </c:pt>
                <c:pt idx="78">
                  <c:v>1964</c:v>
                </c:pt>
                <c:pt idx="79">
                  <c:v>1981</c:v>
                </c:pt>
                <c:pt idx="80">
                  <c:v>2018</c:v>
                </c:pt>
                <c:pt idx="81">
                  <c:v>1950</c:v>
                </c:pt>
                <c:pt idx="82">
                  <c:v>1957</c:v>
                </c:pt>
                <c:pt idx="83">
                  <c:v>1957</c:v>
                </c:pt>
                <c:pt idx="84">
                  <c:v>1940</c:v>
                </c:pt>
                <c:pt idx="85">
                  <c:v>1963</c:v>
                </c:pt>
                <c:pt idx="86">
                  <c:v>2019</c:v>
                </c:pt>
                <c:pt idx="87">
                  <c:v>2021</c:v>
                </c:pt>
                <c:pt idx="88">
                  <c:v>2019</c:v>
                </c:pt>
                <c:pt idx="89">
                  <c:v>2021</c:v>
                </c:pt>
                <c:pt idx="90">
                  <c:v>2022</c:v>
                </c:pt>
                <c:pt idx="91">
                  <c:v>1995</c:v>
                </c:pt>
                <c:pt idx="92">
                  <c:v>2009</c:v>
                </c:pt>
                <c:pt idx="93">
                  <c:v>1987</c:v>
                </c:pt>
                <c:pt idx="94">
                  <c:v>1983</c:v>
                </c:pt>
                <c:pt idx="95">
                  <c:v>1999</c:v>
                </c:pt>
                <c:pt idx="96">
                  <c:v>2000</c:v>
                </c:pt>
                <c:pt idx="97">
                  <c:v>1997</c:v>
                </c:pt>
                <c:pt idx="98">
                  <c:v>2004</c:v>
                </c:pt>
                <c:pt idx="99">
                  <c:v>1971</c:v>
                </c:pt>
                <c:pt idx="100">
                  <c:v>1958</c:v>
                </c:pt>
                <c:pt idx="101">
                  <c:v>1995</c:v>
                </c:pt>
                <c:pt idx="102">
                  <c:v>1968</c:v>
                </c:pt>
                <c:pt idx="103">
                  <c:v>1992</c:v>
                </c:pt>
                <c:pt idx="104">
                  <c:v>1984</c:v>
                </c:pt>
                <c:pt idx="105">
                  <c:v>2012</c:v>
                </c:pt>
                <c:pt idx="106">
                  <c:v>1995</c:v>
                </c:pt>
                <c:pt idx="107">
                  <c:v>2020</c:v>
                </c:pt>
                <c:pt idx="108">
                  <c:v>2009</c:v>
                </c:pt>
                <c:pt idx="109">
                  <c:v>1983</c:v>
                </c:pt>
                <c:pt idx="110">
                  <c:v>2001</c:v>
                </c:pt>
                <c:pt idx="111">
                  <c:v>2010</c:v>
                </c:pt>
                <c:pt idx="112">
                  <c:v>1962</c:v>
                </c:pt>
                <c:pt idx="113">
                  <c:v>2010</c:v>
                </c:pt>
                <c:pt idx="114">
                  <c:v>1997</c:v>
                </c:pt>
                <c:pt idx="115">
                  <c:v>1959</c:v>
                </c:pt>
                <c:pt idx="116">
                  <c:v>1962</c:v>
                </c:pt>
                <c:pt idx="117">
                  <c:v>1941</c:v>
                </c:pt>
                <c:pt idx="118">
                  <c:v>1952</c:v>
                </c:pt>
                <c:pt idx="119">
                  <c:v>1927</c:v>
                </c:pt>
                <c:pt idx="120">
                  <c:v>1973</c:v>
                </c:pt>
                <c:pt idx="121">
                  <c:v>2011</c:v>
                </c:pt>
                <c:pt idx="122">
                  <c:v>1931</c:v>
                </c:pt>
                <c:pt idx="123">
                  <c:v>1960</c:v>
                </c:pt>
                <c:pt idx="124">
                  <c:v>2016</c:v>
                </c:pt>
                <c:pt idx="125">
                  <c:v>1952</c:v>
                </c:pt>
                <c:pt idx="126">
                  <c:v>1961</c:v>
                </c:pt>
                <c:pt idx="127">
                  <c:v>2022</c:v>
                </c:pt>
                <c:pt idx="128">
                  <c:v>1944</c:v>
                </c:pt>
                <c:pt idx="129">
                  <c:v>2007</c:v>
                </c:pt>
                <c:pt idx="130">
                  <c:v>1948</c:v>
                </c:pt>
                <c:pt idx="131">
                  <c:v>2017</c:v>
                </c:pt>
                <c:pt idx="132">
                  <c:v>2022</c:v>
                </c:pt>
                <c:pt idx="133">
                  <c:v>2022</c:v>
                </c:pt>
                <c:pt idx="134">
                  <c:v>2019</c:v>
                </c:pt>
                <c:pt idx="135">
                  <c:v>1921</c:v>
                </c:pt>
                <c:pt idx="136">
                  <c:v>2021</c:v>
                </c:pt>
                <c:pt idx="137">
                  <c:v>2018</c:v>
                </c:pt>
                <c:pt idx="138">
                  <c:v>2013</c:v>
                </c:pt>
                <c:pt idx="139">
                  <c:v>2023</c:v>
                </c:pt>
                <c:pt idx="140">
                  <c:v>1989</c:v>
                </c:pt>
                <c:pt idx="141">
                  <c:v>2013</c:v>
                </c:pt>
                <c:pt idx="142">
                  <c:v>2021</c:v>
                </c:pt>
                <c:pt idx="143">
                  <c:v>2007</c:v>
                </c:pt>
                <c:pt idx="144">
                  <c:v>1993</c:v>
                </c:pt>
                <c:pt idx="145">
                  <c:v>2010</c:v>
                </c:pt>
                <c:pt idx="146">
                  <c:v>2007</c:v>
                </c:pt>
                <c:pt idx="147">
                  <c:v>1982</c:v>
                </c:pt>
                <c:pt idx="148">
                  <c:v>2005</c:v>
                </c:pt>
                <c:pt idx="149">
                  <c:v>1976</c:v>
                </c:pt>
                <c:pt idx="150">
                  <c:v>2019</c:v>
                </c:pt>
                <c:pt idx="151">
                  <c:v>1995</c:v>
                </c:pt>
                <c:pt idx="152">
                  <c:v>2000</c:v>
                </c:pt>
                <c:pt idx="153">
                  <c:v>2004</c:v>
                </c:pt>
                <c:pt idx="154">
                  <c:v>1992</c:v>
                </c:pt>
                <c:pt idx="155">
                  <c:v>1998</c:v>
                </c:pt>
                <c:pt idx="156">
                  <c:v>2018</c:v>
                </c:pt>
                <c:pt idx="157">
                  <c:v>2003</c:v>
                </c:pt>
                <c:pt idx="158">
                  <c:v>1997</c:v>
                </c:pt>
                <c:pt idx="159">
                  <c:v>1999</c:v>
                </c:pt>
                <c:pt idx="160">
                  <c:v>2003</c:v>
                </c:pt>
                <c:pt idx="161">
                  <c:v>1988</c:v>
                </c:pt>
                <c:pt idx="162">
                  <c:v>2001</c:v>
                </c:pt>
                <c:pt idx="163">
                  <c:v>2020</c:v>
                </c:pt>
                <c:pt idx="164">
                  <c:v>2004</c:v>
                </c:pt>
                <c:pt idx="165">
                  <c:v>1939</c:v>
                </c:pt>
                <c:pt idx="166">
                  <c:v>1974</c:v>
                </c:pt>
                <c:pt idx="167">
                  <c:v>2005</c:v>
                </c:pt>
                <c:pt idx="168">
                  <c:v>2006</c:v>
                </c:pt>
                <c:pt idx="169">
                  <c:v>1963</c:v>
                </c:pt>
                <c:pt idx="170">
                  <c:v>1959</c:v>
                </c:pt>
                <c:pt idx="171">
                  <c:v>1975</c:v>
                </c:pt>
                <c:pt idx="172">
                  <c:v>1980</c:v>
                </c:pt>
                <c:pt idx="173">
                  <c:v>2020</c:v>
                </c:pt>
                <c:pt idx="174">
                  <c:v>2009</c:v>
                </c:pt>
                <c:pt idx="175">
                  <c:v>1965</c:v>
                </c:pt>
                <c:pt idx="176">
                  <c:v>1985</c:v>
                </c:pt>
                <c:pt idx="177">
                  <c:v>2019</c:v>
                </c:pt>
                <c:pt idx="178">
                  <c:v>2022</c:v>
                </c:pt>
                <c:pt idx="179">
                  <c:v>1954</c:v>
                </c:pt>
                <c:pt idx="180">
                  <c:v>1950</c:v>
                </c:pt>
                <c:pt idx="181">
                  <c:v>2017</c:v>
                </c:pt>
                <c:pt idx="182">
                  <c:v>2018</c:v>
                </c:pt>
                <c:pt idx="183">
                  <c:v>2012</c:v>
                </c:pt>
                <c:pt idx="184">
                  <c:v>1950</c:v>
                </c:pt>
                <c:pt idx="185">
                  <c:v>1948</c:v>
                </c:pt>
                <c:pt idx="186">
                  <c:v>1961</c:v>
                </c:pt>
                <c:pt idx="187">
                  <c:v>1942</c:v>
                </c:pt>
                <c:pt idx="188">
                  <c:v>2015</c:v>
                </c:pt>
                <c:pt idx="189">
                  <c:v>2018</c:v>
                </c:pt>
                <c:pt idx="190">
                  <c:v>2011</c:v>
                </c:pt>
                <c:pt idx="191">
                  <c:v>2019</c:v>
                </c:pt>
                <c:pt idx="192">
                  <c:v>1955</c:v>
                </c:pt>
                <c:pt idx="193">
                  <c:v>1969</c:v>
                </c:pt>
                <c:pt idx="194">
                  <c:v>1953</c:v>
                </c:pt>
                <c:pt idx="195">
                  <c:v>1997</c:v>
                </c:pt>
                <c:pt idx="196">
                  <c:v>2019</c:v>
                </c:pt>
                <c:pt idx="197">
                  <c:v>2004</c:v>
                </c:pt>
                <c:pt idx="198">
                  <c:v>1953</c:v>
                </c:pt>
                <c:pt idx="199">
                  <c:v>2018</c:v>
                </c:pt>
                <c:pt idx="200">
                  <c:v>1928</c:v>
                </c:pt>
                <c:pt idx="201">
                  <c:v>2005</c:v>
                </c:pt>
                <c:pt idx="202">
                  <c:v>1924</c:v>
                </c:pt>
                <c:pt idx="203">
                  <c:v>1975</c:v>
                </c:pt>
                <c:pt idx="204">
                  <c:v>1952</c:v>
                </c:pt>
                <c:pt idx="205">
                  <c:v>2017</c:v>
                </c:pt>
                <c:pt idx="206">
                  <c:v>2012</c:v>
                </c:pt>
                <c:pt idx="207">
                  <c:v>2018</c:v>
                </c:pt>
                <c:pt idx="208">
                  <c:v>2013</c:v>
                </c:pt>
                <c:pt idx="209">
                  <c:v>1975</c:v>
                </c:pt>
                <c:pt idx="210">
                  <c:v>2014</c:v>
                </c:pt>
                <c:pt idx="211">
                  <c:v>2013</c:v>
                </c:pt>
                <c:pt idx="212">
                  <c:v>2003</c:v>
                </c:pt>
                <c:pt idx="213">
                  <c:v>1982</c:v>
                </c:pt>
                <c:pt idx="214">
                  <c:v>1984</c:v>
                </c:pt>
                <c:pt idx="215">
                  <c:v>2015</c:v>
                </c:pt>
                <c:pt idx="216">
                  <c:v>2014</c:v>
                </c:pt>
                <c:pt idx="217">
                  <c:v>2019</c:v>
                </c:pt>
                <c:pt idx="218">
                  <c:v>2011</c:v>
                </c:pt>
                <c:pt idx="219">
                  <c:v>2017</c:v>
                </c:pt>
                <c:pt idx="220">
                  <c:v>2002</c:v>
                </c:pt>
                <c:pt idx="221">
                  <c:v>1998</c:v>
                </c:pt>
                <c:pt idx="222">
                  <c:v>2016</c:v>
                </c:pt>
                <c:pt idx="223">
                  <c:v>1986</c:v>
                </c:pt>
                <c:pt idx="224">
                  <c:v>2007</c:v>
                </c:pt>
                <c:pt idx="225">
                  <c:v>2011</c:v>
                </c:pt>
                <c:pt idx="226">
                  <c:v>1973</c:v>
                </c:pt>
                <c:pt idx="227">
                  <c:v>2015</c:v>
                </c:pt>
                <c:pt idx="228">
                  <c:v>2016</c:v>
                </c:pt>
                <c:pt idx="229">
                  <c:v>1976</c:v>
                </c:pt>
                <c:pt idx="230">
                  <c:v>1954</c:v>
                </c:pt>
                <c:pt idx="231">
                  <c:v>1996</c:v>
                </c:pt>
                <c:pt idx="232">
                  <c:v>1996</c:v>
                </c:pt>
                <c:pt idx="233">
                  <c:v>1939</c:v>
                </c:pt>
                <c:pt idx="234">
                  <c:v>2017</c:v>
                </c:pt>
                <c:pt idx="235">
                  <c:v>1989</c:v>
                </c:pt>
                <c:pt idx="236">
                  <c:v>2007</c:v>
                </c:pt>
                <c:pt idx="237">
                  <c:v>1978</c:v>
                </c:pt>
                <c:pt idx="238">
                  <c:v>2001</c:v>
                </c:pt>
                <c:pt idx="239">
                  <c:v>2003</c:v>
                </c:pt>
                <c:pt idx="240">
                  <c:v>2015</c:v>
                </c:pt>
                <c:pt idx="241">
                  <c:v>1995</c:v>
                </c:pt>
                <c:pt idx="242">
                  <c:v>2013</c:v>
                </c:pt>
                <c:pt idx="243">
                  <c:v>2013</c:v>
                </c:pt>
                <c:pt idx="244">
                  <c:v>2015</c:v>
                </c:pt>
                <c:pt idx="245">
                  <c:v>1965</c:v>
                </c:pt>
                <c:pt idx="246">
                  <c:v>1986</c:v>
                </c:pt>
                <c:pt idx="247">
                  <c:v>2010</c:v>
                </c:pt>
                <c:pt idx="248">
                  <c:v>1998</c:v>
                </c:pt>
                <c:pt idx="249">
                  <c:v>2011</c:v>
                </c:pt>
                <c:pt idx="250">
                  <c:v>2019</c:v>
                </c:pt>
                <c:pt idx="251">
                  <c:v>2008</c:v>
                </c:pt>
                <c:pt idx="252">
                  <c:v>2004</c:v>
                </c:pt>
                <c:pt idx="253">
                  <c:v>1975</c:v>
                </c:pt>
                <c:pt idx="254">
                  <c:v>2000</c:v>
                </c:pt>
                <c:pt idx="255">
                  <c:v>1995</c:v>
                </c:pt>
                <c:pt idx="256">
                  <c:v>2009</c:v>
                </c:pt>
                <c:pt idx="257">
                  <c:v>1988</c:v>
                </c:pt>
                <c:pt idx="258">
                  <c:v>1980</c:v>
                </c:pt>
                <c:pt idx="259">
                  <c:v>1967</c:v>
                </c:pt>
                <c:pt idx="260">
                  <c:v>1999</c:v>
                </c:pt>
                <c:pt idx="261">
                  <c:v>2014</c:v>
                </c:pt>
                <c:pt idx="262">
                  <c:v>2004</c:v>
                </c:pt>
                <c:pt idx="263">
                  <c:v>1979</c:v>
                </c:pt>
                <c:pt idx="264">
                  <c:v>2016</c:v>
                </c:pt>
                <c:pt idx="265">
                  <c:v>1976</c:v>
                </c:pt>
                <c:pt idx="266">
                  <c:v>1959</c:v>
                </c:pt>
                <c:pt idx="267">
                  <c:v>1984</c:v>
                </c:pt>
                <c:pt idx="268">
                  <c:v>1957</c:v>
                </c:pt>
                <c:pt idx="269">
                  <c:v>1957</c:v>
                </c:pt>
                <c:pt idx="270">
                  <c:v>1966</c:v>
                </c:pt>
                <c:pt idx="271">
                  <c:v>1993</c:v>
                </c:pt>
                <c:pt idx="272">
                  <c:v>2004</c:v>
                </c:pt>
                <c:pt idx="273">
                  <c:v>2000</c:v>
                </c:pt>
                <c:pt idx="274">
                  <c:v>1976</c:v>
                </c:pt>
                <c:pt idx="275">
                  <c:v>1940</c:v>
                </c:pt>
                <c:pt idx="276">
                  <c:v>1997</c:v>
                </c:pt>
                <c:pt idx="277">
                  <c:v>1962</c:v>
                </c:pt>
                <c:pt idx="278">
                  <c:v>1960</c:v>
                </c:pt>
                <c:pt idx="279">
                  <c:v>1949</c:v>
                </c:pt>
                <c:pt idx="280">
                  <c:v>1973</c:v>
                </c:pt>
                <c:pt idx="281">
                  <c:v>1946</c:v>
                </c:pt>
                <c:pt idx="282">
                  <c:v>1940</c:v>
                </c:pt>
                <c:pt idx="283">
                  <c:v>1930</c:v>
                </c:pt>
                <c:pt idx="284">
                  <c:v>2009</c:v>
                </c:pt>
                <c:pt idx="285">
                  <c:v>1974</c:v>
                </c:pt>
                <c:pt idx="286">
                  <c:v>1959</c:v>
                </c:pt>
                <c:pt idx="287">
                  <c:v>1994</c:v>
                </c:pt>
                <c:pt idx="288">
                  <c:v>1998</c:v>
                </c:pt>
                <c:pt idx="289">
                  <c:v>2014</c:v>
                </c:pt>
                <c:pt idx="290">
                  <c:v>1934</c:v>
                </c:pt>
                <c:pt idx="291">
                  <c:v>1982</c:v>
                </c:pt>
                <c:pt idx="292">
                  <c:v>2015</c:v>
                </c:pt>
                <c:pt idx="293">
                  <c:v>1957</c:v>
                </c:pt>
                <c:pt idx="294">
                  <c:v>1948</c:v>
                </c:pt>
                <c:pt idx="295">
                  <c:v>2001</c:v>
                </c:pt>
                <c:pt idx="296">
                  <c:v>2000</c:v>
                </c:pt>
                <c:pt idx="297">
                  <c:v>1995</c:v>
                </c:pt>
                <c:pt idx="298">
                  <c:v>1966</c:v>
                </c:pt>
                <c:pt idx="299">
                  <c:v>1993</c:v>
                </c:pt>
                <c:pt idx="300">
                  <c:v>1939</c:v>
                </c:pt>
                <c:pt idx="301">
                  <c:v>2014</c:v>
                </c:pt>
                <c:pt idx="302">
                  <c:v>1955</c:v>
                </c:pt>
                <c:pt idx="303">
                  <c:v>1966</c:v>
                </c:pt>
                <c:pt idx="304">
                  <c:v>2001</c:v>
                </c:pt>
                <c:pt idx="305">
                  <c:v>2012</c:v>
                </c:pt>
                <c:pt idx="306">
                  <c:v>1958</c:v>
                </c:pt>
                <c:pt idx="307">
                  <c:v>1951</c:v>
                </c:pt>
                <c:pt idx="308">
                  <c:v>1949</c:v>
                </c:pt>
                <c:pt idx="309">
                  <c:v>1926</c:v>
                </c:pt>
                <c:pt idx="310">
                  <c:v>2015</c:v>
                </c:pt>
                <c:pt idx="311">
                  <c:v>1925</c:v>
                </c:pt>
                <c:pt idx="312">
                  <c:v>1957</c:v>
                </c:pt>
                <c:pt idx="313">
                  <c:v>2012</c:v>
                </c:pt>
                <c:pt idx="314">
                  <c:v>2015</c:v>
                </c:pt>
                <c:pt idx="315">
                  <c:v>1927</c:v>
                </c:pt>
                <c:pt idx="316">
                  <c:v>1978</c:v>
                </c:pt>
                <c:pt idx="317">
                  <c:v>2008</c:v>
                </c:pt>
                <c:pt idx="318">
                  <c:v>1955</c:v>
                </c:pt>
                <c:pt idx="319">
                  <c:v>2006</c:v>
                </c:pt>
                <c:pt idx="320">
                  <c:v>1937</c:v>
                </c:pt>
                <c:pt idx="321">
                  <c:v>1991</c:v>
                </c:pt>
                <c:pt idx="322">
                  <c:v>1957</c:v>
                </c:pt>
                <c:pt idx="323">
                  <c:v>2016</c:v>
                </c:pt>
                <c:pt idx="324">
                  <c:v>2007</c:v>
                </c:pt>
                <c:pt idx="325">
                  <c:v>1960</c:v>
                </c:pt>
                <c:pt idx="326">
                  <c:v>2013</c:v>
                </c:pt>
                <c:pt idx="327">
                  <c:v>1986</c:v>
                </c:pt>
                <c:pt idx="328">
                  <c:v>2019</c:v>
                </c:pt>
                <c:pt idx="329">
                  <c:v>1988</c:v>
                </c:pt>
                <c:pt idx="330">
                  <c:v>1975</c:v>
                </c:pt>
                <c:pt idx="331">
                  <c:v>2003</c:v>
                </c:pt>
                <c:pt idx="332">
                  <c:v>2013</c:v>
                </c:pt>
                <c:pt idx="333">
                  <c:v>2012</c:v>
                </c:pt>
                <c:pt idx="334">
                  <c:v>2000</c:v>
                </c:pt>
                <c:pt idx="335">
                  <c:v>1996</c:v>
                </c:pt>
                <c:pt idx="336">
                  <c:v>1928</c:v>
                </c:pt>
                <c:pt idx="337">
                  <c:v>2010</c:v>
                </c:pt>
                <c:pt idx="338">
                  <c:v>2012</c:v>
                </c:pt>
                <c:pt idx="339">
                  <c:v>2005</c:v>
                </c:pt>
                <c:pt idx="340">
                  <c:v>1998</c:v>
                </c:pt>
                <c:pt idx="341">
                  <c:v>1999</c:v>
                </c:pt>
                <c:pt idx="342">
                  <c:v>1971</c:v>
                </c:pt>
                <c:pt idx="343">
                  <c:v>2021</c:v>
                </c:pt>
                <c:pt idx="344">
                  <c:v>2017</c:v>
                </c:pt>
                <c:pt idx="345">
                  <c:v>2014</c:v>
                </c:pt>
                <c:pt idx="346">
                  <c:v>2016</c:v>
                </c:pt>
                <c:pt idx="347">
                  <c:v>1988</c:v>
                </c:pt>
                <c:pt idx="348">
                  <c:v>2010</c:v>
                </c:pt>
                <c:pt idx="349">
                  <c:v>1987</c:v>
                </c:pt>
                <c:pt idx="350">
                  <c:v>2012</c:v>
                </c:pt>
                <c:pt idx="351">
                  <c:v>2016</c:v>
                </c:pt>
                <c:pt idx="352">
                  <c:v>2015</c:v>
                </c:pt>
                <c:pt idx="353">
                  <c:v>2001</c:v>
                </c:pt>
                <c:pt idx="354">
                  <c:v>2004</c:v>
                </c:pt>
                <c:pt idx="355">
                  <c:v>2013</c:v>
                </c:pt>
                <c:pt idx="356">
                  <c:v>2016</c:v>
                </c:pt>
                <c:pt idx="357">
                  <c:v>1967</c:v>
                </c:pt>
                <c:pt idx="358">
                  <c:v>2006</c:v>
                </c:pt>
                <c:pt idx="359">
                  <c:v>2015</c:v>
                </c:pt>
                <c:pt idx="360">
                  <c:v>2014</c:v>
                </c:pt>
                <c:pt idx="361">
                  <c:v>2005</c:v>
                </c:pt>
                <c:pt idx="362">
                  <c:v>2021</c:v>
                </c:pt>
                <c:pt idx="363">
                  <c:v>1990</c:v>
                </c:pt>
                <c:pt idx="364">
                  <c:v>1999</c:v>
                </c:pt>
                <c:pt idx="365">
                  <c:v>2008</c:v>
                </c:pt>
                <c:pt idx="366">
                  <c:v>1992</c:v>
                </c:pt>
                <c:pt idx="367">
                  <c:v>2020</c:v>
                </c:pt>
                <c:pt idx="368">
                  <c:v>1993</c:v>
                </c:pt>
                <c:pt idx="369">
                  <c:v>1989</c:v>
                </c:pt>
                <c:pt idx="370">
                  <c:v>1975</c:v>
                </c:pt>
                <c:pt idx="371">
                  <c:v>1974</c:v>
                </c:pt>
                <c:pt idx="372">
                  <c:v>1992</c:v>
                </c:pt>
                <c:pt idx="373">
                  <c:v>2006</c:v>
                </c:pt>
                <c:pt idx="374">
                  <c:v>1995</c:v>
                </c:pt>
                <c:pt idx="375">
                  <c:v>2006</c:v>
                </c:pt>
                <c:pt idx="376">
                  <c:v>2003</c:v>
                </c:pt>
                <c:pt idx="377">
                  <c:v>1991</c:v>
                </c:pt>
                <c:pt idx="378">
                  <c:v>1991</c:v>
                </c:pt>
                <c:pt idx="379">
                  <c:v>1952</c:v>
                </c:pt>
                <c:pt idx="380">
                  <c:v>1968</c:v>
                </c:pt>
                <c:pt idx="381">
                  <c:v>2007</c:v>
                </c:pt>
                <c:pt idx="382">
                  <c:v>1988</c:v>
                </c:pt>
                <c:pt idx="383">
                  <c:v>1968</c:v>
                </c:pt>
                <c:pt idx="384">
                  <c:v>1997</c:v>
                </c:pt>
                <c:pt idx="385">
                  <c:v>2016</c:v>
                </c:pt>
                <c:pt idx="386">
                  <c:v>2004</c:v>
                </c:pt>
                <c:pt idx="387">
                  <c:v>1979</c:v>
                </c:pt>
                <c:pt idx="388">
                  <c:v>1969</c:v>
                </c:pt>
                <c:pt idx="389">
                  <c:v>2010</c:v>
                </c:pt>
                <c:pt idx="390">
                  <c:v>2003</c:v>
                </c:pt>
                <c:pt idx="391">
                  <c:v>1971</c:v>
                </c:pt>
                <c:pt idx="392">
                  <c:v>2016</c:v>
                </c:pt>
                <c:pt idx="393">
                  <c:v>1962</c:v>
                </c:pt>
                <c:pt idx="394">
                  <c:v>2008</c:v>
                </c:pt>
                <c:pt idx="395">
                  <c:v>1996</c:v>
                </c:pt>
                <c:pt idx="396">
                  <c:v>1994</c:v>
                </c:pt>
                <c:pt idx="397">
                  <c:v>1953</c:v>
                </c:pt>
                <c:pt idx="398">
                  <c:v>1973</c:v>
                </c:pt>
                <c:pt idx="399">
                  <c:v>2014</c:v>
                </c:pt>
                <c:pt idx="400">
                  <c:v>1979</c:v>
                </c:pt>
                <c:pt idx="401">
                  <c:v>1971</c:v>
                </c:pt>
                <c:pt idx="402">
                  <c:v>1963</c:v>
                </c:pt>
                <c:pt idx="403">
                  <c:v>1977</c:v>
                </c:pt>
                <c:pt idx="404">
                  <c:v>1984</c:v>
                </c:pt>
                <c:pt idx="405">
                  <c:v>1941</c:v>
                </c:pt>
                <c:pt idx="406">
                  <c:v>1972</c:v>
                </c:pt>
                <c:pt idx="407">
                  <c:v>1986</c:v>
                </c:pt>
                <c:pt idx="408">
                  <c:v>1959</c:v>
                </c:pt>
                <c:pt idx="409">
                  <c:v>1982</c:v>
                </c:pt>
                <c:pt idx="410">
                  <c:v>2005</c:v>
                </c:pt>
                <c:pt idx="411">
                  <c:v>1998</c:v>
                </c:pt>
                <c:pt idx="412">
                  <c:v>1955</c:v>
                </c:pt>
                <c:pt idx="413">
                  <c:v>1982</c:v>
                </c:pt>
                <c:pt idx="414">
                  <c:v>1960</c:v>
                </c:pt>
                <c:pt idx="415">
                  <c:v>1982</c:v>
                </c:pt>
                <c:pt idx="416">
                  <c:v>1987</c:v>
                </c:pt>
                <c:pt idx="417">
                  <c:v>1966</c:v>
                </c:pt>
                <c:pt idx="418">
                  <c:v>2002</c:v>
                </c:pt>
                <c:pt idx="419">
                  <c:v>1999</c:v>
                </c:pt>
                <c:pt idx="420">
                  <c:v>2015</c:v>
                </c:pt>
                <c:pt idx="421">
                  <c:v>1959</c:v>
                </c:pt>
                <c:pt idx="422">
                  <c:v>2020</c:v>
                </c:pt>
                <c:pt idx="423">
                  <c:v>1958</c:v>
                </c:pt>
                <c:pt idx="424">
                  <c:v>1975</c:v>
                </c:pt>
                <c:pt idx="425">
                  <c:v>1920</c:v>
                </c:pt>
                <c:pt idx="426">
                  <c:v>1961</c:v>
                </c:pt>
                <c:pt idx="427">
                  <c:v>1963</c:v>
                </c:pt>
                <c:pt idx="428">
                  <c:v>1947</c:v>
                </c:pt>
                <c:pt idx="429">
                  <c:v>1967</c:v>
                </c:pt>
                <c:pt idx="430">
                  <c:v>2007</c:v>
                </c:pt>
                <c:pt idx="431">
                  <c:v>1957</c:v>
                </c:pt>
                <c:pt idx="432">
                  <c:v>2013</c:v>
                </c:pt>
                <c:pt idx="433">
                  <c:v>2004</c:v>
                </c:pt>
                <c:pt idx="434">
                  <c:v>1972</c:v>
                </c:pt>
                <c:pt idx="435">
                  <c:v>1953</c:v>
                </c:pt>
                <c:pt idx="436">
                  <c:v>1996</c:v>
                </c:pt>
                <c:pt idx="437">
                  <c:v>2007</c:v>
                </c:pt>
                <c:pt idx="438">
                  <c:v>2014</c:v>
                </c:pt>
                <c:pt idx="439">
                  <c:v>2004</c:v>
                </c:pt>
                <c:pt idx="440">
                  <c:v>2001</c:v>
                </c:pt>
                <c:pt idx="441">
                  <c:v>1972</c:v>
                </c:pt>
                <c:pt idx="442">
                  <c:v>1945</c:v>
                </c:pt>
                <c:pt idx="443">
                  <c:v>1983</c:v>
                </c:pt>
                <c:pt idx="444">
                  <c:v>1995</c:v>
                </c:pt>
                <c:pt idx="445">
                  <c:v>2008</c:v>
                </c:pt>
                <c:pt idx="446">
                  <c:v>2007</c:v>
                </c:pt>
                <c:pt idx="447">
                  <c:v>2016</c:v>
                </c:pt>
                <c:pt idx="448">
                  <c:v>1954</c:v>
                </c:pt>
                <c:pt idx="449">
                  <c:v>1998</c:v>
                </c:pt>
                <c:pt idx="450">
                  <c:v>2020</c:v>
                </c:pt>
                <c:pt idx="451">
                  <c:v>2018</c:v>
                </c:pt>
                <c:pt idx="452">
                  <c:v>1987</c:v>
                </c:pt>
                <c:pt idx="453">
                  <c:v>1962</c:v>
                </c:pt>
                <c:pt idx="454">
                  <c:v>2003</c:v>
                </c:pt>
                <c:pt idx="455">
                  <c:v>2014</c:v>
                </c:pt>
                <c:pt idx="456">
                  <c:v>2010</c:v>
                </c:pt>
                <c:pt idx="457">
                  <c:v>1940</c:v>
                </c:pt>
                <c:pt idx="458">
                  <c:v>1949</c:v>
                </c:pt>
                <c:pt idx="459">
                  <c:v>1962</c:v>
                </c:pt>
                <c:pt idx="460">
                  <c:v>1962</c:v>
                </c:pt>
                <c:pt idx="461">
                  <c:v>1998</c:v>
                </c:pt>
                <c:pt idx="462">
                  <c:v>2004</c:v>
                </c:pt>
                <c:pt idx="463">
                  <c:v>1945</c:v>
                </c:pt>
                <c:pt idx="464">
                  <c:v>2004</c:v>
                </c:pt>
                <c:pt idx="465">
                  <c:v>1963</c:v>
                </c:pt>
                <c:pt idx="466">
                  <c:v>2006</c:v>
                </c:pt>
                <c:pt idx="467">
                  <c:v>2013</c:v>
                </c:pt>
                <c:pt idx="468">
                  <c:v>2009</c:v>
                </c:pt>
                <c:pt idx="469">
                  <c:v>1994</c:v>
                </c:pt>
                <c:pt idx="470">
                  <c:v>2001</c:v>
                </c:pt>
                <c:pt idx="471">
                  <c:v>1997</c:v>
                </c:pt>
                <c:pt idx="472">
                  <c:v>2023</c:v>
                </c:pt>
                <c:pt idx="473">
                  <c:v>2009</c:v>
                </c:pt>
                <c:pt idx="474">
                  <c:v>2022</c:v>
                </c:pt>
                <c:pt idx="475">
                  <c:v>2021</c:v>
                </c:pt>
                <c:pt idx="476">
                  <c:v>2016</c:v>
                </c:pt>
                <c:pt idx="477">
                  <c:v>2009</c:v>
                </c:pt>
                <c:pt idx="478">
                  <c:v>2019</c:v>
                </c:pt>
                <c:pt idx="479">
                  <c:v>2008</c:v>
                </c:pt>
                <c:pt idx="480">
                  <c:v>2001</c:v>
                </c:pt>
                <c:pt idx="481">
                  <c:v>2004</c:v>
                </c:pt>
                <c:pt idx="482">
                  <c:v>2009</c:v>
                </c:pt>
                <c:pt idx="483">
                  <c:v>1993</c:v>
                </c:pt>
                <c:pt idx="484">
                  <c:v>1997</c:v>
                </c:pt>
                <c:pt idx="485">
                  <c:v>1990</c:v>
                </c:pt>
                <c:pt idx="486">
                  <c:v>2014</c:v>
                </c:pt>
                <c:pt idx="487">
                  <c:v>2012</c:v>
                </c:pt>
                <c:pt idx="488">
                  <c:v>2014</c:v>
                </c:pt>
                <c:pt idx="489">
                  <c:v>2004</c:v>
                </c:pt>
                <c:pt idx="490">
                  <c:v>2000</c:v>
                </c:pt>
                <c:pt idx="491">
                  <c:v>2019</c:v>
                </c:pt>
                <c:pt idx="492">
                  <c:v>2002</c:v>
                </c:pt>
                <c:pt idx="493">
                  <c:v>2018</c:v>
                </c:pt>
                <c:pt idx="494">
                  <c:v>2017</c:v>
                </c:pt>
                <c:pt idx="495">
                  <c:v>1963</c:v>
                </c:pt>
                <c:pt idx="496">
                  <c:v>1982</c:v>
                </c:pt>
                <c:pt idx="497">
                  <c:v>2001</c:v>
                </c:pt>
                <c:pt idx="498">
                  <c:v>1948</c:v>
                </c:pt>
                <c:pt idx="499">
                  <c:v>2012</c:v>
                </c:pt>
                <c:pt idx="500">
                  <c:v>2008</c:v>
                </c:pt>
                <c:pt idx="501">
                  <c:v>2006</c:v>
                </c:pt>
                <c:pt idx="502">
                  <c:v>1980</c:v>
                </c:pt>
                <c:pt idx="503">
                  <c:v>2003</c:v>
                </c:pt>
                <c:pt idx="504">
                  <c:v>2013</c:v>
                </c:pt>
                <c:pt idx="505">
                  <c:v>2009</c:v>
                </c:pt>
                <c:pt idx="506">
                  <c:v>2019</c:v>
                </c:pt>
                <c:pt idx="507">
                  <c:v>2017</c:v>
                </c:pt>
                <c:pt idx="508">
                  <c:v>1976</c:v>
                </c:pt>
                <c:pt idx="509">
                  <c:v>1999</c:v>
                </c:pt>
                <c:pt idx="510">
                  <c:v>1956</c:v>
                </c:pt>
                <c:pt idx="511">
                  <c:v>2014</c:v>
                </c:pt>
                <c:pt idx="512">
                  <c:v>1984</c:v>
                </c:pt>
                <c:pt idx="513">
                  <c:v>1993</c:v>
                </c:pt>
                <c:pt idx="514">
                  <c:v>2007</c:v>
                </c:pt>
                <c:pt idx="515">
                  <c:v>1993</c:v>
                </c:pt>
                <c:pt idx="516">
                  <c:v>1985</c:v>
                </c:pt>
                <c:pt idx="517">
                  <c:v>1995</c:v>
                </c:pt>
                <c:pt idx="518">
                  <c:v>1993</c:v>
                </c:pt>
                <c:pt idx="519">
                  <c:v>2013</c:v>
                </c:pt>
                <c:pt idx="520">
                  <c:v>1964</c:v>
                </c:pt>
                <c:pt idx="521">
                  <c:v>1960</c:v>
                </c:pt>
                <c:pt idx="522">
                  <c:v>2008</c:v>
                </c:pt>
                <c:pt idx="523">
                  <c:v>1951</c:v>
                </c:pt>
                <c:pt idx="524">
                  <c:v>1956</c:v>
                </c:pt>
                <c:pt idx="525">
                  <c:v>2000</c:v>
                </c:pt>
                <c:pt idx="526">
                  <c:v>2008</c:v>
                </c:pt>
                <c:pt idx="527">
                  <c:v>1969</c:v>
                </c:pt>
                <c:pt idx="528">
                  <c:v>1967</c:v>
                </c:pt>
                <c:pt idx="529">
                  <c:v>1965</c:v>
                </c:pt>
                <c:pt idx="530">
                  <c:v>2014</c:v>
                </c:pt>
                <c:pt idx="531">
                  <c:v>1922</c:v>
                </c:pt>
                <c:pt idx="532">
                  <c:v>1962</c:v>
                </c:pt>
                <c:pt idx="533">
                  <c:v>1994</c:v>
                </c:pt>
                <c:pt idx="534">
                  <c:v>2016</c:v>
                </c:pt>
                <c:pt idx="535">
                  <c:v>1971</c:v>
                </c:pt>
                <c:pt idx="536">
                  <c:v>2019</c:v>
                </c:pt>
                <c:pt idx="537">
                  <c:v>1946</c:v>
                </c:pt>
                <c:pt idx="538">
                  <c:v>2002</c:v>
                </c:pt>
                <c:pt idx="539">
                  <c:v>1968</c:v>
                </c:pt>
                <c:pt idx="540">
                  <c:v>2011</c:v>
                </c:pt>
                <c:pt idx="541">
                  <c:v>1933</c:v>
                </c:pt>
                <c:pt idx="542">
                  <c:v>2018</c:v>
                </c:pt>
                <c:pt idx="543">
                  <c:v>1983</c:v>
                </c:pt>
                <c:pt idx="544">
                  <c:v>1956</c:v>
                </c:pt>
                <c:pt idx="545">
                  <c:v>2000</c:v>
                </c:pt>
                <c:pt idx="546">
                  <c:v>1993</c:v>
                </c:pt>
                <c:pt idx="547">
                  <c:v>1951</c:v>
                </c:pt>
                <c:pt idx="548">
                  <c:v>2013</c:v>
                </c:pt>
                <c:pt idx="549">
                  <c:v>1970</c:v>
                </c:pt>
                <c:pt idx="550">
                  <c:v>1970</c:v>
                </c:pt>
                <c:pt idx="551">
                  <c:v>1946</c:v>
                </c:pt>
                <c:pt idx="552">
                  <c:v>2009</c:v>
                </c:pt>
                <c:pt idx="553">
                  <c:v>1940</c:v>
                </c:pt>
                <c:pt idx="554">
                  <c:v>1958</c:v>
                </c:pt>
                <c:pt idx="555">
                  <c:v>1944</c:v>
                </c:pt>
                <c:pt idx="556">
                  <c:v>2004</c:v>
                </c:pt>
                <c:pt idx="557">
                  <c:v>1970</c:v>
                </c:pt>
                <c:pt idx="558">
                  <c:v>2012</c:v>
                </c:pt>
                <c:pt idx="559">
                  <c:v>2002</c:v>
                </c:pt>
                <c:pt idx="560">
                  <c:v>2003</c:v>
                </c:pt>
                <c:pt idx="561">
                  <c:v>1934</c:v>
                </c:pt>
                <c:pt idx="562">
                  <c:v>1986</c:v>
                </c:pt>
                <c:pt idx="563">
                  <c:v>1950</c:v>
                </c:pt>
                <c:pt idx="564">
                  <c:v>1973</c:v>
                </c:pt>
                <c:pt idx="565">
                  <c:v>1938</c:v>
                </c:pt>
                <c:pt idx="566">
                  <c:v>2010</c:v>
                </c:pt>
                <c:pt idx="567">
                  <c:v>2017</c:v>
                </c:pt>
                <c:pt idx="568">
                  <c:v>1945</c:v>
                </c:pt>
                <c:pt idx="569">
                  <c:v>1944</c:v>
                </c:pt>
                <c:pt idx="570">
                  <c:v>1967</c:v>
                </c:pt>
                <c:pt idx="571">
                  <c:v>1950</c:v>
                </c:pt>
                <c:pt idx="572">
                  <c:v>1941</c:v>
                </c:pt>
                <c:pt idx="573">
                  <c:v>2004</c:v>
                </c:pt>
                <c:pt idx="574">
                  <c:v>2005</c:v>
                </c:pt>
                <c:pt idx="575">
                  <c:v>2014</c:v>
                </c:pt>
                <c:pt idx="576">
                  <c:v>1980</c:v>
                </c:pt>
                <c:pt idx="577">
                  <c:v>2019</c:v>
                </c:pt>
                <c:pt idx="578">
                  <c:v>1947</c:v>
                </c:pt>
                <c:pt idx="579">
                  <c:v>2000</c:v>
                </c:pt>
                <c:pt idx="580">
                  <c:v>1958</c:v>
                </c:pt>
                <c:pt idx="581">
                  <c:v>2019</c:v>
                </c:pt>
                <c:pt idx="582">
                  <c:v>1945</c:v>
                </c:pt>
                <c:pt idx="583">
                  <c:v>2007</c:v>
                </c:pt>
                <c:pt idx="584">
                  <c:v>1925</c:v>
                </c:pt>
                <c:pt idx="585">
                  <c:v>1959</c:v>
                </c:pt>
                <c:pt idx="586">
                  <c:v>1953</c:v>
                </c:pt>
                <c:pt idx="587">
                  <c:v>2009</c:v>
                </c:pt>
                <c:pt idx="588">
                  <c:v>1939</c:v>
                </c:pt>
                <c:pt idx="589">
                  <c:v>2007</c:v>
                </c:pt>
                <c:pt idx="590">
                  <c:v>2003</c:v>
                </c:pt>
                <c:pt idx="591">
                  <c:v>1946</c:v>
                </c:pt>
                <c:pt idx="592">
                  <c:v>2001</c:v>
                </c:pt>
                <c:pt idx="593">
                  <c:v>2018</c:v>
                </c:pt>
                <c:pt idx="594">
                  <c:v>1961</c:v>
                </c:pt>
                <c:pt idx="595">
                  <c:v>2018</c:v>
                </c:pt>
                <c:pt idx="596">
                  <c:v>2015</c:v>
                </c:pt>
                <c:pt idx="597">
                  <c:v>2016</c:v>
                </c:pt>
                <c:pt idx="598">
                  <c:v>2022</c:v>
                </c:pt>
                <c:pt idx="599">
                  <c:v>2022</c:v>
                </c:pt>
                <c:pt idx="600">
                  <c:v>1993</c:v>
                </c:pt>
                <c:pt idx="601">
                  <c:v>2006</c:v>
                </c:pt>
                <c:pt idx="602">
                  <c:v>2017</c:v>
                </c:pt>
                <c:pt idx="603">
                  <c:v>1993</c:v>
                </c:pt>
                <c:pt idx="604">
                  <c:v>2012</c:v>
                </c:pt>
                <c:pt idx="605">
                  <c:v>1985</c:v>
                </c:pt>
                <c:pt idx="606">
                  <c:v>2019</c:v>
                </c:pt>
                <c:pt idx="607">
                  <c:v>2017</c:v>
                </c:pt>
                <c:pt idx="608">
                  <c:v>2004</c:v>
                </c:pt>
                <c:pt idx="609">
                  <c:v>2022</c:v>
                </c:pt>
                <c:pt idx="610">
                  <c:v>2011</c:v>
                </c:pt>
                <c:pt idx="611">
                  <c:v>2005</c:v>
                </c:pt>
                <c:pt idx="612">
                  <c:v>2015</c:v>
                </c:pt>
                <c:pt idx="613">
                  <c:v>2007</c:v>
                </c:pt>
                <c:pt idx="614">
                  <c:v>2017</c:v>
                </c:pt>
                <c:pt idx="615">
                  <c:v>2022</c:v>
                </c:pt>
                <c:pt idx="616">
                  <c:v>2013</c:v>
                </c:pt>
                <c:pt idx="617">
                  <c:v>2015</c:v>
                </c:pt>
                <c:pt idx="618">
                  <c:v>1984</c:v>
                </c:pt>
                <c:pt idx="619">
                  <c:v>2019</c:v>
                </c:pt>
                <c:pt idx="620">
                  <c:v>2019</c:v>
                </c:pt>
                <c:pt idx="621">
                  <c:v>2011</c:v>
                </c:pt>
                <c:pt idx="622">
                  <c:v>1993</c:v>
                </c:pt>
                <c:pt idx="623">
                  <c:v>1987</c:v>
                </c:pt>
                <c:pt idx="624">
                  <c:v>2010</c:v>
                </c:pt>
                <c:pt idx="625">
                  <c:v>2018</c:v>
                </c:pt>
                <c:pt idx="626">
                  <c:v>2000</c:v>
                </c:pt>
                <c:pt idx="627">
                  <c:v>1986</c:v>
                </c:pt>
                <c:pt idx="628">
                  <c:v>2012</c:v>
                </c:pt>
                <c:pt idx="629">
                  <c:v>2016</c:v>
                </c:pt>
                <c:pt idx="630">
                  <c:v>2015</c:v>
                </c:pt>
                <c:pt idx="631">
                  <c:v>2006</c:v>
                </c:pt>
                <c:pt idx="632">
                  <c:v>2014</c:v>
                </c:pt>
                <c:pt idx="633">
                  <c:v>1993</c:v>
                </c:pt>
                <c:pt idx="634">
                  <c:v>2016</c:v>
                </c:pt>
                <c:pt idx="635">
                  <c:v>2007</c:v>
                </c:pt>
                <c:pt idx="636">
                  <c:v>2007</c:v>
                </c:pt>
                <c:pt idx="637">
                  <c:v>1984</c:v>
                </c:pt>
                <c:pt idx="638">
                  <c:v>2008</c:v>
                </c:pt>
                <c:pt idx="639">
                  <c:v>2016</c:v>
                </c:pt>
                <c:pt idx="640">
                  <c:v>1987</c:v>
                </c:pt>
                <c:pt idx="641">
                  <c:v>2008</c:v>
                </c:pt>
                <c:pt idx="642">
                  <c:v>2000</c:v>
                </c:pt>
                <c:pt idx="643">
                  <c:v>1989</c:v>
                </c:pt>
                <c:pt idx="644">
                  <c:v>2021</c:v>
                </c:pt>
                <c:pt idx="645">
                  <c:v>1971</c:v>
                </c:pt>
                <c:pt idx="646">
                  <c:v>1976</c:v>
                </c:pt>
                <c:pt idx="647">
                  <c:v>2014</c:v>
                </c:pt>
                <c:pt idx="648">
                  <c:v>2012</c:v>
                </c:pt>
                <c:pt idx="649">
                  <c:v>2013</c:v>
                </c:pt>
                <c:pt idx="650">
                  <c:v>2016</c:v>
                </c:pt>
                <c:pt idx="651">
                  <c:v>2016</c:v>
                </c:pt>
                <c:pt idx="652">
                  <c:v>2013</c:v>
                </c:pt>
                <c:pt idx="653">
                  <c:v>1997</c:v>
                </c:pt>
                <c:pt idx="654">
                  <c:v>1990</c:v>
                </c:pt>
                <c:pt idx="655">
                  <c:v>2003</c:v>
                </c:pt>
                <c:pt idx="656">
                  <c:v>2014</c:v>
                </c:pt>
                <c:pt idx="657">
                  <c:v>2022</c:v>
                </c:pt>
                <c:pt idx="658">
                  <c:v>1969</c:v>
                </c:pt>
                <c:pt idx="659">
                  <c:v>1991</c:v>
                </c:pt>
                <c:pt idx="660">
                  <c:v>2010</c:v>
                </c:pt>
                <c:pt idx="661">
                  <c:v>1964</c:v>
                </c:pt>
                <c:pt idx="662">
                  <c:v>2005</c:v>
                </c:pt>
                <c:pt idx="663">
                  <c:v>1955</c:v>
                </c:pt>
                <c:pt idx="664">
                  <c:v>2015</c:v>
                </c:pt>
                <c:pt idx="665">
                  <c:v>1974</c:v>
                </c:pt>
                <c:pt idx="666">
                  <c:v>1989</c:v>
                </c:pt>
                <c:pt idx="667">
                  <c:v>1990</c:v>
                </c:pt>
                <c:pt idx="668">
                  <c:v>2005</c:v>
                </c:pt>
                <c:pt idx="669">
                  <c:v>2009</c:v>
                </c:pt>
                <c:pt idx="670">
                  <c:v>1973</c:v>
                </c:pt>
                <c:pt idx="671">
                  <c:v>1983</c:v>
                </c:pt>
                <c:pt idx="672">
                  <c:v>2010</c:v>
                </c:pt>
                <c:pt idx="673">
                  <c:v>1988</c:v>
                </c:pt>
                <c:pt idx="674">
                  <c:v>1982</c:v>
                </c:pt>
                <c:pt idx="675">
                  <c:v>2006</c:v>
                </c:pt>
                <c:pt idx="676">
                  <c:v>2017</c:v>
                </c:pt>
                <c:pt idx="677">
                  <c:v>2009</c:v>
                </c:pt>
                <c:pt idx="678">
                  <c:v>1989</c:v>
                </c:pt>
                <c:pt idx="679">
                  <c:v>2014</c:v>
                </c:pt>
                <c:pt idx="680">
                  <c:v>1993</c:v>
                </c:pt>
                <c:pt idx="681">
                  <c:v>2014</c:v>
                </c:pt>
                <c:pt idx="682">
                  <c:v>2016</c:v>
                </c:pt>
                <c:pt idx="683">
                  <c:v>1999</c:v>
                </c:pt>
                <c:pt idx="684">
                  <c:v>2008</c:v>
                </c:pt>
                <c:pt idx="685">
                  <c:v>1994</c:v>
                </c:pt>
                <c:pt idx="686">
                  <c:v>1968</c:v>
                </c:pt>
                <c:pt idx="687">
                  <c:v>1951</c:v>
                </c:pt>
                <c:pt idx="688">
                  <c:v>2013</c:v>
                </c:pt>
                <c:pt idx="689">
                  <c:v>1978</c:v>
                </c:pt>
                <c:pt idx="690">
                  <c:v>1964</c:v>
                </c:pt>
                <c:pt idx="691">
                  <c:v>1979</c:v>
                </c:pt>
                <c:pt idx="692">
                  <c:v>1989</c:v>
                </c:pt>
                <c:pt idx="693">
                  <c:v>1973</c:v>
                </c:pt>
                <c:pt idx="694">
                  <c:v>1938</c:v>
                </c:pt>
                <c:pt idx="695">
                  <c:v>1972</c:v>
                </c:pt>
                <c:pt idx="696">
                  <c:v>1999</c:v>
                </c:pt>
                <c:pt idx="697">
                  <c:v>1978</c:v>
                </c:pt>
                <c:pt idx="698">
                  <c:v>1967</c:v>
                </c:pt>
                <c:pt idx="699">
                  <c:v>2007</c:v>
                </c:pt>
                <c:pt idx="700">
                  <c:v>1972</c:v>
                </c:pt>
                <c:pt idx="701">
                  <c:v>1932</c:v>
                </c:pt>
                <c:pt idx="702">
                  <c:v>1999</c:v>
                </c:pt>
                <c:pt idx="703">
                  <c:v>1979</c:v>
                </c:pt>
                <c:pt idx="704">
                  <c:v>2006</c:v>
                </c:pt>
                <c:pt idx="705">
                  <c:v>2002</c:v>
                </c:pt>
                <c:pt idx="706">
                  <c:v>1995</c:v>
                </c:pt>
                <c:pt idx="707">
                  <c:v>1944</c:v>
                </c:pt>
                <c:pt idx="708">
                  <c:v>2008</c:v>
                </c:pt>
                <c:pt idx="709">
                  <c:v>1979</c:v>
                </c:pt>
                <c:pt idx="710">
                  <c:v>1996</c:v>
                </c:pt>
                <c:pt idx="711">
                  <c:v>2017</c:v>
                </c:pt>
                <c:pt idx="712">
                  <c:v>2005</c:v>
                </c:pt>
                <c:pt idx="713">
                  <c:v>1931</c:v>
                </c:pt>
                <c:pt idx="714">
                  <c:v>1944</c:v>
                </c:pt>
                <c:pt idx="715">
                  <c:v>1939</c:v>
                </c:pt>
                <c:pt idx="716">
                  <c:v>1948</c:v>
                </c:pt>
                <c:pt idx="717">
                  <c:v>2013</c:v>
                </c:pt>
                <c:pt idx="718">
                  <c:v>2015</c:v>
                </c:pt>
                <c:pt idx="719">
                  <c:v>1940</c:v>
                </c:pt>
                <c:pt idx="720">
                  <c:v>1993</c:v>
                </c:pt>
                <c:pt idx="721">
                  <c:v>1960</c:v>
                </c:pt>
                <c:pt idx="722">
                  <c:v>1986</c:v>
                </c:pt>
                <c:pt idx="723">
                  <c:v>1993</c:v>
                </c:pt>
                <c:pt idx="724">
                  <c:v>1975</c:v>
                </c:pt>
                <c:pt idx="725">
                  <c:v>2009</c:v>
                </c:pt>
                <c:pt idx="726">
                  <c:v>1943</c:v>
                </c:pt>
                <c:pt idx="727">
                  <c:v>2009</c:v>
                </c:pt>
                <c:pt idx="728">
                  <c:v>1935</c:v>
                </c:pt>
                <c:pt idx="729">
                  <c:v>1964</c:v>
                </c:pt>
                <c:pt idx="730">
                  <c:v>2016</c:v>
                </c:pt>
                <c:pt idx="731">
                  <c:v>1961</c:v>
                </c:pt>
                <c:pt idx="732">
                  <c:v>1989</c:v>
                </c:pt>
                <c:pt idx="733">
                  <c:v>1994</c:v>
                </c:pt>
                <c:pt idx="734">
                  <c:v>1938</c:v>
                </c:pt>
                <c:pt idx="735">
                  <c:v>2001</c:v>
                </c:pt>
                <c:pt idx="736">
                  <c:v>2004</c:v>
                </c:pt>
                <c:pt idx="737">
                  <c:v>2003</c:v>
                </c:pt>
                <c:pt idx="738">
                  <c:v>1989</c:v>
                </c:pt>
                <c:pt idx="739">
                  <c:v>2011</c:v>
                </c:pt>
                <c:pt idx="740">
                  <c:v>1950</c:v>
                </c:pt>
                <c:pt idx="741">
                  <c:v>2004</c:v>
                </c:pt>
                <c:pt idx="742">
                  <c:v>1972</c:v>
                </c:pt>
                <c:pt idx="743">
                  <c:v>2013</c:v>
                </c:pt>
                <c:pt idx="744">
                  <c:v>2012</c:v>
                </c:pt>
                <c:pt idx="745">
                  <c:v>1933</c:v>
                </c:pt>
                <c:pt idx="746">
                  <c:v>1962</c:v>
                </c:pt>
                <c:pt idx="747">
                  <c:v>2001</c:v>
                </c:pt>
                <c:pt idx="748">
                  <c:v>1997</c:v>
                </c:pt>
                <c:pt idx="749">
                  <c:v>2016</c:v>
                </c:pt>
                <c:pt idx="750">
                  <c:v>1935</c:v>
                </c:pt>
                <c:pt idx="751">
                  <c:v>2017</c:v>
                </c:pt>
                <c:pt idx="752">
                  <c:v>2012</c:v>
                </c:pt>
                <c:pt idx="753">
                  <c:v>2022</c:v>
                </c:pt>
                <c:pt idx="754">
                  <c:v>2018</c:v>
                </c:pt>
                <c:pt idx="755">
                  <c:v>2022</c:v>
                </c:pt>
                <c:pt idx="756">
                  <c:v>1985</c:v>
                </c:pt>
                <c:pt idx="757">
                  <c:v>2022</c:v>
                </c:pt>
                <c:pt idx="758">
                  <c:v>2014</c:v>
                </c:pt>
                <c:pt idx="759">
                  <c:v>2005</c:v>
                </c:pt>
                <c:pt idx="760">
                  <c:v>2009</c:v>
                </c:pt>
                <c:pt idx="761">
                  <c:v>2001</c:v>
                </c:pt>
                <c:pt idx="762">
                  <c:v>2012</c:v>
                </c:pt>
                <c:pt idx="763">
                  <c:v>2007</c:v>
                </c:pt>
                <c:pt idx="764">
                  <c:v>2001</c:v>
                </c:pt>
                <c:pt idx="765">
                  <c:v>2012</c:v>
                </c:pt>
                <c:pt idx="766">
                  <c:v>1992</c:v>
                </c:pt>
                <c:pt idx="767">
                  <c:v>2013</c:v>
                </c:pt>
                <c:pt idx="768">
                  <c:v>1974</c:v>
                </c:pt>
                <c:pt idx="769">
                  <c:v>2003</c:v>
                </c:pt>
                <c:pt idx="770">
                  <c:v>1987</c:v>
                </c:pt>
                <c:pt idx="771">
                  <c:v>2010</c:v>
                </c:pt>
                <c:pt idx="772">
                  <c:v>2005</c:v>
                </c:pt>
                <c:pt idx="773">
                  <c:v>1992</c:v>
                </c:pt>
                <c:pt idx="774">
                  <c:v>1996</c:v>
                </c:pt>
                <c:pt idx="775">
                  <c:v>2017</c:v>
                </c:pt>
                <c:pt idx="776">
                  <c:v>2011</c:v>
                </c:pt>
                <c:pt idx="777">
                  <c:v>2014</c:v>
                </c:pt>
                <c:pt idx="778">
                  <c:v>2009</c:v>
                </c:pt>
                <c:pt idx="779">
                  <c:v>2007</c:v>
                </c:pt>
                <c:pt idx="780">
                  <c:v>1980</c:v>
                </c:pt>
                <c:pt idx="781">
                  <c:v>2001</c:v>
                </c:pt>
                <c:pt idx="782">
                  <c:v>1990</c:v>
                </c:pt>
                <c:pt idx="783">
                  <c:v>2001</c:v>
                </c:pt>
                <c:pt idx="784">
                  <c:v>1986</c:v>
                </c:pt>
                <c:pt idx="785">
                  <c:v>1988</c:v>
                </c:pt>
                <c:pt idx="786">
                  <c:v>2009</c:v>
                </c:pt>
                <c:pt idx="787">
                  <c:v>1992</c:v>
                </c:pt>
                <c:pt idx="788">
                  <c:v>1967</c:v>
                </c:pt>
                <c:pt idx="789">
                  <c:v>1997</c:v>
                </c:pt>
                <c:pt idx="790">
                  <c:v>2002</c:v>
                </c:pt>
                <c:pt idx="791">
                  <c:v>2009</c:v>
                </c:pt>
                <c:pt idx="792">
                  <c:v>2014</c:v>
                </c:pt>
                <c:pt idx="793">
                  <c:v>1993</c:v>
                </c:pt>
                <c:pt idx="794">
                  <c:v>2010</c:v>
                </c:pt>
                <c:pt idx="795">
                  <c:v>2004</c:v>
                </c:pt>
                <c:pt idx="796">
                  <c:v>2014</c:v>
                </c:pt>
                <c:pt idx="797">
                  <c:v>1972</c:v>
                </c:pt>
                <c:pt idx="798">
                  <c:v>1982</c:v>
                </c:pt>
                <c:pt idx="799">
                  <c:v>1995</c:v>
                </c:pt>
                <c:pt idx="800">
                  <c:v>1982</c:v>
                </c:pt>
                <c:pt idx="801">
                  <c:v>2014</c:v>
                </c:pt>
                <c:pt idx="802">
                  <c:v>2004</c:v>
                </c:pt>
                <c:pt idx="803">
                  <c:v>2012</c:v>
                </c:pt>
                <c:pt idx="804">
                  <c:v>1995</c:v>
                </c:pt>
                <c:pt idx="805">
                  <c:v>2011</c:v>
                </c:pt>
                <c:pt idx="806">
                  <c:v>2019</c:v>
                </c:pt>
                <c:pt idx="807">
                  <c:v>1978</c:v>
                </c:pt>
                <c:pt idx="808">
                  <c:v>2020</c:v>
                </c:pt>
                <c:pt idx="809">
                  <c:v>2004</c:v>
                </c:pt>
                <c:pt idx="810">
                  <c:v>2000</c:v>
                </c:pt>
                <c:pt idx="811">
                  <c:v>2004</c:v>
                </c:pt>
                <c:pt idx="812">
                  <c:v>1993</c:v>
                </c:pt>
                <c:pt idx="813">
                  <c:v>1960</c:v>
                </c:pt>
                <c:pt idx="814">
                  <c:v>1971</c:v>
                </c:pt>
                <c:pt idx="815">
                  <c:v>2013</c:v>
                </c:pt>
                <c:pt idx="816">
                  <c:v>1997</c:v>
                </c:pt>
                <c:pt idx="817">
                  <c:v>2020</c:v>
                </c:pt>
                <c:pt idx="818">
                  <c:v>1997</c:v>
                </c:pt>
                <c:pt idx="819">
                  <c:v>2002</c:v>
                </c:pt>
                <c:pt idx="820">
                  <c:v>1999</c:v>
                </c:pt>
                <c:pt idx="821">
                  <c:v>1993</c:v>
                </c:pt>
                <c:pt idx="822">
                  <c:v>1987</c:v>
                </c:pt>
                <c:pt idx="823">
                  <c:v>1985</c:v>
                </c:pt>
                <c:pt idx="824">
                  <c:v>2019</c:v>
                </c:pt>
                <c:pt idx="825">
                  <c:v>1989</c:v>
                </c:pt>
                <c:pt idx="826">
                  <c:v>2008</c:v>
                </c:pt>
                <c:pt idx="827">
                  <c:v>2015</c:v>
                </c:pt>
                <c:pt idx="828">
                  <c:v>2013</c:v>
                </c:pt>
                <c:pt idx="829">
                  <c:v>1991</c:v>
                </c:pt>
                <c:pt idx="830">
                  <c:v>2004</c:v>
                </c:pt>
                <c:pt idx="831">
                  <c:v>1971</c:v>
                </c:pt>
                <c:pt idx="832">
                  <c:v>1973</c:v>
                </c:pt>
                <c:pt idx="833">
                  <c:v>2011</c:v>
                </c:pt>
                <c:pt idx="834">
                  <c:v>1998</c:v>
                </c:pt>
                <c:pt idx="835">
                  <c:v>1999</c:v>
                </c:pt>
                <c:pt idx="836">
                  <c:v>2014</c:v>
                </c:pt>
                <c:pt idx="837">
                  <c:v>1967</c:v>
                </c:pt>
                <c:pt idx="838">
                  <c:v>2006</c:v>
                </c:pt>
                <c:pt idx="839">
                  <c:v>2002</c:v>
                </c:pt>
                <c:pt idx="840">
                  <c:v>1994</c:v>
                </c:pt>
                <c:pt idx="841">
                  <c:v>1962</c:v>
                </c:pt>
                <c:pt idx="842">
                  <c:v>2006</c:v>
                </c:pt>
                <c:pt idx="843">
                  <c:v>2010</c:v>
                </c:pt>
                <c:pt idx="844">
                  <c:v>1986</c:v>
                </c:pt>
                <c:pt idx="845">
                  <c:v>1964</c:v>
                </c:pt>
                <c:pt idx="846">
                  <c:v>1980</c:v>
                </c:pt>
                <c:pt idx="847">
                  <c:v>1999</c:v>
                </c:pt>
                <c:pt idx="848">
                  <c:v>1967</c:v>
                </c:pt>
                <c:pt idx="849">
                  <c:v>1982</c:v>
                </c:pt>
                <c:pt idx="850">
                  <c:v>2013</c:v>
                </c:pt>
                <c:pt idx="851">
                  <c:v>1992</c:v>
                </c:pt>
                <c:pt idx="852">
                  <c:v>2000</c:v>
                </c:pt>
                <c:pt idx="853">
                  <c:v>1990</c:v>
                </c:pt>
                <c:pt idx="854">
                  <c:v>2006</c:v>
                </c:pt>
                <c:pt idx="855">
                  <c:v>2013</c:v>
                </c:pt>
                <c:pt idx="856">
                  <c:v>2004</c:v>
                </c:pt>
                <c:pt idx="857">
                  <c:v>2018</c:v>
                </c:pt>
                <c:pt idx="858">
                  <c:v>2000</c:v>
                </c:pt>
                <c:pt idx="859">
                  <c:v>1998</c:v>
                </c:pt>
                <c:pt idx="860">
                  <c:v>1967</c:v>
                </c:pt>
                <c:pt idx="861">
                  <c:v>1987</c:v>
                </c:pt>
                <c:pt idx="862">
                  <c:v>1992</c:v>
                </c:pt>
                <c:pt idx="863">
                  <c:v>2016</c:v>
                </c:pt>
                <c:pt idx="864">
                  <c:v>1973</c:v>
                </c:pt>
                <c:pt idx="865">
                  <c:v>2010</c:v>
                </c:pt>
                <c:pt idx="866">
                  <c:v>2009</c:v>
                </c:pt>
                <c:pt idx="867">
                  <c:v>1973</c:v>
                </c:pt>
                <c:pt idx="868">
                  <c:v>1951</c:v>
                </c:pt>
                <c:pt idx="869">
                  <c:v>1997</c:v>
                </c:pt>
                <c:pt idx="870">
                  <c:v>2015</c:v>
                </c:pt>
                <c:pt idx="871">
                  <c:v>2004</c:v>
                </c:pt>
                <c:pt idx="872">
                  <c:v>2015</c:v>
                </c:pt>
                <c:pt idx="873">
                  <c:v>1952</c:v>
                </c:pt>
                <c:pt idx="874">
                  <c:v>1997</c:v>
                </c:pt>
                <c:pt idx="875">
                  <c:v>1960</c:v>
                </c:pt>
                <c:pt idx="876">
                  <c:v>2006</c:v>
                </c:pt>
                <c:pt idx="877">
                  <c:v>1993</c:v>
                </c:pt>
                <c:pt idx="878">
                  <c:v>1996</c:v>
                </c:pt>
                <c:pt idx="879">
                  <c:v>1940</c:v>
                </c:pt>
                <c:pt idx="880">
                  <c:v>2013</c:v>
                </c:pt>
                <c:pt idx="881">
                  <c:v>1991</c:v>
                </c:pt>
                <c:pt idx="882">
                  <c:v>1964</c:v>
                </c:pt>
                <c:pt idx="883">
                  <c:v>2001</c:v>
                </c:pt>
                <c:pt idx="884">
                  <c:v>1992</c:v>
                </c:pt>
                <c:pt idx="885">
                  <c:v>1988</c:v>
                </c:pt>
                <c:pt idx="886">
                  <c:v>1956</c:v>
                </c:pt>
                <c:pt idx="887">
                  <c:v>2014</c:v>
                </c:pt>
                <c:pt idx="888">
                  <c:v>2001</c:v>
                </c:pt>
                <c:pt idx="889">
                  <c:v>2016</c:v>
                </c:pt>
                <c:pt idx="890">
                  <c:v>1966</c:v>
                </c:pt>
                <c:pt idx="891">
                  <c:v>1991</c:v>
                </c:pt>
                <c:pt idx="892">
                  <c:v>1947</c:v>
                </c:pt>
                <c:pt idx="893">
                  <c:v>2012</c:v>
                </c:pt>
                <c:pt idx="894">
                  <c:v>2003</c:v>
                </c:pt>
                <c:pt idx="895">
                  <c:v>2003</c:v>
                </c:pt>
                <c:pt idx="896">
                  <c:v>2015</c:v>
                </c:pt>
                <c:pt idx="897">
                  <c:v>1962</c:v>
                </c:pt>
                <c:pt idx="898">
                  <c:v>1932</c:v>
                </c:pt>
                <c:pt idx="899">
                  <c:v>1955</c:v>
                </c:pt>
                <c:pt idx="900">
                  <c:v>2004</c:v>
                </c:pt>
                <c:pt idx="901">
                  <c:v>1938</c:v>
                </c:pt>
                <c:pt idx="902">
                  <c:v>1986</c:v>
                </c:pt>
                <c:pt idx="903">
                  <c:v>1954</c:v>
                </c:pt>
                <c:pt idx="904">
                  <c:v>2008</c:v>
                </c:pt>
                <c:pt idx="905">
                  <c:v>1997</c:v>
                </c:pt>
                <c:pt idx="906">
                  <c:v>1948</c:v>
                </c:pt>
                <c:pt idx="907">
                  <c:v>2016</c:v>
                </c:pt>
                <c:pt idx="908">
                  <c:v>2010</c:v>
                </c:pt>
                <c:pt idx="909">
                  <c:v>1990</c:v>
                </c:pt>
                <c:pt idx="910">
                  <c:v>2001</c:v>
                </c:pt>
                <c:pt idx="911">
                  <c:v>2003</c:v>
                </c:pt>
                <c:pt idx="912">
                  <c:v>2005</c:v>
                </c:pt>
                <c:pt idx="913">
                  <c:v>2006</c:v>
                </c:pt>
                <c:pt idx="914">
                  <c:v>2002</c:v>
                </c:pt>
                <c:pt idx="915">
                  <c:v>2006</c:v>
                </c:pt>
                <c:pt idx="916">
                  <c:v>2002</c:v>
                </c:pt>
                <c:pt idx="917">
                  <c:v>2017</c:v>
                </c:pt>
                <c:pt idx="918">
                  <c:v>1962</c:v>
                </c:pt>
                <c:pt idx="919">
                  <c:v>1975</c:v>
                </c:pt>
                <c:pt idx="920">
                  <c:v>1997</c:v>
                </c:pt>
                <c:pt idx="921">
                  <c:v>1985</c:v>
                </c:pt>
                <c:pt idx="922">
                  <c:v>1992</c:v>
                </c:pt>
                <c:pt idx="923">
                  <c:v>2013</c:v>
                </c:pt>
                <c:pt idx="924">
                  <c:v>1983</c:v>
                </c:pt>
                <c:pt idx="925">
                  <c:v>2007</c:v>
                </c:pt>
                <c:pt idx="926">
                  <c:v>2022</c:v>
                </c:pt>
                <c:pt idx="927">
                  <c:v>2001</c:v>
                </c:pt>
                <c:pt idx="928">
                  <c:v>2019</c:v>
                </c:pt>
                <c:pt idx="929">
                  <c:v>2000</c:v>
                </c:pt>
                <c:pt idx="930">
                  <c:v>1997</c:v>
                </c:pt>
                <c:pt idx="931">
                  <c:v>2007</c:v>
                </c:pt>
                <c:pt idx="932">
                  <c:v>2001</c:v>
                </c:pt>
                <c:pt idx="933">
                  <c:v>2006</c:v>
                </c:pt>
                <c:pt idx="934">
                  <c:v>2009</c:v>
                </c:pt>
                <c:pt idx="935">
                  <c:v>2018</c:v>
                </c:pt>
                <c:pt idx="936">
                  <c:v>2017</c:v>
                </c:pt>
                <c:pt idx="937">
                  <c:v>2016</c:v>
                </c:pt>
                <c:pt idx="938">
                  <c:v>1987</c:v>
                </c:pt>
                <c:pt idx="939">
                  <c:v>2010</c:v>
                </c:pt>
                <c:pt idx="940">
                  <c:v>2015</c:v>
                </c:pt>
                <c:pt idx="941">
                  <c:v>1992</c:v>
                </c:pt>
                <c:pt idx="942">
                  <c:v>1998</c:v>
                </c:pt>
                <c:pt idx="943">
                  <c:v>2004</c:v>
                </c:pt>
                <c:pt idx="944">
                  <c:v>1999</c:v>
                </c:pt>
                <c:pt idx="945">
                  <c:v>2011</c:v>
                </c:pt>
                <c:pt idx="946">
                  <c:v>2018</c:v>
                </c:pt>
                <c:pt idx="947">
                  <c:v>2004</c:v>
                </c:pt>
                <c:pt idx="948">
                  <c:v>2006</c:v>
                </c:pt>
                <c:pt idx="949">
                  <c:v>2005</c:v>
                </c:pt>
                <c:pt idx="950">
                  <c:v>2007</c:v>
                </c:pt>
                <c:pt idx="951">
                  <c:v>2010</c:v>
                </c:pt>
                <c:pt idx="952">
                  <c:v>2008</c:v>
                </c:pt>
                <c:pt idx="953">
                  <c:v>2002</c:v>
                </c:pt>
                <c:pt idx="954">
                  <c:v>2016</c:v>
                </c:pt>
                <c:pt idx="955">
                  <c:v>2009</c:v>
                </c:pt>
                <c:pt idx="956">
                  <c:v>2007</c:v>
                </c:pt>
                <c:pt idx="957">
                  <c:v>2001</c:v>
                </c:pt>
                <c:pt idx="958">
                  <c:v>1963</c:v>
                </c:pt>
                <c:pt idx="959">
                  <c:v>1998</c:v>
                </c:pt>
                <c:pt idx="960">
                  <c:v>1986</c:v>
                </c:pt>
                <c:pt idx="961">
                  <c:v>1987</c:v>
                </c:pt>
                <c:pt idx="962">
                  <c:v>2014</c:v>
                </c:pt>
                <c:pt idx="963">
                  <c:v>2021</c:v>
                </c:pt>
                <c:pt idx="964">
                  <c:v>1998</c:v>
                </c:pt>
                <c:pt idx="965">
                  <c:v>2010</c:v>
                </c:pt>
                <c:pt idx="966">
                  <c:v>2018</c:v>
                </c:pt>
                <c:pt idx="967">
                  <c:v>2011</c:v>
                </c:pt>
                <c:pt idx="968">
                  <c:v>1981</c:v>
                </c:pt>
                <c:pt idx="969">
                  <c:v>1998</c:v>
                </c:pt>
                <c:pt idx="970">
                  <c:v>2007</c:v>
                </c:pt>
                <c:pt idx="971">
                  <c:v>2011</c:v>
                </c:pt>
                <c:pt idx="972">
                  <c:v>2008</c:v>
                </c:pt>
                <c:pt idx="973">
                  <c:v>1967</c:v>
                </c:pt>
                <c:pt idx="974">
                  <c:v>1973</c:v>
                </c:pt>
                <c:pt idx="975">
                  <c:v>2012</c:v>
                </c:pt>
                <c:pt idx="976">
                  <c:v>2019</c:v>
                </c:pt>
                <c:pt idx="977">
                  <c:v>2014</c:v>
                </c:pt>
                <c:pt idx="978">
                  <c:v>2001</c:v>
                </c:pt>
                <c:pt idx="979">
                  <c:v>2005</c:v>
                </c:pt>
                <c:pt idx="980">
                  <c:v>1995</c:v>
                </c:pt>
                <c:pt idx="981">
                  <c:v>1985</c:v>
                </c:pt>
                <c:pt idx="982">
                  <c:v>1954</c:v>
                </c:pt>
                <c:pt idx="983">
                  <c:v>1995</c:v>
                </c:pt>
                <c:pt idx="984">
                  <c:v>1955</c:v>
                </c:pt>
                <c:pt idx="985">
                  <c:v>1937</c:v>
                </c:pt>
                <c:pt idx="986">
                  <c:v>1953</c:v>
                </c:pt>
                <c:pt idx="987">
                  <c:v>2011</c:v>
                </c:pt>
                <c:pt idx="988">
                  <c:v>1991</c:v>
                </c:pt>
                <c:pt idx="989">
                  <c:v>2003</c:v>
                </c:pt>
                <c:pt idx="990">
                  <c:v>2006</c:v>
                </c:pt>
                <c:pt idx="991">
                  <c:v>2006</c:v>
                </c:pt>
                <c:pt idx="992">
                  <c:v>2002</c:v>
                </c:pt>
                <c:pt idx="993">
                  <c:v>1974</c:v>
                </c:pt>
                <c:pt idx="994">
                  <c:v>2007</c:v>
                </c:pt>
                <c:pt idx="995">
                  <c:v>2004</c:v>
                </c:pt>
                <c:pt idx="996">
                  <c:v>1996</c:v>
                </c:pt>
                <c:pt idx="997">
                  <c:v>2013</c:v>
                </c:pt>
                <c:pt idx="998">
                  <c:v>1933</c:v>
                </c:pt>
                <c:pt idx="999">
                  <c:v>2009</c:v>
                </c:pt>
              </c:numCache>
            </c:numRef>
          </c:xVal>
          <c:yVal>
            <c:numRef>
              <c:f>unique_dataset!$E$2:$E$1001</c:f>
              <c:numCache>
                <c:formatCode>General</c:formatCode>
                <c:ptCount val="1000"/>
                <c:pt idx="0">
                  <c:v>142</c:v>
                </c:pt>
                <c:pt idx="1">
                  <c:v>175</c:v>
                </c:pt>
                <c:pt idx="2">
                  <c:v>152</c:v>
                </c:pt>
                <c:pt idx="3">
                  <c:v>195</c:v>
                </c:pt>
                <c:pt idx="4">
                  <c:v>96</c:v>
                </c:pt>
                <c:pt idx="5">
                  <c:v>201</c:v>
                </c:pt>
                <c:pt idx="6">
                  <c:v>202</c:v>
                </c:pt>
                <c:pt idx="7">
                  <c:v>140</c:v>
                </c:pt>
                <c:pt idx="8">
                  <c:v>154</c:v>
                </c:pt>
                <c:pt idx="9">
                  <c:v>148</c:v>
                </c:pt>
                <c:pt idx="10">
                  <c:v>178</c:v>
                </c:pt>
                <c:pt idx="11">
                  <c:v>139</c:v>
                </c:pt>
                <c:pt idx="12">
                  <c:v>142</c:v>
                </c:pt>
                <c:pt idx="13">
                  <c:v>178</c:v>
                </c:pt>
                <c:pt idx="14">
                  <c:v>179</c:v>
                </c:pt>
                <c:pt idx="15">
                  <c:v>164</c:v>
                </c:pt>
                <c:pt idx="16">
                  <c:v>164</c:v>
                </c:pt>
                <c:pt idx="17">
                  <c:v>169</c:v>
                </c:pt>
                <c:pt idx="18">
                  <c:v>145</c:v>
                </c:pt>
                <c:pt idx="19">
                  <c:v>136</c:v>
                </c:pt>
                <c:pt idx="20">
                  <c:v>133</c:v>
                </c:pt>
                <c:pt idx="21">
                  <c:v>124</c:v>
                </c:pt>
                <c:pt idx="22">
                  <c:v>157</c:v>
                </c:pt>
                <c:pt idx="23">
                  <c:v>153</c:v>
                </c:pt>
                <c:pt idx="24">
                  <c:v>189</c:v>
                </c:pt>
                <c:pt idx="25">
                  <c:v>137</c:v>
                </c:pt>
                <c:pt idx="26">
                  <c:v>127</c:v>
                </c:pt>
                <c:pt idx="27">
                  <c:v>169</c:v>
                </c:pt>
                <c:pt idx="28">
                  <c:v>118</c:v>
                </c:pt>
                <c:pt idx="29">
                  <c:v>121</c:v>
                </c:pt>
                <c:pt idx="30">
                  <c:v>125</c:v>
                </c:pt>
                <c:pt idx="31">
                  <c:v>130</c:v>
                </c:pt>
                <c:pt idx="32">
                  <c:v>116</c:v>
                </c:pt>
                <c:pt idx="33">
                  <c:v>207</c:v>
                </c:pt>
                <c:pt idx="34">
                  <c:v>130</c:v>
                </c:pt>
                <c:pt idx="35">
                  <c:v>133</c:v>
                </c:pt>
                <c:pt idx="36">
                  <c:v>163</c:v>
                </c:pt>
                <c:pt idx="37">
                  <c:v>116</c:v>
                </c:pt>
                <c:pt idx="38">
                  <c:v>151</c:v>
                </c:pt>
                <c:pt idx="39">
                  <c:v>155</c:v>
                </c:pt>
                <c:pt idx="40">
                  <c:v>117</c:v>
                </c:pt>
                <c:pt idx="41">
                  <c:v>132</c:v>
                </c:pt>
                <c:pt idx="42">
                  <c:v>130</c:v>
                </c:pt>
                <c:pt idx="43">
                  <c:v>106</c:v>
                </c:pt>
                <c:pt idx="44">
                  <c:v>110</c:v>
                </c:pt>
                <c:pt idx="45">
                  <c:v>88</c:v>
                </c:pt>
                <c:pt idx="46">
                  <c:v>106</c:v>
                </c:pt>
                <c:pt idx="47">
                  <c:v>102</c:v>
                </c:pt>
                <c:pt idx="48">
                  <c:v>119</c:v>
                </c:pt>
                <c:pt idx="49">
                  <c:v>109</c:v>
                </c:pt>
                <c:pt idx="50">
                  <c:v>150</c:v>
                </c:pt>
                <c:pt idx="51">
                  <c:v>112</c:v>
                </c:pt>
                <c:pt idx="52">
                  <c:v>165</c:v>
                </c:pt>
                <c:pt idx="53">
                  <c:v>89</c:v>
                </c:pt>
                <c:pt idx="54">
                  <c:v>112</c:v>
                </c:pt>
                <c:pt idx="55">
                  <c:v>155</c:v>
                </c:pt>
                <c:pt idx="56">
                  <c:v>87</c:v>
                </c:pt>
                <c:pt idx="57">
                  <c:v>87</c:v>
                </c:pt>
                <c:pt idx="58">
                  <c:v>158</c:v>
                </c:pt>
                <c:pt idx="59">
                  <c:v>115</c:v>
                </c:pt>
                <c:pt idx="60">
                  <c:v>117</c:v>
                </c:pt>
                <c:pt idx="61">
                  <c:v>181</c:v>
                </c:pt>
                <c:pt idx="62">
                  <c:v>165</c:v>
                </c:pt>
                <c:pt idx="63">
                  <c:v>147</c:v>
                </c:pt>
                <c:pt idx="64">
                  <c:v>137</c:v>
                </c:pt>
                <c:pt idx="65">
                  <c:v>122</c:v>
                </c:pt>
                <c:pt idx="66">
                  <c:v>164</c:v>
                </c:pt>
                <c:pt idx="67">
                  <c:v>149</c:v>
                </c:pt>
                <c:pt idx="68">
                  <c:v>146</c:v>
                </c:pt>
                <c:pt idx="69">
                  <c:v>120</c:v>
                </c:pt>
                <c:pt idx="70">
                  <c:v>113</c:v>
                </c:pt>
                <c:pt idx="71">
                  <c:v>160</c:v>
                </c:pt>
                <c:pt idx="72">
                  <c:v>142</c:v>
                </c:pt>
                <c:pt idx="73">
                  <c:v>105</c:v>
                </c:pt>
                <c:pt idx="74">
                  <c:v>106</c:v>
                </c:pt>
                <c:pt idx="75">
                  <c:v>98</c:v>
                </c:pt>
                <c:pt idx="76">
                  <c:v>170</c:v>
                </c:pt>
                <c:pt idx="77">
                  <c:v>137</c:v>
                </c:pt>
                <c:pt idx="78">
                  <c:v>95</c:v>
                </c:pt>
                <c:pt idx="79">
                  <c:v>149</c:v>
                </c:pt>
                <c:pt idx="80">
                  <c:v>126</c:v>
                </c:pt>
                <c:pt idx="81">
                  <c:v>110</c:v>
                </c:pt>
                <c:pt idx="82">
                  <c:v>88</c:v>
                </c:pt>
                <c:pt idx="83">
                  <c:v>116</c:v>
                </c:pt>
                <c:pt idx="84">
                  <c:v>125</c:v>
                </c:pt>
                <c:pt idx="85">
                  <c:v>143</c:v>
                </c:pt>
                <c:pt idx="86">
                  <c:v>145</c:v>
                </c:pt>
                <c:pt idx="87">
                  <c:v>164</c:v>
                </c:pt>
                <c:pt idx="88">
                  <c:v>141</c:v>
                </c:pt>
                <c:pt idx="89">
                  <c:v>152</c:v>
                </c:pt>
                <c:pt idx="90">
                  <c:v>130</c:v>
                </c:pt>
                <c:pt idx="91">
                  <c:v>170</c:v>
                </c:pt>
                <c:pt idx="92">
                  <c:v>153</c:v>
                </c:pt>
                <c:pt idx="93">
                  <c:v>116</c:v>
                </c:pt>
                <c:pt idx="94">
                  <c:v>170</c:v>
                </c:pt>
                <c:pt idx="95">
                  <c:v>122</c:v>
                </c:pt>
                <c:pt idx="96">
                  <c:v>102</c:v>
                </c:pt>
                <c:pt idx="97">
                  <c:v>126</c:v>
                </c:pt>
                <c:pt idx="98">
                  <c:v>108</c:v>
                </c:pt>
                <c:pt idx="99">
                  <c:v>136</c:v>
                </c:pt>
                <c:pt idx="100">
                  <c:v>128</c:v>
                </c:pt>
                <c:pt idx="101">
                  <c:v>178</c:v>
                </c:pt>
                <c:pt idx="102">
                  <c:v>149</c:v>
                </c:pt>
                <c:pt idx="103">
                  <c:v>99</c:v>
                </c:pt>
                <c:pt idx="104">
                  <c:v>229</c:v>
                </c:pt>
                <c:pt idx="105">
                  <c:v>115</c:v>
                </c:pt>
                <c:pt idx="106">
                  <c:v>81</c:v>
                </c:pt>
                <c:pt idx="107">
                  <c:v>160</c:v>
                </c:pt>
                <c:pt idx="108">
                  <c:v>96</c:v>
                </c:pt>
                <c:pt idx="109">
                  <c:v>131</c:v>
                </c:pt>
                <c:pt idx="110">
                  <c:v>122</c:v>
                </c:pt>
                <c:pt idx="111">
                  <c:v>131</c:v>
                </c:pt>
                <c:pt idx="112">
                  <c:v>218</c:v>
                </c:pt>
                <c:pt idx="113">
                  <c:v>103</c:v>
                </c:pt>
                <c:pt idx="114">
                  <c:v>134</c:v>
                </c:pt>
                <c:pt idx="115">
                  <c:v>136</c:v>
                </c:pt>
                <c:pt idx="116">
                  <c:v>129</c:v>
                </c:pt>
                <c:pt idx="117">
                  <c:v>119</c:v>
                </c:pt>
                <c:pt idx="118">
                  <c:v>103</c:v>
                </c:pt>
                <c:pt idx="119">
                  <c:v>153</c:v>
                </c:pt>
                <c:pt idx="120">
                  <c:v>129</c:v>
                </c:pt>
                <c:pt idx="121">
                  <c:v>123</c:v>
                </c:pt>
                <c:pt idx="122">
                  <c:v>99</c:v>
                </c:pt>
                <c:pt idx="123">
                  <c:v>125</c:v>
                </c:pt>
                <c:pt idx="124">
                  <c:v>161</c:v>
                </c:pt>
                <c:pt idx="125">
                  <c:v>143</c:v>
                </c:pt>
                <c:pt idx="126">
                  <c:v>179</c:v>
                </c:pt>
                <c:pt idx="127">
                  <c:v>148</c:v>
                </c:pt>
                <c:pt idx="128">
                  <c:v>107</c:v>
                </c:pt>
                <c:pt idx="129">
                  <c:v>165</c:v>
                </c:pt>
                <c:pt idx="130">
                  <c:v>89</c:v>
                </c:pt>
                <c:pt idx="131">
                  <c:v>125</c:v>
                </c:pt>
                <c:pt idx="132">
                  <c:v>168</c:v>
                </c:pt>
                <c:pt idx="133">
                  <c:v>175</c:v>
                </c:pt>
                <c:pt idx="134">
                  <c:v>143</c:v>
                </c:pt>
                <c:pt idx="135">
                  <c:v>68</c:v>
                </c:pt>
                <c:pt idx="136">
                  <c:v>135</c:v>
                </c:pt>
                <c:pt idx="137">
                  <c:v>170</c:v>
                </c:pt>
                <c:pt idx="138">
                  <c:v>160</c:v>
                </c:pt>
                <c:pt idx="139">
                  <c:v>150</c:v>
                </c:pt>
                <c:pt idx="140">
                  <c:v>127</c:v>
                </c:pt>
                <c:pt idx="141">
                  <c:v>180</c:v>
                </c:pt>
                <c:pt idx="142">
                  <c:v>148</c:v>
                </c:pt>
                <c:pt idx="143">
                  <c:v>158</c:v>
                </c:pt>
                <c:pt idx="144">
                  <c:v>127</c:v>
                </c:pt>
                <c:pt idx="145">
                  <c:v>138</c:v>
                </c:pt>
                <c:pt idx="146">
                  <c:v>122</c:v>
                </c:pt>
                <c:pt idx="147">
                  <c:v>109</c:v>
                </c:pt>
                <c:pt idx="148">
                  <c:v>140</c:v>
                </c:pt>
                <c:pt idx="149">
                  <c:v>114</c:v>
                </c:pt>
                <c:pt idx="150">
                  <c:v>119</c:v>
                </c:pt>
                <c:pt idx="151">
                  <c:v>178</c:v>
                </c:pt>
                <c:pt idx="152">
                  <c:v>102</c:v>
                </c:pt>
                <c:pt idx="153">
                  <c:v>119</c:v>
                </c:pt>
                <c:pt idx="154">
                  <c:v>130</c:v>
                </c:pt>
                <c:pt idx="155">
                  <c:v>103</c:v>
                </c:pt>
                <c:pt idx="156">
                  <c:v>130</c:v>
                </c:pt>
                <c:pt idx="157">
                  <c:v>111</c:v>
                </c:pt>
                <c:pt idx="158">
                  <c:v>138</c:v>
                </c:pt>
                <c:pt idx="159">
                  <c:v>107</c:v>
                </c:pt>
                <c:pt idx="160">
                  <c:v>100</c:v>
                </c:pt>
                <c:pt idx="161">
                  <c:v>132</c:v>
                </c:pt>
                <c:pt idx="162">
                  <c:v>135</c:v>
                </c:pt>
                <c:pt idx="163">
                  <c:v>97</c:v>
                </c:pt>
                <c:pt idx="164">
                  <c:v>156</c:v>
                </c:pt>
                <c:pt idx="165">
                  <c:v>238</c:v>
                </c:pt>
                <c:pt idx="166">
                  <c:v>130</c:v>
                </c:pt>
                <c:pt idx="167">
                  <c:v>132</c:v>
                </c:pt>
                <c:pt idx="168">
                  <c:v>118</c:v>
                </c:pt>
                <c:pt idx="169">
                  <c:v>172</c:v>
                </c:pt>
                <c:pt idx="170">
                  <c:v>121</c:v>
                </c:pt>
                <c:pt idx="171">
                  <c:v>91</c:v>
                </c:pt>
                <c:pt idx="172">
                  <c:v>124</c:v>
                </c:pt>
                <c:pt idx="173">
                  <c:v>117</c:v>
                </c:pt>
                <c:pt idx="174">
                  <c:v>129</c:v>
                </c:pt>
                <c:pt idx="175">
                  <c:v>132</c:v>
                </c:pt>
                <c:pt idx="176">
                  <c:v>162</c:v>
                </c:pt>
                <c:pt idx="177">
                  <c:v>96</c:v>
                </c:pt>
                <c:pt idx="178">
                  <c:v>140</c:v>
                </c:pt>
                <c:pt idx="179">
                  <c:v>105</c:v>
                </c:pt>
                <c:pt idx="180">
                  <c:v>138</c:v>
                </c:pt>
                <c:pt idx="181">
                  <c:v>167</c:v>
                </c:pt>
                <c:pt idx="182">
                  <c:v>139</c:v>
                </c:pt>
                <c:pt idx="183">
                  <c:v>321</c:v>
                </c:pt>
                <c:pt idx="184">
                  <c:v>88</c:v>
                </c:pt>
                <c:pt idx="185">
                  <c:v>126</c:v>
                </c:pt>
                <c:pt idx="186">
                  <c:v>110</c:v>
                </c:pt>
                <c:pt idx="187">
                  <c:v>99</c:v>
                </c:pt>
                <c:pt idx="188">
                  <c:v>163</c:v>
                </c:pt>
                <c:pt idx="189">
                  <c:v>104</c:v>
                </c:pt>
                <c:pt idx="190">
                  <c:v>155</c:v>
                </c:pt>
                <c:pt idx="191">
                  <c:v>132</c:v>
                </c:pt>
                <c:pt idx="192">
                  <c:v>125</c:v>
                </c:pt>
                <c:pt idx="193">
                  <c:v>127</c:v>
                </c:pt>
                <c:pt idx="194">
                  <c:v>136</c:v>
                </c:pt>
                <c:pt idx="195">
                  <c:v>89</c:v>
                </c:pt>
                <c:pt idx="196">
                  <c:v>138</c:v>
                </c:pt>
                <c:pt idx="197">
                  <c:v>189</c:v>
                </c:pt>
                <c:pt idx="198">
                  <c:v>131</c:v>
                </c:pt>
                <c:pt idx="199">
                  <c:v>156</c:v>
                </c:pt>
                <c:pt idx="200">
                  <c:v>114</c:v>
                </c:pt>
                <c:pt idx="201">
                  <c:v>112</c:v>
                </c:pt>
                <c:pt idx="202">
                  <c:v>45</c:v>
                </c:pt>
                <c:pt idx="203">
                  <c:v>142</c:v>
                </c:pt>
                <c:pt idx="204">
                  <c:v>89</c:v>
                </c:pt>
                <c:pt idx="205">
                  <c:v>147</c:v>
                </c:pt>
                <c:pt idx="206">
                  <c:v>135</c:v>
                </c:pt>
                <c:pt idx="207">
                  <c:v>170</c:v>
                </c:pt>
                <c:pt idx="208">
                  <c:v>186</c:v>
                </c:pt>
                <c:pt idx="209">
                  <c:v>124</c:v>
                </c:pt>
                <c:pt idx="210">
                  <c:v>99</c:v>
                </c:pt>
                <c:pt idx="211">
                  <c:v>153</c:v>
                </c:pt>
                <c:pt idx="212">
                  <c:v>143</c:v>
                </c:pt>
                <c:pt idx="213">
                  <c:v>117</c:v>
                </c:pt>
                <c:pt idx="214">
                  <c:v>107</c:v>
                </c:pt>
                <c:pt idx="215">
                  <c:v>120</c:v>
                </c:pt>
                <c:pt idx="216">
                  <c:v>149</c:v>
                </c:pt>
                <c:pt idx="217">
                  <c:v>152</c:v>
                </c:pt>
                <c:pt idx="218">
                  <c:v>146</c:v>
                </c:pt>
                <c:pt idx="219">
                  <c:v>137</c:v>
                </c:pt>
                <c:pt idx="220">
                  <c:v>141</c:v>
                </c:pt>
                <c:pt idx="221">
                  <c:v>117</c:v>
                </c:pt>
                <c:pt idx="222">
                  <c:v>139</c:v>
                </c:pt>
                <c:pt idx="223">
                  <c:v>89</c:v>
                </c:pt>
                <c:pt idx="224">
                  <c:v>111</c:v>
                </c:pt>
                <c:pt idx="225">
                  <c:v>130</c:v>
                </c:pt>
                <c:pt idx="226">
                  <c:v>122</c:v>
                </c:pt>
                <c:pt idx="227">
                  <c:v>95</c:v>
                </c:pt>
                <c:pt idx="228">
                  <c:v>145</c:v>
                </c:pt>
                <c:pt idx="229">
                  <c:v>120</c:v>
                </c:pt>
                <c:pt idx="230">
                  <c:v>108</c:v>
                </c:pt>
                <c:pt idx="231">
                  <c:v>98</c:v>
                </c:pt>
                <c:pt idx="232">
                  <c:v>93</c:v>
                </c:pt>
                <c:pt idx="233">
                  <c:v>102</c:v>
                </c:pt>
                <c:pt idx="234">
                  <c:v>115</c:v>
                </c:pt>
                <c:pt idx="235">
                  <c:v>128</c:v>
                </c:pt>
                <c:pt idx="236">
                  <c:v>148</c:v>
                </c:pt>
                <c:pt idx="237">
                  <c:v>183</c:v>
                </c:pt>
                <c:pt idx="238">
                  <c:v>92</c:v>
                </c:pt>
                <c:pt idx="239">
                  <c:v>132</c:v>
                </c:pt>
                <c:pt idx="240">
                  <c:v>118</c:v>
                </c:pt>
                <c:pt idx="241">
                  <c:v>101</c:v>
                </c:pt>
                <c:pt idx="242">
                  <c:v>123</c:v>
                </c:pt>
                <c:pt idx="243">
                  <c:v>134</c:v>
                </c:pt>
                <c:pt idx="244">
                  <c:v>129</c:v>
                </c:pt>
                <c:pt idx="245">
                  <c:v>172</c:v>
                </c:pt>
                <c:pt idx="246">
                  <c:v>120</c:v>
                </c:pt>
                <c:pt idx="247">
                  <c:v>98</c:v>
                </c:pt>
                <c:pt idx="248">
                  <c:v>107</c:v>
                </c:pt>
                <c:pt idx="249">
                  <c:v>140</c:v>
                </c:pt>
                <c:pt idx="250">
                  <c:v>122</c:v>
                </c:pt>
                <c:pt idx="251">
                  <c:v>116</c:v>
                </c:pt>
                <c:pt idx="252">
                  <c:v>132</c:v>
                </c:pt>
                <c:pt idx="253">
                  <c:v>185</c:v>
                </c:pt>
                <c:pt idx="254">
                  <c:v>98</c:v>
                </c:pt>
                <c:pt idx="255">
                  <c:v>98</c:v>
                </c:pt>
                <c:pt idx="256">
                  <c:v>93</c:v>
                </c:pt>
                <c:pt idx="257">
                  <c:v>86</c:v>
                </c:pt>
                <c:pt idx="258">
                  <c:v>129</c:v>
                </c:pt>
                <c:pt idx="259">
                  <c:v>127</c:v>
                </c:pt>
                <c:pt idx="260">
                  <c:v>86</c:v>
                </c:pt>
                <c:pt idx="261">
                  <c:v>122</c:v>
                </c:pt>
                <c:pt idx="262">
                  <c:v>80</c:v>
                </c:pt>
                <c:pt idx="263">
                  <c:v>162</c:v>
                </c:pt>
                <c:pt idx="264">
                  <c:v>130</c:v>
                </c:pt>
                <c:pt idx="265">
                  <c:v>121</c:v>
                </c:pt>
                <c:pt idx="266">
                  <c:v>212</c:v>
                </c:pt>
                <c:pt idx="267">
                  <c:v>145</c:v>
                </c:pt>
                <c:pt idx="268">
                  <c:v>96</c:v>
                </c:pt>
                <c:pt idx="269">
                  <c:v>161</c:v>
                </c:pt>
                <c:pt idx="270">
                  <c:v>83</c:v>
                </c:pt>
                <c:pt idx="271">
                  <c:v>133</c:v>
                </c:pt>
                <c:pt idx="272">
                  <c:v>121</c:v>
                </c:pt>
                <c:pt idx="273">
                  <c:v>154</c:v>
                </c:pt>
                <c:pt idx="274">
                  <c:v>177</c:v>
                </c:pt>
                <c:pt idx="275">
                  <c:v>130</c:v>
                </c:pt>
                <c:pt idx="276">
                  <c:v>87</c:v>
                </c:pt>
                <c:pt idx="277">
                  <c:v>123</c:v>
                </c:pt>
                <c:pt idx="278">
                  <c:v>128</c:v>
                </c:pt>
                <c:pt idx="279">
                  <c:v>93</c:v>
                </c:pt>
                <c:pt idx="280">
                  <c:v>102</c:v>
                </c:pt>
                <c:pt idx="281">
                  <c:v>170</c:v>
                </c:pt>
                <c:pt idx="282">
                  <c:v>129</c:v>
                </c:pt>
                <c:pt idx="283">
                  <c:v>152</c:v>
                </c:pt>
                <c:pt idx="284">
                  <c:v>92</c:v>
                </c:pt>
                <c:pt idx="285">
                  <c:v>155</c:v>
                </c:pt>
                <c:pt idx="286">
                  <c:v>99</c:v>
                </c:pt>
                <c:pt idx="287">
                  <c:v>99</c:v>
                </c:pt>
                <c:pt idx="288">
                  <c:v>105</c:v>
                </c:pt>
                <c:pt idx="289">
                  <c:v>153</c:v>
                </c:pt>
                <c:pt idx="290">
                  <c:v>105</c:v>
                </c:pt>
                <c:pt idx="291">
                  <c:v>188</c:v>
                </c:pt>
                <c:pt idx="292">
                  <c:v>163</c:v>
                </c:pt>
                <c:pt idx="293">
                  <c:v>91</c:v>
                </c:pt>
                <c:pt idx="294">
                  <c:v>135</c:v>
                </c:pt>
                <c:pt idx="295">
                  <c:v>224</c:v>
                </c:pt>
                <c:pt idx="296">
                  <c:v>173</c:v>
                </c:pt>
                <c:pt idx="297">
                  <c:v>167</c:v>
                </c:pt>
                <c:pt idx="298">
                  <c:v>121</c:v>
                </c:pt>
                <c:pt idx="299">
                  <c:v>171</c:v>
                </c:pt>
                <c:pt idx="300">
                  <c:v>129</c:v>
                </c:pt>
                <c:pt idx="301">
                  <c:v>196</c:v>
                </c:pt>
                <c:pt idx="302">
                  <c:v>117</c:v>
                </c:pt>
                <c:pt idx="303">
                  <c:v>205</c:v>
                </c:pt>
                <c:pt idx="304">
                  <c:v>183</c:v>
                </c:pt>
                <c:pt idx="305">
                  <c:v>117</c:v>
                </c:pt>
                <c:pt idx="306">
                  <c:v>126</c:v>
                </c:pt>
                <c:pt idx="307">
                  <c:v>111</c:v>
                </c:pt>
                <c:pt idx="308">
                  <c:v>114</c:v>
                </c:pt>
                <c:pt idx="309">
                  <c:v>78</c:v>
                </c:pt>
                <c:pt idx="310">
                  <c:v>109</c:v>
                </c:pt>
                <c:pt idx="311">
                  <c:v>95</c:v>
                </c:pt>
                <c:pt idx="312">
                  <c:v>110</c:v>
                </c:pt>
                <c:pt idx="313">
                  <c:v>151</c:v>
                </c:pt>
                <c:pt idx="314">
                  <c:v>132</c:v>
                </c:pt>
                <c:pt idx="315">
                  <c:v>94</c:v>
                </c:pt>
                <c:pt idx="316">
                  <c:v>99</c:v>
                </c:pt>
                <c:pt idx="317">
                  <c:v>104</c:v>
                </c:pt>
                <c:pt idx="318">
                  <c:v>118</c:v>
                </c:pt>
                <c:pt idx="319">
                  <c:v>167</c:v>
                </c:pt>
                <c:pt idx="320">
                  <c:v>113</c:v>
                </c:pt>
                <c:pt idx="321">
                  <c:v>125</c:v>
                </c:pt>
                <c:pt idx="322">
                  <c:v>110</c:v>
                </c:pt>
                <c:pt idx="323">
                  <c:v>136</c:v>
                </c:pt>
                <c:pt idx="324">
                  <c:v>153</c:v>
                </c:pt>
                <c:pt idx="325">
                  <c:v>89</c:v>
                </c:pt>
                <c:pt idx="326">
                  <c:v>146</c:v>
                </c:pt>
                <c:pt idx="327">
                  <c:v>120</c:v>
                </c:pt>
                <c:pt idx="328">
                  <c:v>130</c:v>
                </c:pt>
                <c:pt idx="329">
                  <c:v>142</c:v>
                </c:pt>
                <c:pt idx="330">
                  <c:v>162</c:v>
                </c:pt>
                <c:pt idx="331">
                  <c:v>156</c:v>
                </c:pt>
                <c:pt idx="332">
                  <c:v>87</c:v>
                </c:pt>
                <c:pt idx="333">
                  <c:v>122</c:v>
                </c:pt>
                <c:pt idx="334">
                  <c:v>156</c:v>
                </c:pt>
                <c:pt idx="335">
                  <c:v>128</c:v>
                </c:pt>
                <c:pt idx="336">
                  <c:v>72</c:v>
                </c:pt>
                <c:pt idx="337">
                  <c:v>134</c:v>
                </c:pt>
                <c:pt idx="338">
                  <c:v>125</c:v>
                </c:pt>
                <c:pt idx="339">
                  <c:v>122</c:v>
                </c:pt>
                <c:pt idx="340">
                  <c:v>107</c:v>
                </c:pt>
                <c:pt idx="341">
                  <c:v>174</c:v>
                </c:pt>
                <c:pt idx="342">
                  <c:v>122</c:v>
                </c:pt>
                <c:pt idx="343">
                  <c:v>155</c:v>
                </c:pt>
                <c:pt idx="344">
                  <c:v>164</c:v>
                </c:pt>
                <c:pt idx="345">
                  <c:v>121</c:v>
                </c:pt>
                <c:pt idx="346">
                  <c:v>108</c:v>
                </c:pt>
                <c:pt idx="347">
                  <c:v>133</c:v>
                </c:pt>
                <c:pt idx="348">
                  <c:v>108</c:v>
                </c:pt>
                <c:pt idx="349">
                  <c:v>98</c:v>
                </c:pt>
                <c:pt idx="350">
                  <c:v>143</c:v>
                </c:pt>
                <c:pt idx="351">
                  <c:v>128</c:v>
                </c:pt>
                <c:pt idx="352">
                  <c:v>144</c:v>
                </c:pt>
                <c:pt idx="353">
                  <c:v>113</c:v>
                </c:pt>
                <c:pt idx="354">
                  <c:v>115</c:v>
                </c:pt>
                <c:pt idx="355">
                  <c:v>126</c:v>
                </c:pt>
                <c:pt idx="356">
                  <c:v>108</c:v>
                </c:pt>
                <c:pt idx="357">
                  <c:v>106</c:v>
                </c:pt>
                <c:pt idx="358">
                  <c:v>144</c:v>
                </c:pt>
                <c:pt idx="359">
                  <c:v>156</c:v>
                </c:pt>
                <c:pt idx="360">
                  <c:v>114</c:v>
                </c:pt>
                <c:pt idx="361">
                  <c:v>124</c:v>
                </c:pt>
                <c:pt idx="362">
                  <c:v>111</c:v>
                </c:pt>
                <c:pt idx="363">
                  <c:v>181</c:v>
                </c:pt>
                <c:pt idx="364">
                  <c:v>188</c:v>
                </c:pt>
                <c:pt idx="365">
                  <c:v>120</c:v>
                </c:pt>
                <c:pt idx="366">
                  <c:v>156</c:v>
                </c:pt>
                <c:pt idx="367">
                  <c:v>100</c:v>
                </c:pt>
                <c:pt idx="368">
                  <c:v>101</c:v>
                </c:pt>
                <c:pt idx="369">
                  <c:v>120</c:v>
                </c:pt>
                <c:pt idx="370">
                  <c:v>125</c:v>
                </c:pt>
                <c:pt idx="371">
                  <c:v>106</c:v>
                </c:pt>
                <c:pt idx="372">
                  <c:v>90</c:v>
                </c:pt>
                <c:pt idx="373">
                  <c:v>143</c:v>
                </c:pt>
                <c:pt idx="374">
                  <c:v>129</c:v>
                </c:pt>
                <c:pt idx="375">
                  <c:v>117</c:v>
                </c:pt>
                <c:pt idx="376">
                  <c:v>125</c:v>
                </c:pt>
                <c:pt idx="377">
                  <c:v>84</c:v>
                </c:pt>
                <c:pt idx="378">
                  <c:v>189</c:v>
                </c:pt>
                <c:pt idx="379">
                  <c:v>85</c:v>
                </c:pt>
                <c:pt idx="380">
                  <c:v>112</c:v>
                </c:pt>
                <c:pt idx="381">
                  <c:v>115</c:v>
                </c:pt>
                <c:pt idx="382">
                  <c:v>124</c:v>
                </c:pt>
                <c:pt idx="383">
                  <c:v>137</c:v>
                </c:pt>
                <c:pt idx="384">
                  <c:v>81</c:v>
                </c:pt>
                <c:pt idx="385">
                  <c:v>106</c:v>
                </c:pt>
                <c:pt idx="386">
                  <c:v>137</c:v>
                </c:pt>
                <c:pt idx="387">
                  <c:v>94</c:v>
                </c:pt>
                <c:pt idx="388">
                  <c:v>110</c:v>
                </c:pt>
                <c:pt idx="389">
                  <c:v>118</c:v>
                </c:pt>
                <c:pt idx="390">
                  <c:v>178</c:v>
                </c:pt>
                <c:pt idx="391">
                  <c:v>181</c:v>
                </c:pt>
                <c:pt idx="392">
                  <c:v>118</c:v>
                </c:pt>
                <c:pt idx="393">
                  <c:v>134</c:v>
                </c:pt>
                <c:pt idx="394">
                  <c:v>106</c:v>
                </c:pt>
                <c:pt idx="395">
                  <c:v>135</c:v>
                </c:pt>
                <c:pt idx="396">
                  <c:v>102</c:v>
                </c:pt>
                <c:pt idx="397">
                  <c:v>118</c:v>
                </c:pt>
                <c:pt idx="398">
                  <c:v>151</c:v>
                </c:pt>
                <c:pt idx="399">
                  <c:v>139</c:v>
                </c:pt>
                <c:pt idx="400">
                  <c:v>130</c:v>
                </c:pt>
                <c:pt idx="401">
                  <c:v>118</c:v>
                </c:pt>
                <c:pt idx="402">
                  <c:v>138</c:v>
                </c:pt>
                <c:pt idx="403">
                  <c:v>93</c:v>
                </c:pt>
                <c:pt idx="404">
                  <c:v>117</c:v>
                </c:pt>
                <c:pt idx="405">
                  <c:v>100</c:v>
                </c:pt>
                <c:pt idx="406">
                  <c:v>167</c:v>
                </c:pt>
                <c:pt idx="407">
                  <c:v>125</c:v>
                </c:pt>
                <c:pt idx="408">
                  <c:v>141</c:v>
                </c:pt>
                <c:pt idx="409">
                  <c:v>95</c:v>
                </c:pt>
                <c:pt idx="410">
                  <c:v>144</c:v>
                </c:pt>
                <c:pt idx="411">
                  <c:v>169</c:v>
                </c:pt>
                <c:pt idx="412">
                  <c:v>92</c:v>
                </c:pt>
                <c:pt idx="413">
                  <c:v>158</c:v>
                </c:pt>
                <c:pt idx="414">
                  <c:v>174</c:v>
                </c:pt>
                <c:pt idx="415">
                  <c:v>191</c:v>
                </c:pt>
                <c:pt idx="416">
                  <c:v>128</c:v>
                </c:pt>
                <c:pt idx="417">
                  <c:v>131</c:v>
                </c:pt>
                <c:pt idx="418">
                  <c:v>101</c:v>
                </c:pt>
                <c:pt idx="419">
                  <c:v>112</c:v>
                </c:pt>
                <c:pt idx="420">
                  <c:v>159</c:v>
                </c:pt>
                <c:pt idx="421">
                  <c:v>161</c:v>
                </c:pt>
                <c:pt idx="422">
                  <c:v>103</c:v>
                </c:pt>
                <c:pt idx="423">
                  <c:v>95</c:v>
                </c:pt>
                <c:pt idx="424">
                  <c:v>107</c:v>
                </c:pt>
                <c:pt idx="425">
                  <c:v>67</c:v>
                </c:pt>
                <c:pt idx="426">
                  <c:v>134</c:v>
                </c:pt>
                <c:pt idx="427">
                  <c:v>186</c:v>
                </c:pt>
                <c:pt idx="428">
                  <c:v>97</c:v>
                </c:pt>
                <c:pt idx="429">
                  <c:v>101</c:v>
                </c:pt>
                <c:pt idx="430">
                  <c:v>115</c:v>
                </c:pt>
                <c:pt idx="431">
                  <c:v>96</c:v>
                </c:pt>
                <c:pt idx="432">
                  <c:v>137</c:v>
                </c:pt>
                <c:pt idx="433">
                  <c:v>141</c:v>
                </c:pt>
                <c:pt idx="434">
                  <c:v>138</c:v>
                </c:pt>
                <c:pt idx="435">
                  <c:v>120</c:v>
                </c:pt>
                <c:pt idx="436">
                  <c:v>136</c:v>
                </c:pt>
                <c:pt idx="437">
                  <c:v>112</c:v>
                </c:pt>
                <c:pt idx="438">
                  <c:v>93</c:v>
                </c:pt>
                <c:pt idx="439">
                  <c:v>126</c:v>
                </c:pt>
                <c:pt idx="440">
                  <c:v>137</c:v>
                </c:pt>
                <c:pt idx="441">
                  <c:v>91</c:v>
                </c:pt>
                <c:pt idx="442">
                  <c:v>86</c:v>
                </c:pt>
                <c:pt idx="443">
                  <c:v>125</c:v>
                </c:pt>
                <c:pt idx="444">
                  <c:v>181</c:v>
                </c:pt>
                <c:pt idx="445">
                  <c:v>130</c:v>
                </c:pt>
                <c:pt idx="446">
                  <c:v>96</c:v>
                </c:pt>
                <c:pt idx="447">
                  <c:v>184</c:v>
                </c:pt>
                <c:pt idx="448">
                  <c:v>108</c:v>
                </c:pt>
                <c:pt idx="449">
                  <c:v>127</c:v>
                </c:pt>
                <c:pt idx="450">
                  <c:v>101</c:v>
                </c:pt>
                <c:pt idx="451">
                  <c:v>188</c:v>
                </c:pt>
                <c:pt idx="452">
                  <c:v>104</c:v>
                </c:pt>
                <c:pt idx="453">
                  <c:v>95</c:v>
                </c:pt>
                <c:pt idx="454">
                  <c:v>103</c:v>
                </c:pt>
                <c:pt idx="455">
                  <c:v>160</c:v>
                </c:pt>
                <c:pt idx="456">
                  <c:v>115</c:v>
                </c:pt>
                <c:pt idx="457">
                  <c:v>99</c:v>
                </c:pt>
                <c:pt idx="458">
                  <c:v>106</c:v>
                </c:pt>
                <c:pt idx="459">
                  <c:v>96</c:v>
                </c:pt>
                <c:pt idx="460">
                  <c:v>95</c:v>
                </c:pt>
                <c:pt idx="461">
                  <c:v>110</c:v>
                </c:pt>
                <c:pt idx="462">
                  <c:v>127</c:v>
                </c:pt>
                <c:pt idx="463">
                  <c:v>103</c:v>
                </c:pt>
                <c:pt idx="464">
                  <c:v>140</c:v>
                </c:pt>
                <c:pt idx="465">
                  <c:v>81</c:v>
                </c:pt>
                <c:pt idx="466">
                  <c:v>144</c:v>
                </c:pt>
                <c:pt idx="467">
                  <c:v>144</c:v>
                </c:pt>
                <c:pt idx="468">
                  <c:v>128</c:v>
                </c:pt>
                <c:pt idx="469">
                  <c:v>160</c:v>
                </c:pt>
                <c:pt idx="470">
                  <c:v>110</c:v>
                </c:pt>
                <c:pt idx="471">
                  <c:v>194</c:v>
                </c:pt>
                <c:pt idx="472">
                  <c:v>169</c:v>
                </c:pt>
                <c:pt idx="473">
                  <c:v>162</c:v>
                </c:pt>
                <c:pt idx="474">
                  <c:v>102</c:v>
                </c:pt>
                <c:pt idx="475">
                  <c:v>242</c:v>
                </c:pt>
                <c:pt idx="476">
                  <c:v>116</c:v>
                </c:pt>
                <c:pt idx="477">
                  <c:v>87</c:v>
                </c:pt>
                <c:pt idx="478">
                  <c:v>130</c:v>
                </c:pt>
                <c:pt idx="479">
                  <c:v>126</c:v>
                </c:pt>
                <c:pt idx="480">
                  <c:v>147</c:v>
                </c:pt>
                <c:pt idx="481">
                  <c:v>142</c:v>
                </c:pt>
                <c:pt idx="482">
                  <c:v>127</c:v>
                </c:pt>
                <c:pt idx="483">
                  <c:v>119</c:v>
                </c:pt>
                <c:pt idx="484">
                  <c:v>155</c:v>
                </c:pt>
                <c:pt idx="485">
                  <c:v>105</c:v>
                </c:pt>
                <c:pt idx="486">
                  <c:v>113</c:v>
                </c:pt>
                <c:pt idx="487">
                  <c:v>103</c:v>
                </c:pt>
                <c:pt idx="488">
                  <c:v>132</c:v>
                </c:pt>
                <c:pt idx="489">
                  <c:v>99</c:v>
                </c:pt>
                <c:pt idx="490">
                  <c:v>122</c:v>
                </c:pt>
                <c:pt idx="491">
                  <c:v>108</c:v>
                </c:pt>
                <c:pt idx="492">
                  <c:v>119</c:v>
                </c:pt>
                <c:pt idx="493">
                  <c:v>134</c:v>
                </c:pt>
                <c:pt idx="494">
                  <c:v>130</c:v>
                </c:pt>
                <c:pt idx="495">
                  <c:v>113</c:v>
                </c:pt>
                <c:pt idx="496">
                  <c:v>115</c:v>
                </c:pt>
                <c:pt idx="497">
                  <c:v>90</c:v>
                </c:pt>
                <c:pt idx="498">
                  <c:v>80</c:v>
                </c:pt>
                <c:pt idx="499">
                  <c:v>127</c:v>
                </c:pt>
                <c:pt idx="500">
                  <c:v>107</c:v>
                </c:pt>
                <c:pt idx="501">
                  <c:v>109</c:v>
                </c:pt>
                <c:pt idx="502">
                  <c:v>133</c:v>
                </c:pt>
                <c:pt idx="503">
                  <c:v>138</c:v>
                </c:pt>
                <c:pt idx="504">
                  <c:v>117</c:v>
                </c:pt>
                <c:pt idx="505">
                  <c:v>112</c:v>
                </c:pt>
                <c:pt idx="506">
                  <c:v>137</c:v>
                </c:pt>
                <c:pt idx="507">
                  <c:v>113</c:v>
                </c:pt>
                <c:pt idx="508">
                  <c:v>138</c:v>
                </c:pt>
                <c:pt idx="509">
                  <c:v>92</c:v>
                </c:pt>
                <c:pt idx="510">
                  <c:v>119</c:v>
                </c:pt>
                <c:pt idx="511">
                  <c:v>165</c:v>
                </c:pt>
                <c:pt idx="512">
                  <c:v>82</c:v>
                </c:pt>
                <c:pt idx="513">
                  <c:v>144</c:v>
                </c:pt>
                <c:pt idx="514">
                  <c:v>87</c:v>
                </c:pt>
                <c:pt idx="515">
                  <c:v>180</c:v>
                </c:pt>
                <c:pt idx="516">
                  <c:v>132</c:v>
                </c:pt>
                <c:pt idx="517">
                  <c:v>83</c:v>
                </c:pt>
                <c:pt idx="518">
                  <c:v>76</c:v>
                </c:pt>
                <c:pt idx="519">
                  <c:v>109</c:v>
                </c:pt>
                <c:pt idx="520">
                  <c:v>99</c:v>
                </c:pt>
                <c:pt idx="521">
                  <c:v>197</c:v>
                </c:pt>
                <c:pt idx="522">
                  <c:v>109</c:v>
                </c:pt>
                <c:pt idx="523">
                  <c:v>122</c:v>
                </c:pt>
                <c:pt idx="524">
                  <c:v>220</c:v>
                </c:pt>
                <c:pt idx="525">
                  <c:v>120</c:v>
                </c:pt>
                <c:pt idx="526">
                  <c:v>114</c:v>
                </c:pt>
                <c:pt idx="527">
                  <c:v>135</c:v>
                </c:pt>
                <c:pt idx="528">
                  <c:v>110</c:v>
                </c:pt>
                <c:pt idx="529">
                  <c:v>197</c:v>
                </c:pt>
                <c:pt idx="530">
                  <c:v>150</c:v>
                </c:pt>
                <c:pt idx="531">
                  <c:v>94</c:v>
                </c:pt>
                <c:pt idx="532">
                  <c:v>126</c:v>
                </c:pt>
                <c:pt idx="533">
                  <c:v>102</c:v>
                </c:pt>
                <c:pt idx="534">
                  <c:v>106</c:v>
                </c:pt>
                <c:pt idx="535">
                  <c:v>91</c:v>
                </c:pt>
                <c:pt idx="536">
                  <c:v>113</c:v>
                </c:pt>
                <c:pt idx="537">
                  <c:v>102</c:v>
                </c:pt>
                <c:pt idx="538">
                  <c:v>120</c:v>
                </c:pt>
                <c:pt idx="539">
                  <c:v>134</c:v>
                </c:pt>
                <c:pt idx="540">
                  <c:v>100</c:v>
                </c:pt>
                <c:pt idx="541">
                  <c:v>100</c:v>
                </c:pt>
                <c:pt idx="542">
                  <c:v>121</c:v>
                </c:pt>
                <c:pt idx="543">
                  <c:v>93</c:v>
                </c:pt>
                <c:pt idx="544">
                  <c:v>84</c:v>
                </c:pt>
                <c:pt idx="545">
                  <c:v>140</c:v>
                </c:pt>
                <c:pt idx="546">
                  <c:v>94</c:v>
                </c:pt>
                <c:pt idx="547">
                  <c:v>101</c:v>
                </c:pt>
                <c:pt idx="548">
                  <c:v>96</c:v>
                </c:pt>
                <c:pt idx="549">
                  <c:v>140</c:v>
                </c:pt>
                <c:pt idx="550">
                  <c:v>172</c:v>
                </c:pt>
                <c:pt idx="551">
                  <c:v>114</c:v>
                </c:pt>
                <c:pt idx="552">
                  <c:v>119</c:v>
                </c:pt>
                <c:pt idx="553">
                  <c:v>112</c:v>
                </c:pt>
                <c:pt idx="554">
                  <c:v>108</c:v>
                </c:pt>
                <c:pt idx="555">
                  <c:v>118</c:v>
                </c:pt>
                <c:pt idx="556">
                  <c:v>121</c:v>
                </c:pt>
                <c:pt idx="557">
                  <c:v>113</c:v>
                </c:pt>
                <c:pt idx="558">
                  <c:v>127</c:v>
                </c:pt>
                <c:pt idx="559">
                  <c:v>112</c:v>
                </c:pt>
                <c:pt idx="560">
                  <c:v>186</c:v>
                </c:pt>
                <c:pt idx="561">
                  <c:v>91</c:v>
                </c:pt>
                <c:pt idx="562">
                  <c:v>149</c:v>
                </c:pt>
                <c:pt idx="563">
                  <c:v>94</c:v>
                </c:pt>
                <c:pt idx="564">
                  <c:v>123</c:v>
                </c:pt>
                <c:pt idx="565">
                  <c:v>102</c:v>
                </c:pt>
                <c:pt idx="566">
                  <c:v>165</c:v>
                </c:pt>
                <c:pt idx="567">
                  <c:v>137</c:v>
                </c:pt>
                <c:pt idx="568">
                  <c:v>111</c:v>
                </c:pt>
                <c:pt idx="569">
                  <c:v>88</c:v>
                </c:pt>
                <c:pt idx="570">
                  <c:v>134</c:v>
                </c:pt>
                <c:pt idx="571">
                  <c:v>104</c:v>
                </c:pt>
                <c:pt idx="572">
                  <c:v>90</c:v>
                </c:pt>
                <c:pt idx="573">
                  <c:v>88</c:v>
                </c:pt>
                <c:pt idx="574">
                  <c:v>129</c:v>
                </c:pt>
                <c:pt idx="575">
                  <c:v>96</c:v>
                </c:pt>
                <c:pt idx="576">
                  <c:v>162</c:v>
                </c:pt>
                <c:pt idx="577">
                  <c:v>154</c:v>
                </c:pt>
                <c:pt idx="578">
                  <c:v>96</c:v>
                </c:pt>
                <c:pt idx="579">
                  <c:v>114</c:v>
                </c:pt>
                <c:pt idx="580">
                  <c:v>91</c:v>
                </c:pt>
                <c:pt idx="581">
                  <c:v>154</c:v>
                </c:pt>
                <c:pt idx="582">
                  <c:v>101</c:v>
                </c:pt>
                <c:pt idx="583">
                  <c:v>113</c:v>
                </c:pt>
                <c:pt idx="584">
                  <c:v>66</c:v>
                </c:pt>
                <c:pt idx="585">
                  <c:v>90</c:v>
                </c:pt>
                <c:pt idx="586">
                  <c:v>89</c:v>
                </c:pt>
                <c:pt idx="587">
                  <c:v>144</c:v>
                </c:pt>
                <c:pt idx="588">
                  <c:v>110</c:v>
                </c:pt>
                <c:pt idx="589">
                  <c:v>138</c:v>
                </c:pt>
                <c:pt idx="590">
                  <c:v>110</c:v>
                </c:pt>
                <c:pt idx="591">
                  <c:v>93</c:v>
                </c:pt>
                <c:pt idx="592">
                  <c:v>98</c:v>
                </c:pt>
                <c:pt idx="593">
                  <c:v>124</c:v>
                </c:pt>
                <c:pt idx="594">
                  <c:v>90</c:v>
                </c:pt>
                <c:pt idx="595">
                  <c:v>140</c:v>
                </c:pt>
                <c:pt idx="596">
                  <c:v>159</c:v>
                </c:pt>
                <c:pt idx="597">
                  <c:v>130</c:v>
                </c:pt>
                <c:pt idx="598">
                  <c:v>176</c:v>
                </c:pt>
                <c:pt idx="599">
                  <c:v>139</c:v>
                </c:pt>
                <c:pt idx="600">
                  <c:v>130</c:v>
                </c:pt>
                <c:pt idx="601">
                  <c:v>101</c:v>
                </c:pt>
                <c:pt idx="602">
                  <c:v>106</c:v>
                </c:pt>
                <c:pt idx="603">
                  <c:v>121</c:v>
                </c:pt>
                <c:pt idx="604">
                  <c:v>94</c:v>
                </c:pt>
                <c:pt idx="605">
                  <c:v>97</c:v>
                </c:pt>
                <c:pt idx="606">
                  <c:v>113</c:v>
                </c:pt>
                <c:pt idx="607">
                  <c:v>104</c:v>
                </c:pt>
                <c:pt idx="608">
                  <c:v>123</c:v>
                </c:pt>
                <c:pt idx="609">
                  <c:v>148</c:v>
                </c:pt>
                <c:pt idx="610">
                  <c:v>100</c:v>
                </c:pt>
                <c:pt idx="611">
                  <c:v>129</c:v>
                </c:pt>
                <c:pt idx="612">
                  <c:v>130</c:v>
                </c:pt>
                <c:pt idx="613">
                  <c:v>121</c:v>
                </c:pt>
                <c:pt idx="614">
                  <c:v>132</c:v>
                </c:pt>
                <c:pt idx="615">
                  <c:v>187</c:v>
                </c:pt>
                <c:pt idx="616">
                  <c:v>123</c:v>
                </c:pt>
                <c:pt idx="617">
                  <c:v>168</c:v>
                </c:pt>
                <c:pt idx="618">
                  <c:v>105</c:v>
                </c:pt>
                <c:pt idx="619">
                  <c:v>209</c:v>
                </c:pt>
                <c:pt idx="620">
                  <c:v>135</c:v>
                </c:pt>
                <c:pt idx="621">
                  <c:v>158</c:v>
                </c:pt>
                <c:pt idx="622">
                  <c:v>101</c:v>
                </c:pt>
                <c:pt idx="623">
                  <c:v>107</c:v>
                </c:pt>
                <c:pt idx="624">
                  <c:v>120</c:v>
                </c:pt>
                <c:pt idx="625">
                  <c:v>101</c:v>
                </c:pt>
                <c:pt idx="626">
                  <c:v>113</c:v>
                </c:pt>
                <c:pt idx="627">
                  <c:v>103</c:v>
                </c:pt>
                <c:pt idx="628">
                  <c:v>169</c:v>
                </c:pt>
                <c:pt idx="629">
                  <c:v>133</c:v>
                </c:pt>
                <c:pt idx="630">
                  <c:v>138</c:v>
                </c:pt>
                <c:pt idx="631">
                  <c:v>139</c:v>
                </c:pt>
                <c:pt idx="632">
                  <c:v>117</c:v>
                </c:pt>
                <c:pt idx="633">
                  <c:v>130</c:v>
                </c:pt>
                <c:pt idx="634">
                  <c:v>127</c:v>
                </c:pt>
                <c:pt idx="635">
                  <c:v>157</c:v>
                </c:pt>
                <c:pt idx="636">
                  <c:v>123</c:v>
                </c:pt>
                <c:pt idx="637">
                  <c:v>141</c:v>
                </c:pt>
                <c:pt idx="638">
                  <c:v>166</c:v>
                </c:pt>
                <c:pt idx="639">
                  <c:v>147</c:v>
                </c:pt>
                <c:pt idx="640">
                  <c:v>119</c:v>
                </c:pt>
                <c:pt idx="641">
                  <c:v>90</c:v>
                </c:pt>
                <c:pt idx="642">
                  <c:v>143</c:v>
                </c:pt>
                <c:pt idx="643">
                  <c:v>108</c:v>
                </c:pt>
                <c:pt idx="644">
                  <c:v>128</c:v>
                </c:pt>
                <c:pt idx="645">
                  <c:v>100</c:v>
                </c:pt>
                <c:pt idx="646">
                  <c:v>135</c:v>
                </c:pt>
                <c:pt idx="647">
                  <c:v>136</c:v>
                </c:pt>
                <c:pt idx="648">
                  <c:v>143</c:v>
                </c:pt>
                <c:pt idx="649">
                  <c:v>134</c:v>
                </c:pt>
                <c:pt idx="650">
                  <c:v>137</c:v>
                </c:pt>
                <c:pt idx="651">
                  <c:v>118</c:v>
                </c:pt>
                <c:pt idx="652">
                  <c:v>161</c:v>
                </c:pt>
                <c:pt idx="653">
                  <c:v>106</c:v>
                </c:pt>
                <c:pt idx="654">
                  <c:v>107</c:v>
                </c:pt>
                <c:pt idx="655">
                  <c:v>154</c:v>
                </c:pt>
                <c:pt idx="656">
                  <c:v>102</c:v>
                </c:pt>
                <c:pt idx="657">
                  <c:v>147</c:v>
                </c:pt>
                <c:pt idx="658">
                  <c:v>113</c:v>
                </c:pt>
                <c:pt idx="659">
                  <c:v>112</c:v>
                </c:pt>
                <c:pt idx="660">
                  <c:v>144</c:v>
                </c:pt>
                <c:pt idx="661">
                  <c:v>139</c:v>
                </c:pt>
                <c:pt idx="662">
                  <c:v>136</c:v>
                </c:pt>
                <c:pt idx="663">
                  <c:v>118</c:v>
                </c:pt>
                <c:pt idx="664">
                  <c:v>147</c:v>
                </c:pt>
                <c:pt idx="665">
                  <c:v>113</c:v>
                </c:pt>
                <c:pt idx="666">
                  <c:v>122</c:v>
                </c:pt>
                <c:pt idx="667">
                  <c:v>121</c:v>
                </c:pt>
                <c:pt idx="668">
                  <c:v>119</c:v>
                </c:pt>
                <c:pt idx="669">
                  <c:v>97</c:v>
                </c:pt>
                <c:pt idx="670">
                  <c:v>114</c:v>
                </c:pt>
                <c:pt idx="671">
                  <c:v>193</c:v>
                </c:pt>
                <c:pt idx="672">
                  <c:v>116</c:v>
                </c:pt>
                <c:pt idx="673">
                  <c:v>128</c:v>
                </c:pt>
                <c:pt idx="674">
                  <c:v>109</c:v>
                </c:pt>
                <c:pt idx="675">
                  <c:v>117</c:v>
                </c:pt>
                <c:pt idx="676">
                  <c:v>103</c:v>
                </c:pt>
                <c:pt idx="677">
                  <c:v>152</c:v>
                </c:pt>
                <c:pt idx="678">
                  <c:v>103</c:v>
                </c:pt>
                <c:pt idx="679">
                  <c:v>102</c:v>
                </c:pt>
                <c:pt idx="680">
                  <c:v>134</c:v>
                </c:pt>
                <c:pt idx="681">
                  <c:v>119</c:v>
                </c:pt>
                <c:pt idx="682">
                  <c:v>101</c:v>
                </c:pt>
                <c:pt idx="683">
                  <c:v>157</c:v>
                </c:pt>
                <c:pt idx="684">
                  <c:v>141</c:v>
                </c:pt>
                <c:pt idx="685">
                  <c:v>127</c:v>
                </c:pt>
                <c:pt idx="686">
                  <c:v>96</c:v>
                </c:pt>
                <c:pt idx="687">
                  <c:v>92</c:v>
                </c:pt>
                <c:pt idx="688">
                  <c:v>131</c:v>
                </c:pt>
                <c:pt idx="689">
                  <c:v>127</c:v>
                </c:pt>
                <c:pt idx="690">
                  <c:v>170</c:v>
                </c:pt>
                <c:pt idx="691">
                  <c:v>105</c:v>
                </c:pt>
                <c:pt idx="692">
                  <c:v>103</c:v>
                </c:pt>
                <c:pt idx="693">
                  <c:v>143</c:v>
                </c:pt>
                <c:pt idx="694">
                  <c:v>102</c:v>
                </c:pt>
                <c:pt idx="695">
                  <c:v>124</c:v>
                </c:pt>
                <c:pt idx="696">
                  <c:v>108</c:v>
                </c:pt>
                <c:pt idx="697">
                  <c:v>94</c:v>
                </c:pt>
                <c:pt idx="698">
                  <c:v>108</c:v>
                </c:pt>
                <c:pt idx="699">
                  <c:v>86</c:v>
                </c:pt>
                <c:pt idx="700">
                  <c:v>95</c:v>
                </c:pt>
                <c:pt idx="701">
                  <c:v>64</c:v>
                </c:pt>
                <c:pt idx="702">
                  <c:v>101</c:v>
                </c:pt>
                <c:pt idx="703">
                  <c:v>123</c:v>
                </c:pt>
                <c:pt idx="704">
                  <c:v>141</c:v>
                </c:pt>
                <c:pt idx="705">
                  <c:v>109</c:v>
                </c:pt>
                <c:pt idx="706">
                  <c:v>111</c:v>
                </c:pt>
                <c:pt idx="707">
                  <c:v>114</c:v>
                </c:pt>
                <c:pt idx="708">
                  <c:v>125</c:v>
                </c:pt>
                <c:pt idx="709">
                  <c:v>96</c:v>
                </c:pt>
                <c:pt idx="710">
                  <c:v>159</c:v>
                </c:pt>
                <c:pt idx="711">
                  <c:v>94</c:v>
                </c:pt>
                <c:pt idx="712">
                  <c:v>127</c:v>
                </c:pt>
                <c:pt idx="713">
                  <c:v>70</c:v>
                </c:pt>
                <c:pt idx="714">
                  <c:v>100</c:v>
                </c:pt>
                <c:pt idx="715">
                  <c:v>96</c:v>
                </c:pt>
                <c:pt idx="716">
                  <c:v>133</c:v>
                </c:pt>
                <c:pt idx="717">
                  <c:v>104</c:v>
                </c:pt>
                <c:pt idx="718">
                  <c:v>100</c:v>
                </c:pt>
                <c:pt idx="719">
                  <c:v>92</c:v>
                </c:pt>
                <c:pt idx="720">
                  <c:v>76</c:v>
                </c:pt>
                <c:pt idx="721">
                  <c:v>144</c:v>
                </c:pt>
                <c:pt idx="722">
                  <c:v>107</c:v>
                </c:pt>
                <c:pt idx="723">
                  <c:v>94</c:v>
                </c:pt>
                <c:pt idx="724">
                  <c:v>129</c:v>
                </c:pt>
                <c:pt idx="725">
                  <c:v>144</c:v>
                </c:pt>
                <c:pt idx="726">
                  <c:v>108</c:v>
                </c:pt>
                <c:pt idx="727">
                  <c:v>155</c:v>
                </c:pt>
                <c:pt idx="728">
                  <c:v>75</c:v>
                </c:pt>
                <c:pt idx="729">
                  <c:v>91</c:v>
                </c:pt>
                <c:pt idx="730">
                  <c:v>100</c:v>
                </c:pt>
                <c:pt idx="731">
                  <c:v>100</c:v>
                </c:pt>
                <c:pt idx="732">
                  <c:v>111</c:v>
                </c:pt>
                <c:pt idx="733">
                  <c:v>108</c:v>
                </c:pt>
                <c:pt idx="734">
                  <c:v>126</c:v>
                </c:pt>
                <c:pt idx="735">
                  <c:v>115</c:v>
                </c:pt>
                <c:pt idx="736">
                  <c:v>97</c:v>
                </c:pt>
                <c:pt idx="737">
                  <c:v>92</c:v>
                </c:pt>
                <c:pt idx="738">
                  <c:v>104</c:v>
                </c:pt>
                <c:pt idx="739">
                  <c:v>157</c:v>
                </c:pt>
                <c:pt idx="740">
                  <c:v>112</c:v>
                </c:pt>
                <c:pt idx="741">
                  <c:v>192</c:v>
                </c:pt>
                <c:pt idx="742">
                  <c:v>102</c:v>
                </c:pt>
                <c:pt idx="743">
                  <c:v>121</c:v>
                </c:pt>
                <c:pt idx="744">
                  <c:v>134</c:v>
                </c:pt>
                <c:pt idx="745">
                  <c:v>69</c:v>
                </c:pt>
                <c:pt idx="746">
                  <c:v>85</c:v>
                </c:pt>
                <c:pt idx="747">
                  <c:v>87</c:v>
                </c:pt>
                <c:pt idx="748">
                  <c:v>87</c:v>
                </c:pt>
                <c:pt idx="749">
                  <c:v>70</c:v>
                </c:pt>
                <c:pt idx="750">
                  <c:v>96</c:v>
                </c:pt>
                <c:pt idx="751">
                  <c:v>132</c:v>
                </c:pt>
                <c:pt idx="752">
                  <c:v>126</c:v>
                </c:pt>
                <c:pt idx="753">
                  <c:v>117</c:v>
                </c:pt>
                <c:pt idx="754">
                  <c:v>147</c:v>
                </c:pt>
                <c:pt idx="755">
                  <c:v>114</c:v>
                </c:pt>
                <c:pt idx="756">
                  <c:v>114</c:v>
                </c:pt>
                <c:pt idx="757">
                  <c:v>102</c:v>
                </c:pt>
                <c:pt idx="758">
                  <c:v>129</c:v>
                </c:pt>
                <c:pt idx="759">
                  <c:v>157</c:v>
                </c:pt>
                <c:pt idx="760">
                  <c:v>100</c:v>
                </c:pt>
                <c:pt idx="761">
                  <c:v>116</c:v>
                </c:pt>
                <c:pt idx="762">
                  <c:v>122</c:v>
                </c:pt>
                <c:pt idx="763">
                  <c:v>157</c:v>
                </c:pt>
                <c:pt idx="764">
                  <c:v>144</c:v>
                </c:pt>
                <c:pt idx="765">
                  <c:v>120</c:v>
                </c:pt>
                <c:pt idx="766">
                  <c:v>138</c:v>
                </c:pt>
                <c:pt idx="767">
                  <c:v>180</c:v>
                </c:pt>
                <c:pt idx="768">
                  <c:v>93</c:v>
                </c:pt>
                <c:pt idx="769">
                  <c:v>102</c:v>
                </c:pt>
                <c:pt idx="770">
                  <c:v>84</c:v>
                </c:pt>
                <c:pt idx="771">
                  <c:v>146</c:v>
                </c:pt>
                <c:pt idx="772">
                  <c:v>134</c:v>
                </c:pt>
                <c:pt idx="773">
                  <c:v>112</c:v>
                </c:pt>
                <c:pt idx="774">
                  <c:v>129</c:v>
                </c:pt>
                <c:pt idx="775">
                  <c:v>107</c:v>
                </c:pt>
                <c:pt idx="776">
                  <c:v>131</c:v>
                </c:pt>
                <c:pt idx="777">
                  <c:v>108</c:v>
                </c:pt>
                <c:pt idx="778">
                  <c:v>95</c:v>
                </c:pt>
                <c:pt idx="779">
                  <c:v>122</c:v>
                </c:pt>
                <c:pt idx="780">
                  <c:v>88</c:v>
                </c:pt>
                <c:pt idx="781">
                  <c:v>106</c:v>
                </c:pt>
                <c:pt idx="782">
                  <c:v>103</c:v>
                </c:pt>
                <c:pt idx="783">
                  <c:v>122</c:v>
                </c:pt>
                <c:pt idx="784">
                  <c:v>120</c:v>
                </c:pt>
                <c:pt idx="785">
                  <c:v>104</c:v>
                </c:pt>
                <c:pt idx="786">
                  <c:v>100</c:v>
                </c:pt>
                <c:pt idx="787">
                  <c:v>100</c:v>
                </c:pt>
                <c:pt idx="788">
                  <c:v>108</c:v>
                </c:pt>
                <c:pt idx="789">
                  <c:v>129</c:v>
                </c:pt>
                <c:pt idx="790">
                  <c:v>131</c:v>
                </c:pt>
                <c:pt idx="791">
                  <c:v>141</c:v>
                </c:pt>
                <c:pt idx="792">
                  <c:v>100</c:v>
                </c:pt>
                <c:pt idx="793">
                  <c:v>125</c:v>
                </c:pt>
                <c:pt idx="794">
                  <c:v>100</c:v>
                </c:pt>
                <c:pt idx="795">
                  <c:v>146</c:v>
                </c:pt>
                <c:pt idx="796">
                  <c:v>119</c:v>
                </c:pt>
                <c:pt idx="797">
                  <c:v>109</c:v>
                </c:pt>
                <c:pt idx="798">
                  <c:v>93</c:v>
                </c:pt>
                <c:pt idx="799">
                  <c:v>136</c:v>
                </c:pt>
                <c:pt idx="800">
                  <c:v>113</c:v>
                </c:pt>
                <c:pt idx="801">
                  <c:v>126</c:v>
                </c:pt>
                <c:pt idx="802">
                  <c:v>108</c:v>
                </c:pt>
                <c:pt idx="803">
                  <c:v>101</c:v>
                </c:pt>
                <c:pt idx="804">
                  <c:v>140</c:v>
                </c:pt>
                <c:pt idx="805">
                  <c:v>94</c:v>
                </c:pt>
                <c:pt idx="806">
                  <c:v>100</c:v>
                </c:pt>
                <c:pt idx="807">
                  <c:v>91</c:v>
                </c:pt>
                <c:pt idx="808">
                  <c:v>117</c:v>
                </c:pt>
                <c:pt idx="809">
                  <c:v>101</c:v>
                </c:pt>
                <c:pt idx="810">
                  <c:v>107</c:v>
                </c:pt>
                <c:pt idx="811">
                  <c:v>112</c:v>
                </c:pt>
                <c:pt idx="812">
                  <c:v>118</c:v>
                </c:pt>
                <c:pt idx="813">
                  <c:v>128</c:v>
                </c:pt>
                <c:pt idx="814">
                  <c:v>104</c:v>
                </c:pt>
                <c:pt idx="815">
                  <c:v>91</c:v>
                </c:pt>
                <c:pt idx="816">
                  <c:v>127</c:v>
                </c:pt>
                <c:pt idx="817">
                  <c:v>129</c:v>
                </c:pt>
                <c:pt idx="818">
                  <c:v>139</c:v>
                </c:pt>
                <c:pt idx="819">
                  <c:v>117</c:v>
                </c:pt>
                <c:pt idx="820">
                  <c:v>108</c:v>
                </c:pt>
                <c:pt idx="821">
                  <c:v>131</c:v>
                </c:pt>
                <c:pt idx="822">
                  <c:v>153</c:v>
                </c:pt>
                <c:pt idx="823">
                  <c:v>154</c:v>
                </c:pt>
                <c:pt idx="824">
                  <c:v>120</c:v>
                </c:pt>
                <c:pt idx="825">
                  <c:v>95</c:v>
                </c:pt>
                <c:pt idx="826">
                  <c:v>94</c:v>
                </c:pt>
                <c:pt idx="827">
                  <c:v>116</c:v>
                </c:pt>
                <c:pt idx="828">
                  <c:v>132</c:v>
                </c:pt>
                <c:pt idx="829">
                  <c:v>130</c:v>
                </c:pt>
                <c:pt idx="830">
                  <c:v>99</c:v>
                </c:pt>
                <c:pt idx="831">
                  <c:v>102</c:v>
                </c:pt>
                <c:pt idx="832">
                  <c:v>130</c:v>
                </c:pt>
                <c:pt idx="833">
                  <c:v>98</c:v>
                </c:pt>
                <c:pt idx="834">
                  <c:v>134</c:v>
                </c:pt>
                <c:pt idx="835">
                  <c:v>113</c:v>
                </c:pt>
                <c:pt idx="836">
                  <c:v>123</c:v>
                </c:pt>
                <c:pt idx="837">
                  <c:v>150</c:v>
                </c:pt>
                <c:pt idx="838">
                  <c:v>110</c:v>
                </c:pt>
                <c:pt idx="839">
                  <c:v>115</c:v>
                </c:pt>
                <c:pt idx="840">
                  <c:v>92</c:v>
                </c:pt>
                <c:pt idx="841">
                  <c:v>178</c:v>
                </c:pt>
                <c:pt idx="842">
                  <c:v>101</c:v>
                </c:pt>
                <c:pt idx="843">
                  <c:v>90</c:v>
                </c:pt>
                <c:pt idx="844">
                  <c:v>130</c:v>
                </c:pt>
                <c:pt idx="845">
                  <c:v>110</c:v>
                </c:pt>
                <c:pt idx="846">
                  <c:v>124</c:v>
                </c:pt>
                <c:pt idx="847">
                  <c:v>81</c:v>
                </c:pt>
                <c:pt idx="848">
                  <c:v>111</c:v>
                </c:pt>
                <c:pt idx="849">
                  <c:v>129</c:v>
                </c:pt>
                <c:pt idx="850">
                  <c:v>141</c:v>
                </c:pt>
                <c:pt idx="851">
                  <c:v>202</c:v>
                </c:pt>
                <c:pt idx="852">
                  <c:v>110</c:v>
                </c:pt>
                <c:pt idx="853">
                  <c:v>115</c:v>
                </c:pt>
                <c:pt idx="854">
                  <c:v>90</c:v>
                </c:pt>
                <c:pt idx="855">
                  <c:v>126</c:v>
                </c:pt>
                <c:pt idx="856">
                  <c:v>152</c:v>
                </c:pt>
                <c:pt idx="857">
                  <c:v>135</c:v>
                </c:pt>
                <c:pt idx="858">
                  <c:v>110</c:v>
                </c:pt>
                <c:pt idx="859">
                  <c:v>80</c:v>
                </c:pt>
                <c:pt idx="860">
                  <c:v>100</c:v>
                </c:pt>
                <c:pt idx="861">
                  <c:v>163</c:v>
                </c:pt>
                <c:pt idx="862">
                  <c:v>128</c:v>
                </c:pt>
                <c:pt idx="863">
                  <c:v>101</c:v>
                </c:pt>
                <c:pt idx="864">
                  <c:v>72</c:v>
                </c:pt>
                <c:pt idx="865">
                  <c:v>119</c:v>
                </c:pt>
                <c:pt idx="866">
                  <c:v>129</c:v>
                </c:pt>
                <c:pt idx="867">
                  <c:v>94</c:v>
                </c:pt>
                <c:pt idx="868">
                  <c:v>105</c:v>
                </c:pt>
                <c:pt idx="869">
                  <c:v>119</c:v>
                </c:pt>
                <c:pt idx="870">
                  <c:v>137</c:v>
                </c:pt>
                <c:pt idx="871">
                  <c:v>106</c:v>
                </c:pt>
                <c:pt idx="872">
                  <c:v>105</c:v>
                </c:pt>
                <c:pt idx="873">
                  <c:v>129</c:v>
                </c:pt>
                <c:pt idx="874">
                  <c:v>96</c:v>
                </c:pt>
                <c:pt idx="875">
                  <c:v>90</c:v>
                </c:pt>
                <c:pt idx="876">
                  <c:v>145</c:v>
                </c:pt>
                <c:pt idx="877">
                  <c:v>188</c:v>
                </c:pt>
                <c:pt idx="878">
                  <c:v>242</c:v>
                </c:pt>
                <c:pt idx="879">
                  <c:v>124</c:v>
                </c:pt>
                <c:pt idx="880">
                  <c:v>115</c:v>
                </c:pt>
                <c:pt idx="881">
                  <c:v>98</c:v>
                </c:pt>
                <c:pt idx="882">
                  <c:v>138</c:v>
                </c:pt>
                <c:pt idx="883">
                  <c:v>99</c:v>
                </c:pt>
                <c:pt idx="884">
                  <c:v>94</c:v>
                </c:pt>
                <c:pt idx="885">
                  <c:v>107</c:v>
                </c:pt>
                <c:pt idx="886">
                  <c:v>80</c:v>
                </c:pt>
                <c:pt idx="887">
                  <c:v>103</c:v>
                </c:pt>
                <c:pt idx="888">
                  <c:v>95</c:v>
                </c:pt>
                <c:pt idx="889">
                  <c:v>96</c:v>
                </c:pt>
                <c:pt idx="890">
                  <c:v>120</c:v>
                </c:pt>
                <c:pt idx="891">
                  <c:v>129</c:v>
                </c:pt>
                <c:pt idx="892">
                  <c:v>101</c:v>
                </c:pt>
                <c:pt idx="893">
                  <c:v>111</c:v>
                </c:pt>
                <c:pt idx="894">
                  <c:v>80</c:v>
                </c:pt>
                <c:pt idx="895">
                  <c:v>121</c:v>
                </c:pt>
                <c:pt idx="896">
                  <c:v>108</c:v>
                </c:pt>
                <c:pt idx="897">
                  <c:v>106</c:v>
                </c:pt>
                <c:pt idx="898">
                  <c:v>93</c:v>
                </c:pt>
                <c:pt idx="899">
                  <c:v>90</c:v>
                </c:pt>
                <c:pt idx="900">
                  <c:v>126</c:v>
                </c:pt>
                <c:pt idx="901">
                  <c:v>96</c:v>
                </c:pt>
                <c:pt idx="902">
                  <c:v>107</c:v>
                </c:pt>
                <c:pt idx="903">
                  <c:v>124</c:v>
                </c:pt>
                <c:pt idx="904">
                  <c:v>122</c:v>
                </c:pt>
                <c:pt idx="905">
                  <c:v>95</c:v>
                </c:pt>
                <c:pt idx="906">
                  <c:v>100</c:v>
                </c:pt>
                <c:pt idx="907">
                  <c:v>124</c:v>
                </c:pt>
                <c:pt idx="908">
                  <c:v>106</c:v>
                </c:pt>
                <c:pt idx="909">
                  <c:v>119</c:v>
                </c:pt>
                <c:pt idx="910">
                  <c:v>120</c:v>
                </c:pt>
                <c:pt idx="911">
                  <c:v>113</c:v>
                </c:pt>
                <c:pt idx="912">
                  <c:v>94</c:v>
                </c:pt>
                <c:pt idx="913">
                  <c:v>98</c:v>
                </c:pt>
                <c:pt idx="914">
                  <c:v>114</c:v>
                </c:pt>
                <c:pt idx="915">
                  <c:v>120</c:v>
                </c:pt>
                <c:pt idx="916">
                  <c:v>105</c:v>
                </c:pt>
                <c:pt idx="917">
                  <c:v>94</c:v>
                </c:pt>
                <c:pt idx="918">
                  <c:v>105</c:v>
                </c:pt>
                <c:pt idx="919">
                  <c:v>85</c:v>
                </c:pt>
                <c:pt idx="920">
                  <c:v>103</c:v>
                </c:pt>
                <c:pt idx="921">
                  <c:v>82</c:v>
                </c:pt>
                <c:pt idx="922">
                  <c:v>85</c:v>
                </c:pt>
                <c:pt idx="923">
                  <c:v>130</c:v>
                </c:pt>
                <c:pt idx="924">
                  <c:v>79</c:v>
                </c:pt>
                <c:pt idx="925">
                  <c:v>122</c:v>
                </c:pt>
                <c:pt idx="926">
                  <c:v>192</c:v>
                </c:pt>
                <c:pt idx="927">
                  <c:v>152</c:v>
                </c:pt>
                <c:pt idx="928">
                  <c:v>161</c:v>
                </c:pt>
                <c:pt idx="929">
                  <c:v>102</c:v>
                </c:pt>
                <c:pt idx="930">
                  <c:v>126</c:v>
                </c:pt>
                <c:pt idx="931">
                  <c:v>113</c:v>
                </c:pt>
                <c:pt idx="932">
                  <c:v>110</c:v>
                </c:pt>
                <c:pt idx="933">
                  <c:v>117</c:v>
                </c:pt>
                <c:pt idx="934">
                  <c:v>162</c:v>
                </c:pt>
                <c:pt idx="935">
                  <c:v>119</c:v>
                </c:pt>
                <c:pt idx="936">
                  <c:v>136</c:v>
                </c:pt>
                <c:pt idx="937">
                  <c:v>107</c:v>
                </c:pt>
                <c:pt idx="938">
                  <c:v>102</c:v>
                </c:pt>
                <c:pt idx="939">
                  <c:v>117</c:v>
                </c:pt>
                <c:pt idx="940">
                  <c:v>121</c:v>
                </c:pt>
                <c:pt idx="941">
                  <c:v>120</c:v>
                </c:pt>
                <c:pt idx="942">
                  <c:v>93</c:v>
                </c:pt>
                <c:pt idx="943">
                  <c:v>103</c:v>
                </c:pt>
                <c:pt idx="944">
                  <c:v>89</c:v>
                </c:pt>
                <c:pt idx="945">
                  <c:v>133</c:v>
                </c:pt>
                <c:pt idx="946">
                  <c:v>136</c:v>
                </c:pt>
                <c:pt idx="947">
                  <c:v>113</c:v>
                </c:pt>
                <c:pt idx="948">
                  <c:v>129</c:v>
                </c:pt>
                <c:pt idx="949">
                  <c:v>140</c:v>
                </c:pt>
                <c:pt idx="950">
                  <c:v>127</c:v>
                </c:pt>
                <c:pt idx="951">
                  <c:v>110</c:v>
                </c:pt>
                <c:pt idx="952">
                  <c:v>92</c:v>
                </c:pt>
                <c:pt idx="953">
                  <c:v>145</c:v>
                </c:pt>
                <c:pt idx="954">
                  <c:v>102</c:v>
                </c:pt>
                <c:pt idx="955">
                  <c:v>129</c:v>
                </c:pt>
                <c:pt idx="956">
                  <c:v>100</c:v>
                </c:pt>
                <c:pt idx="957">
                  <c:v>104</c:v>
                </c:pt>
                <c:pt idx="958">
                  <c:v>119</c:v>
                </c:pt>
                <c:pt idx="959">
                  <c:v>87</c:v>
                </c:pt>
                <c:pt idx="960">
                  <c:v>96</c:v>
                </c:pt>
                <c:pt idx="961">
                  <c:v>109</c:v>
                </c:pt>
                <c:pt idx="962">
                  <c:v>86</c:v>
                </c:pt>
                <c:pt idx="963">
                  <c:v>114</c:v>
                </c:pt>
                <c:pt idx="964">
                  <c:v>170</c:v>
                </c:pt>
                <c:pt idx="965">
                  <c:v>95</c:v>
                </c:pt>
                <c:pt idx="966">
                  <c:v>102</c:v>
                </c:pt>
                <c:pt idx="967">
                  <c:v>101</c:v>
                </c:pt>
                <c:pt idx="968">
                  <c:v>96</c:v>
                </c:pt>
                <c:pt idx="969">
                  <c:v>100</c:v>
                </c:pt>
                <c:pt idx="970">
                  <c:v>114</c:v>
                </c:pt>
                <c:pt idx="971">
                  <c:v>120</c:v>
                </c:pt>
                <c:pt idx="972">
                  <c:v>101</c:v>
                </c:pt>
                <c:pt idx="973">
                  <c:v>78</c:v>
                </c:pt>
                <c:pt idx="974">
                  <c:v>102</c:v>
                </c:pt>
                <c:pt idx="975">
                  <c:v>109</c:v>
                </c:pt>
                <c:pt idx="976">
                  <c:v>126</c:v>
                </c:pt>
                <c:pt idx="977">
                  <c:v>130</c:v>
                </c:pt>
                <c:pt idx="978">
                  <c:v>132</c:v>
                </c:pt>
                <c:pt idx="979">
                  <c:v>124</c:v>
                </c:pt>
                <c:pt idx="980">
                  <c:v>135</c:v>
                </c:pt>
                <c:pt idx="981">
                  <c:v>97</c:v>
                </c:pt>
                <c:pt idx="982">
                  <c:v>113</c:v>
                </c:pt>
                <c:pt idx="983">
                  <c:v>128</c:v>
                </c:pt>
                <c:pt idx="984">
                  <c:v>111</c:v>
                </c:pt>
                <c:pt idx="985">
                  <c:v>83</c:v>
                </c:pt>
                <c:pt idx="986">
                  <c:v>118</c:v>
                </c:pt>
                <c:pt idx="987">
                  <c:v>100</c:v>
                </c:pt>
                <c:pt idx="988">
                  <c:v>116</c:v>
                </c:pt>
                <c:pt idx="989">
                  <c:v>124</c:v>
                </c:pt>
                <c:pt idx="990">
                  <c:v>111</c:v>
                </c:pt>
                <c:pt idx="991">
                  <c:v>123</c:v>
                </c:pt>
                <c:pt idx="992">
                  <c:v>135</c:v>
                </c:pt>
                <c:pt idx="993">
                  <c:v>104</c:v>
                </c:pt>
                <c:pt idx="994">
                  <c:v>122</c:v>
                </c:pt>
                <c:pt idx="995">
                  <c:v>133</c:v>
                </c:pt>
                <c:pt idx="996">
                  <c:v>105</c:v>
                </c:pt>
                <c:pt idx="997">
                  <c:v>98</c:v>
                </c:pt>
                <c:pt idx="998">
                  <c:v>71</c:v>
                </c:pt>
                <c:pt idx="999">
                  <c:v>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12-45B4-BEA5-255F7B83A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9462408"/>
        <c:axId val="1279476744"/>
      </c:scatterChart>
      <c:valAx>
        <c:axId val="1279462408"/>
        <c:scaling>
          <c:orientation val="minMax"/>
          <c:max val="2025"/>
          <c:min val="19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476744"/>
        <c:crosses val="autoZero"/>
        <c:crossBetween val="midCat"/>
      </c:valAx>
      <c:valAx>
        <c:axId val="1279476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462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1000 movies runtime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genre_dashboard!$C$1</c:f>
              <c:strCache>
                <c:ptCount val="1"/>
                <c:pt idx="0">
                  <c:v>runtime (mean)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genre_dashboard!$A$2:$A$22</c:f>
              <c:strCache>
                <c:ptCount val="21"/>
                <c:pt idx="0">
                  <c:v>Drama</c:v>
                </c:pt>
                <c:pt idx="1">
                  <c:v>Crime</c:v>
                </c:pt>
                <c:pt idx="2">
                  <c:v>Action</c:v>
                </c:pt>
                <c:pt idx="3">
                  <c:v>Biography</c:v>
                </c:pt>
                <c:pt idx="4">
                  <c:v>History</c:v>
                </c:pt>
                <c:pt idx="5">
                  <c:v>Adventure</c:v>
                </c:pt>
                <c:pt idx="6">
                  <c:v>Animation</c:v>
                </c:pt>
                <c:pt idx="7">
                  <c:v>Sci-Fi</c:v>
                </c:pt>
                <c:pt idx="8">
                  <c:v>Romance</c:v>
                </c:pt>
                <c:pt idx="9">
                  <c:v>Western</c:v>
                </c:pt>
                <c:pt idx="10">
                  <c:v>Mystery</c:v>
                </c:pt>
                <c:pt idx="11">
                  <c:v>Comedy</c:v>
                </c:pt>
                <c:pt idx="12">
                  <c:v>Fantasy</c:v>
                </c:pt>
                <c:pt idx="13">
                  <c:v>War</c:v>
                </c:pt>
                <c:pt idx="14">
                  <c:v>Thriller</c:v>
                </c:pt>
                <c:pt idx="15">
                  <c:v>Family</c:v>
                </c:pt>
                <c:pt idx="16">
                  <c:v>Horror</c:v>
                </c:pt>
                <c:pt idx="17">
                  <c:v>Music</c:v>
                </c:pt>
                <c:pt idx="18">
                  <c:v>Film-Noir</c:v>
                </c:pt>
                <c:pt idx="19">
                  <c:v>Musical</c:v>
                </c:pt>
                <c:pt idx="20">
                  <c:v>Sport</c:v>
                </c:pt>
              </c:strCache>
            </c:strRef>
          </c:cat>
          <c:val>
            <c:numRef>
              <c:f>genre_dashboard!$C$2:$C$22</c:f>
              <c:numCache>
                <c:formatCode>0.00</c:formatCode>
                <c:ptCount val="21"/>
                <c:pt idx="0">
                  <c:v>127.49180327868852</c:v>
                </c:pt>
                <c:pt idx="1">
                  <c:v>126.24019607843137</c:v>
                </c:pt>
                <c:pt idx="2">
                  <c:v>130.54589371980677</c:v>
                </c:pt>
                <c:pt idx="3">
                  <c:v>137.4018691588785</c:v>
                </c:pt>
                <c:pt idx="4">
                  <c:v>142.95555555555555</c:v>
                </c:pt>
                <c:pt idx="5">
                  <c:v>125.68783068783068</c:v>
                </c:pt>
                <c:pt idx="6">
                  <c:v>99.88095238095238</c:v>
                </c:pt>
                <c:pt idx="7">
                  <c:v>120.59701492537313</c:v>
                </c:pt>
                <c:pt idx="8">
                  <c:v>121.31746031746032</c:v>
                </c:pt>
                <c:pt idx="9">
                  <c:v>130.05882352941177</c:v>
                </c:pt>
                <c:pt idx="10">
                  <c:v>122.71844660194175</c:v>
                </c:pt>
                <c:pt idx="11">
                  <c:v>112.92576419213974</c:v>
                </c:pt>
                <c:pt idx="12">
                  <c:v>121.56451612903226</c:v>
                </c:pt>
                <c:pt idx="13">
                  <c:v>133.46</c:v>
                </c:pt>
                <c:pt idx="14">
                  <c:v>120.46808510638297</c:v>
                </c:pt>
                <c:pt idx="15">
                  <c:v>118.46153846153847</c:v>
                </c:pt>
                <c:pt idx="16">
                  <c:v>102.06060606060606</c:v>
                </c:pt>
                <c:pt idx="17">
                  <c:v>120.19354838709677</c:v>
                </c:pt>
                <c:pt idx="18">
                  <c:v>101.59090909090909</c:v>
                </c:pt>
                <c:pt idx="19">
                  <c:v>141.5625</c:v>
                </c:pt>
                <c:pt idx="20">
                  <c:v>140.13333333333333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56-49B2-904D-349392C0ADFB}"/>
            </c:ext>
          </c:extLst>
        </c:ser>
        <c:ser>
          <c:idx val="1"/>
          <c:order val="1"/>
          <c:tx>
            <c:strRef>
              <c:f>genre_dashboard!$D$1</c:f>
              <c:strCache>
                <c:ptCount val="1"/>
                <c:pt idx="0">
                  <c:v>runtime (median)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genre_dashboard!$A$2:$A$22</c:f>
              <c:strCache>
                <c:ptCount val="21"/>
                <c:pt idx="0">
                  <c:v>Drama</c:v>
                </c:pt>
                <c:pt idx="1">
                  <c:v>Crime</c:v>
                </c:pt>
                <c:pt idx="2">
                  <c:v>Action</c:v>
                </c:pt>
                <c:pt idx="3">
                  <c:v>Biography</c:v>
                </c:pt>
                <c:pt idx="4">
                  <c:v>History</c:v>
                </c:pt>
                <c:pt idx="5">
                  <c:v>Adventure</c:v>
                </c:pt>
                <c:pt idx="6">
                  <c:v>Animation</c:v>
                </c:pt>
                <c:pt idx="7">
                  <c:v>Sci-Fi</c:v>
                </c:pt>
                <c:pt idx="8">
                  <c:v>Romance</c:v>
                </c:pt>
                <c:pt idx="9">
                  <c:v>Western</c:v>
                </c:pt>
                <c:pt idx="10">
                  <c:v>Mystery</c:v>
                </c:pt>
                <c:pt idx="11">
                  <c:v>Comedy</c:v>
                </c:pt>
                <c:pt idx="12">
                  <c:v>Fantasy</c:v>
                </c:pt>
                <c:pt idx="13">
                  <c:v>War</c:v>
                </c:pt>
                <c:pt idx="14">
                  <c:v>Thriller</c:v>
                </c:pt>
                <c:pt idx="15">
                  <c:v>Family</c:v>
                </c:pt>
                <c:pt idx="16">
                  <c:v>Horror</c:v>
                </c:pt>
                <c:pt idx="17">
                  <c:v>Music</c:v>
                </c:pt>
                <c:pt idx="18">
                  <c:v>Film-Noir</c:v>
                </c:pt>
                <c:pt idx="19">
                  <c:v>Musical</c:v>
                </c:pt>
                <c:pt idx="20">
                  <c:v>Sport</c:v>
                </c:pt>
              </c:strCache>
            </c:strRef>
          </c:cat>
          <c:val>
            <c:numRef>
              <c:f>genre_dashboard!$D$2:$D$22</c:f>
              <c:numCache>
                <c:formatCode>0.0</c:formatCode>
                <c:ptCount val="21"/>
                <c:pt idx="0">
                  <c:v>123</c:v>
                </c:pt>
                <c:pt idx="1">
                  <c:v>120</c:v>
                </c:pt>
                <c:pt idx="2">
                  <c:v>128</c:v>
                </c:pt>
                <c:pt idx="3">
                  <c:v>130</c:v>
                </c:pt>
                <c:pt idx="4">
                  <c:v>138</c:v>
                </c:pt>
                <c:pt idx="5">
                  <c:v>122</c:v>
                </c:pt>
                <c:pt idx="6">
                  <c:v>99.5</c:v>
                </c:pt>
                <c:pt idx="7">
                  <c:v>119</c:v>
                </c:pt>
                <c:pt idx="8">
                  <c:v>120.5</c:v>
                </c:pt>
                <c:pt idx="9">
                  <c:v>130</c:v>
                </c:pt>
                <c:pt idx="10">
                  <c:v>121</c:v>
                </c:pt>
                <c:pt idx="11">
                  <c:v>107</c:v>
                </c:pt>
                <c:pt idx="12">
                  <c:v>117.5</c:v>
                </c:pt>
                <c:pt idx="13">
                  <c:v>127</c:v>
                </c:pt>
                <c:pt idx="14">
                  <c:v>118</c:v>
                </c:pt>
                <c:pt idx="15">
                  <c:v>111.5</c:v>
                </c:pt>
                <c:pt idx="16">
                  <c:v>103</c:v>
                </c:pt>
                <c:pt idx="17">
                  <c:v>120</c:v>
                </c:pt>
                <c:pt idx="18">
                  <c:v>100.5</c:v>
                </c:pt>
                <c:pt idx="19">
                  <c:v>132</c:v>
                </c:pt>
                <c:pt idx="20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56-49B2-904D-349392C0A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908441095"/>
        <c:axId val="1908466695"/>
      </c:barChart>
      <c:catAx>
        <c:axId val="1908441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466695"/>
        <c:crosses val="autoZero"/>
        <c:auto val="1"/>
        <c:lblAlgn val="ctr"/>
        <c:lblOffset val="100"/>
        <c:noMultiLvlLbl val="0"/>
      </c:catAx>
      <c:valAx>
        <c:axId val="1908466695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441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Genre Ratings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genre_dashboard!$H$1</c:f>
              <c:strCache>
                <c:ptCount val="1"/>
                <c:pt idx="0">
                  <c:v>rating (mean)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genre_dashboard!$A$2:$A$22</c:f>
              <c:strCache>
                <c:ptCount val="21"/>
                <c:pt idx="0">
                  <c:v>Drama</c:v>
                </c:pt>
                <c:pt idx="1">
                  <c:v>Crime</c:v>
                </c:pt>
                <c:pt idx="2">
                  <c:v>Action</c:v>
                </c:pt>
                <c:pt idx="3">
                  <c:v>Biography</c:v>
                </c:pt>
                <c:pt idx="4">
                  <c:v>History</c:v>
                </c:pt>
                <c:pt idx="5">
                  <c:v>Adventure</c:v>
                </c:pt>
                <c:pt idx="6">
                  <c:v>Animation</c:v>
                </c:pt>
                <c:pt idx="7">
                  <c:v>Sci-Fi</c:v>
                </c:pt>
                <c:pt idx="8">
                  <c:v>Romance</c:v>
                </c:pt>
                <c:pt idx="9">
                  <c:v>Western</c:v>
                </c:pt>
                <c:pt idx="10">
                  <c:v>Mystery</c:v>
                </c:pt>
                <c:pt idx="11">
                  <c:v>Comedy</c:v>
                </c:pt>
                <c:pt idx="12">
                  <c:v>Fantasy</c:v>
                </c:pt>
                <c:pt idx="13">
                  <c:v>War</c:v>
                </c:pt>
                <c:pt idx="14">
                  <c:v>Thriller</c:v>
                </c:pt>
                <c:pt idx="15">
                  <c:v>Family</c:v>
                </c:pt>
                <c:pt idx="16">
                  <c:v>Horror</c:v>
                </c:pt>
                <c:pt idx="17">
                  <c:v>Music</c:v>
                </c:pt>
                <c:pt idx="18">
                  <c:v>Film-Noir</c:v>
                </c:pt>
                <c:pt idx="19">
                  <c:v>Musical</c:v>
                </c:pt>
                <c:pt idx="20">
                  <c:v>Sport</c:v>
                </c:pt>
              </c:strCache>
            </c:strRef>
          </c:cat>
          <c:val>
            <c:numRef>
              <c:f>genre_dashboard!$H$2:$H$22</c:f>
              <c:numCache>
                <c:formatCode>0.00</c:formatCode>
                <c:ptCount val="21"/>
                <c:pt idx="0">
                  <c:v>7.980191256830615</c:v>
                </c:pt>
                <c:pt idx="1">
                  <c:v>7.9931372549019537</c:v>
                </c:pt>
                <c:pt idx="2">
                  <c:v>7.9864734299516797</c:v>
                </c:pt>
                <c:pt idx="3">
                  <c:v>7.9700934579439204</c:v>
                </c:pt>
                <c:pt idx="4">
                  <c:v>7.9333333333333345</c:v>
                </c:pt>
                <c:pt idx="5">
                  <c:v>7.9825396825396728</c:v>
                </c:pt>
                <c:pt idx="6">
                  <c:v>7.9428571428571502</c:v>
                </c:pt>
                <c:pt idx="7">
                  <c:v>7.9865671641791032</c:v>
                </c:pt>
                <c:pt idx="8">
                  <c:v>7.9388888888888882</c:v>
                </c:pt>
                <c:pt idx="9">
                  <c:v>8.052941176470588</c:v>
                </c:pt>
                <c:pt idx="10">
                  <c:v>7.9912621359223301</c:v>
                </c:pt>
                <c:pt idx="11">
                  <c:v>7.9113537117903849</c:v>
                </c:pt>
                <c:pt idx="12">
                  <c:v>7.925806451612905</c:v>
                </c:pt>
                <c:pt idx="13">
                  <c:v>8.0499999999999972</c:v>
                </c:pt>
                <c:pt idx="14">
                  <c:v>7.929787234042549</c:v>
                </c:pt>
                <c:pt idx="15">
                  <c:v>7.9326923076923084</c:v>
                </c:pt>
                <c:pt idx="16">
                  <c:v>7.8757575757575768</c:v>
                </c:pt>
                <c:pt idx="17">
                  <c:v>7.9096774193548391</c:v>
                </c:pt>
                <c:pt idx="18">
                  <c:v>7.9772727272727311</c:v>
                </c:pt>
                <c:pt idx="19">
                  <c:v>7.9437499999999988</c:v>
                </c:pt>
                <c:pt idx="20">
                  <c:v>7.9799999999999995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4D-4C00-9E7D-24C2F928EA61}"/>
            </c:ext>
          </c:extLst>
        </c:ser>
        <c:ser>
          <c:idx val="1"/>
          <c:order val="1"/>
          <c:tx>
            <c:strRef>
              <c:f>genre_dashboard!$I$1</c:f>
              <c:strCache>
                <c:ptCount val="1"/>
                <c:pt idx="0">
                  <c:v>rating (median)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genre_dashboard!$A$2:$A$22</c:f>
              <c:strCache>
                <c:ptCount val="21"/>
                <c:pt idx="0">
                  <c:v>Drama</c:v>
                </c:pt>
                <c:pt idx="1">
                  <c:v>Crime</c:v>
                </c:pt>
                <c:pt idx="2">
                  <c:v>Action</c:v>
                </c:pt>
                <c:pt idx="3">
                  <c:v>Biography</c:v>
                </c:pt>
                <c:pt idx="4">
                  <c:v>History</c:v>
                </c:pt>
                <c:pt idx="5">
                  <c:v>Adventure</c:v>
                </c:pt>
                <c:pt idx="6">
                  <c:v>Animation</c:v>
                </c:pt>
                <c:pt idx="7">
                  <c:v>Sci-Fi</c:v>
                </c:pt>
                <c:pt idx="8">
                  <c:v>Romance</c:v>
                </c:pt>
                <c:pt idx="9">
                  <c:v>Western</c:v>
                </c:pt>
                <c:pt idx="10">
                  <c:v>Mystery</c:v>
                </c:pt>
                <c:pt idx="11">
                  <c:v>Comedy</c:v>
                </c:pt>
                <c:pt idx="12">
                  <c:v>Fantasy</c:v>
                </c:pt>
                <c:pt idx="13">
                  <c:v>War</c:v>
                </c:pt>
                <c:pt idx="14">
                  <c:v>Thriller</c:v>
                </c:pt>
                <c:pt idx="15">
                  <c:v>Family</c:v>
                </c:pt>
                <c:pt idx="16">
                  <c:v>Horror</c:v>
                </c:pt>
                <c:pt idx="17">
                  <c:v>Music</c:v>
                </c:pt>
                <c:pt idx="18">
                  <c:v>Film-Noir</c:v>
                </c:pt>
                <c:pt idx="19">
                  <c:v>Musical</c:v>
                </c:pt>
                <c:pt idx="20">
                  <c:v>Sport</c:v>
                </c:pt>
              </c:strCache>
            </c:strRef>
          </c:cat>
          <c:val>
            <c:numRef>
              <c:f>genre_dashboard!$I$2:$I$22</c:f>
              <c:numCache>
                <c:formatCode>0.0</c:formatCode>
                <c:ptCount val="21"/>
                <c:pt idx="0">
                  <c:v>7.9</c:v>
                </c:pt>
                <c:pt idx="1">
                  <c:v>7.9</c:v>
                </c:pt>
                <c:pt idx="2">
                  <c:v>7.9</c:v>
                </c:pt>
                <c:pt idx="3">
                  <c:v>8</c:v>
                </c:pt>
                <c:pt idx="4">
                  <c:v>7.9</c:v>
                </c:pt>
                <c:pt idx="5">
                  <c:v>7.9</c:v>
                </c:pt>
                <c:pt idx="6">
                  <c:v>7.9</c:v>
                </c:pt>
                <c:pt idx="7">
                  <c:v>7.9</c:v>
                </c:pt>
                <c:pt idx="8">
                  <c:v>7.9</c:v>
                </c:pt>
                <c:pt idx="9">
                  <c:v>8</c:v>
                </c:pt>
                <c:pt idx="10">
                  <c:v>7.9</c:v>
                </c:pt>
                <c:pt idx="11">
                  <c:v>7.9</c:v>
                </c:pt>
                <c:pt idx="12">
                  <c:v>7.9</c:v>
                </c:pt>
                <c:pt idx="13">
                  <c:v>8.1</c:v>
                </c:pt>
                <c:pt idx="14">
                  <c:v>7.9</c:v>
                </c:pt>
                <c:pt idx="15">
                  <c:v>7.9</c:v>
                </c:pt>
                <c:pt idx="16">
                  <c:v>7.8</c:v>
                </c:pt>
                <c:pt idx="17">
                  <c:v>7.9</c:v>
                </c:pt>
                <c:pt idx="18">
                  <c:v>7.9</c:v>
                </c:pt>
                <c:pt idx="19">
                  <c:v>7.85</c:v>
                </c:pt>
                <c:pt idx="20">
                  <c:v>8.1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4D-4C00-9E7D-24C2F928EA61}"/>
            </c:ext>
          </c:extLst>
        </c:ser>
        <c:ser>
          <c:idx val="2"/>
          <c:order val="2"/>
          <c:tx>
            <c:strRef>
              <c:f>genre_dashboard!$J$1</c:f>
              <c:strCache>
                <c:ptCount val="1"/>
                <c:pt idx="0">
                  <c:v>rating (mode)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genre_dashboard!$A$2:$A$22</c:f>
              <c:strCache>
                <c:ptCount val="21"/>
                <c:pt idx="0">
                  <c:v>Drama</c:v>
                </c:pt>
                <c:pt idx="1">
                  <c:v>Crime</c:v>
                </c:pt>
                <c:pt idx="2">
                  <c:v>Action</c:v>
                </c:pt>
                <c:pt idx="3">
                  <c:v>Biography</c:v>
                </c:pt>
                <c:pt idx="4">
                  <c:v>History</c:v>
                </c:pt>
                <c:pt idx="5">
                  <c:v>Adventure</c:v>
                </c:pt>
                <c:pt idx="6">
                  <c:v>Animation</c:v>
                </c:pt>
                <c:pt idx="7">
                  <c:v>Sci-Fi</c:v>
                </c:pt>
                <c:pt idx="8">
                  <c:v>Romance</c:v>
                </c:pt>
                <c:pt idx="9">
                  <c:v>Western</c:v>
                </c:pt>
                <c:pt idx="10">
                  <c:v>Mystery</c:v>
                </c:pt>
                <c:pt idx="11">
                  <c:v>Comedy</c:v>
                </c:pt>
                <c:pt idx="12">
                  <c:v>Fantasy</c:v>
                </c:pt>
                <c:pt idx="13">
                  <c:v>War</c:v>
                </c:pt>
                <c:pt idx="14">
                  <c:v>Thriller</c:v>
                </c:pt>
                <c:pt idx="15">
                  <c:v>Family</c:v>
                </c:pt>
                <c:pt idx="16">
                  <c:v>Horror</c:v>
                </c:pt>
                <c:pt idx="17">
                  <c:v>Music</c:v>
                </c:pt>
                <c:pt idx="18">
                  <c:v>Film-Noir</c:v>
                </c:pt>
                <c:pt idx="19">
                  <c:v>Musical</c:v>
                </c:pt>
                <c:pt idx="20">
                  <c:v>Sport</c:v>
                </c:pt>
              </c:strCache>
            </c:strRef>
          </c:cat>
          <c:val>
            <c:numRef>
              <c:f>genre_dashboard!$J$2:$J$22</c:f>
              <c:numCache>
                <c:formatCode>0.0</c:formatCode>
                <c:ptCount val="21"/>
                <c:pt idx="0">
                  <c:v>7.7</c:v>
                </c:pt>
                <c:pt idx="1">
                  <c:v>7.7</c:v>
                </c:pt>
                <c:pt idx="2">
                  <c:v>7.8</c:v>
                </c:pt>
                <c:pt idx="3">
                  <c:v>7.8</c:v>
                </c:pt>
                <c:pt idx="4">
                  <c:v>7.7</c:v>
                </c:pt>
                <c:pt idx="5">
                  <c:v>7.8</c:v>
                </c:pt>
                <c:pt idx="6">
                  <c:v>7.7</c:v>
                </c:pt>
                <c:pt idx="7">
                  <c:v>7.8</c:v>
                </c:pt>
                <c:pt idx="8">
                  <c:v>7.7</c:v>
                </c:pt>
                <c:pt idx="9">
                  <c:v>8.1999999999999993</c:v>
                </c:pt>
                <c:pt idx="10">
                  <c:v>7.9</c:v>
                </c:pt>
                <c:pt idx="11">
                  <c:v>7.7</c:v>
                </c:pt>
                <c:pt idx="12">
                  <c:v>7.7</c:v>
                </c:pt>
                <c:pt idx="13">
                  <c:v>8.1</c:v>
                </c:pt>
                <c:pt idx="14">
                  <c:v>7.7</c:v>
                </c:pt>
                <c:pt idx="15">
                  <c:v>7.8</c:v>
                </c:pt>
                <c:pt idx="16">
                  <c:v>7.8</c:v>
                </c:pt>
                <c:pt idx="17">
                  <c:v>7.8</c:v>
                </c:pt>
                <c:pt idx="18">
                  <c:v>7.9</c:v>
                </c:pt>
                <c:pt idx="19">
                  <c:v>7.8</c:v>
                </c:pt>
                <c:pt idx="20">
                  <c:v>8.1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4D-4C00-9E7D-24C2F928E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8411911"/>
        <c:axId val="1908454407"/>
      </c:barChart>
      <c:catAx>
        <c:axId val="1908411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454407"/>
        <c:crosses val="autoZero"/>
        <c:auto val="1"/>
        <c:lblAlgn val="ctr"/>
        <c:lblOffset val="100"/>
        <c:noMultiLvlLbl val="0"/>
      </c:catAx>
      <c:valAx>
        <c:axId val="1908454407"/>
        <c:scaling>
          <c:orientation val="minMax"/>
          <c:max val="8.3000000000000007"/>
          <c:min val="7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411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genre_dashboard!$M$1</c:f>
              <c:strCache>
                <c:ptCount val="1"/>
                <c:pt idx="0">
                  <c:v>metascore (mean)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genre_dashboard!$A$2:$A$22</c:f>
              <c:strCache>
                <c:ptCount val="21"/>
                <c:pt idx="0">
                  <c:v>Drama</c:v>
                </c:pt>
                <c:pt idx="1">
                  <c:v>Crime</c:v>
                </c:pt>
                <c:pt idx="2">
                  <c:v>Action</c:v>
                </c:pt>
                <c:pt idx="3">
                  <c:v>Biography</c:v>
                </c:pt>
                <c:pt idx="4">
                  <c:v>History</c:v>
                </c:pt>
                <c:pt idx="5">
                  <c:v>Adventure</c:v>
                </c:pt>
                <c:pt idx="6">
                  <c:v>Animation</c:v>
                </c:pt>
                <c:pt idx="7">
                  <c:v>Sci-Fi</c:v>
                </c:pt>
                <c:pt idx="8">
                  <c:v>Romance</c:v>
                </c:pt>
                <c:pt idx="9">
                  <c:v>Western</c:v>
                </c:pt>
                <c:pt idx="10">
                  <c:v>Mystery</c:v>
                </c:pt>
                <c:pt idx="11">
                  <c:v>Comedy</c:v>
                </c:pt>
                <c:pt idx="12">
                  <c:v>Fantasy</c:v>
                </c:pt>
                <c:pt idx="13">
                  <c:v>War</c:v>
                </c:pt>
                <c:pt idx="14">
                  <c:v>Thriller</c:v>
                </c:pt>
                <c:pt idx="15">
                  <c:v>Family</c:v>
                </c:pt>
                <c:pt idx="16">
                  <c:v>Horror</c:v>
                </c:pt>
                <c:pt idx="17">
                  <c:v>Music</c:v>
                </c:pt>
                <c:pt idx="18">
                  <c:v>Film-Noir</c:v>
                </c:pt>
                <c:pt idx="19">
                  <c:v>Musical</c:v>
                </c:pt>
                <c:pt idx="20">
                  <c:v>Sport</c:v>
                </c:pt>
              </c:strCache>
            </c:strRef>
          </c:cat>
          <c:val>
            <c:numRef>
              <c:f>genre_dashboard!$M$2:$M$22</c:f>
              <c:numCache>
                <c:formatCode>0.00</c:formatCode>
                <c:ptCount val="21"/>
                <c:pt idx="0">
                  <c:v>79.379139072847678</c:v>
                </c:pt>
                <c:pt idx="1">
                  <c:v>77.024539877300612</c:v>
                </c:pt>
                <c:pt idx="2">
                  <c:v>74.779761904761898</c:v>
                </c:pt>
                <c:pt idx="3">
                  <c:v>77.543478260869563</c:v>
                </c:pt>
                <c:pt idx="4">
                  <c:v>80.07692307692308</c:v>
                </c:pt>
                <c:pt idx="5">
                  <c:v>78.522988505747122</c:v>
                </c:pt>
                <c:pt idx="6">
                  <c:v>80.777777777777771</c:v>
                </c:pt>
                <c:pt idx="7">
                  <c:v>77.375</c:v>
                </c:pt>
                <c:pt idx="8">
                  <c:v>81.764150943396231</c:v>
                </c:pt>
                <c:pt idx="9">
                  <c:v>84</c:v>
                </c:pt>
                <c:pt idx="10">
                  <c:v>79.423529411764704</c:v>
                </c:pt>
                <c:pt idx="11">
                  <c:v>78.326086956521735</c:v>
                </c:pt>
                <c:pt idx="12">
                  <c:v>75.672727272727272</c:v>
                </c:pt>
                <c:pt idx="13">
                  <c:v>82.444444444444443</c:v>
                </c:pt>
                <c:pt idx="14">
                  <c:v>77.820512820512818</c:v>
                </c:pt>
                <c:pt idx="15">
                  <c:v>78.630434782608702</c:v>
                </c:pt>
                <c:pt idx="16">
                  <c:v>79.103448275862064</c:v>
                </c:pt>
                <c:pt idx="17">
                  <c:v>77.821428571428569</c:v>
                </c:pt>
                <c:pt idx="18">
                  <c:v>91.333333333333329</c:v>
                </c:pt>
                <c:pt idx="19">
                  <c:v>77.25</c:v>
                </c:pt>
                <c:pt idx="20">
                  <c:v>74.769230769230774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98-45C6-9849-9D1ECC4544BC}"/>
            </c:ext>
          </c:extLst>
        </c:ser>
        <c:ser>
          <c:idx val="1"/>
          <c:order val="1"/>
          <c:tx>
            <c:strRef>
              <c:f>genre_dashboard!$N$1</c:f>
              <c:strCache>
                <c:ptCount val="1"/>
                <c:pt idx="0">
                  <c:v>metascore (median)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genre_dashboard!$A$2:$A$22</c:f>
              <c:strCache>
                <c:ptCount val="21"/>
                <c:pt idx="0">
                  <c:v>Drama</c:v>
                </c:pt>
                <c:pt idx="1">
                  <c:v>Crime</c:v>
                </c:pt>
                <c:pt idx="2">
                  <c:v>Action</c:v>
                </c:pt>
                <c:pt idx="3">
                  <c:v>Biography</c:v>
                </c:pt>
                <c:pt idx="4">
                  <c:v>History</c:v>
                </c:pt>
                <c:pt idx="5">
                  <c:v>Adventure</c:v>
                </c:pt>
                <c:pt idx="6">
                  <c:v>Animation</c:v>
                </c:pt>
                <c:pt idx="7">
                  <c:v>Sci-Fi</c:v>
                </c:pt>
                <c:pt idx="8">
                  <c:v>Romance</c:v>
                </c:pt>
                <c:pt idx="9">
                  <c:v>Western</c:v>
                </c:pt>
                <c:pt idx="10">
                  <c:v>Mystery</c:v>
                </c:pt>
                <c:pt idx="11">
                  <c:v>Comedy</c:v>
                </c:pt>
                <c:pt idx="12">
                  <c:v>Fantasy</c:v>
                </c:pt>
                <c:pt idx="13">
                  <c:v>War</c:v>
                </c:pt>
                <c:pt idx="14">
                  <c:v>Thriller</c:v>
                </c:pt>
                <c:pt idx="15">
                  <c:v>Family</c:v>
                </c:pt>
                <c:pt idx="16">
                  <c:v>Horror</c:v>
                </c:pt>
                <c:pt idx="17">
                  <c:v>Music</c:v>
                </c:pt>
                <c:pt idx="18">
                  <c:v>Film-Noir</c:v>
                </c:pt>
                <c:pt idx="19">
                  <c:v>Musical</c:v>
                </c:pt>
                <c:pt idx="20">
                  <c:v>Sport</c:v>
                </c:pt>
              </c:strCache>
            </c:strRef>
          </c:cat>
          <c:val>
            <c:numRef>
              <c:f>genre_dashboard!$N$2:$N$22</c:f>
              <c:numCache>
                <c:formatCode>0.0</c:formatCode>
                <c:ptCount val="21"/>
                <c:pt idx="0">
                  <c:v>80</c:v>
                </c:pt>
                <c:pt idx="1">
                  <c:v>77</c:v>
                </c:pt>
                <c:pt idx="2">
                  <c:v>75</c:v>
                </c:pt>
                <c:pt idx="3">
                  <c:v>77</c:v>
                </c:pt>
                <c:pt idx="4">
                  <c:v>77</c:v>
                </c:pt>
                <c:pt idx="5">
                  <c:v>80</c:v>
                </c:pt>
                <c:pt idx="6">
                  <c:v>82</c:v>
                </c:pt>
                <c:pt idx="7">
                  <c:v>78.5</c:v>
                </c:pt>
                <c:pt idx="8">
                  <c:v>84</c:v>
                </c:pt>
                <c:pt idx="9">
                  <c:v>85</c:v>
                </c:pt>
                <c:pt idx="10">
                  <c:v>81</c:v>
                </c:pt>
                <c:pt idx="11">
                  <c:v>79</c:v>
                </c:pt>
                <c:pt idx="12">
                  <c:v>78</c:v>
                </c:pt>
                <c:pt idx="13">
                  <c:v>86</c:v>
                </c:pt>
                <c:pt idx="14">
                  <c:v>80</c:v>
                </c:pt>
                <c:pt idx="15">
                  <c:v>79</c:v>
                </c:pt>
                <c:pt idx="16">
                  <c:v>81</c:v>
                </c:pt>
                <c:pt idx="17">
                  <c:v>81</c:v>
                </c:pt>
                <c:pt idx="18">
                  <c:v>92.5</c:v>
                </c:pt>
                <c:pt idx="19">
                  <c:v>76</c:v>
                </c:pt>
                <c:pt idx="20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98-45C6-9849-9D1ECC454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535127047"/>
        <c:axId val="535129095"/>
      </c:barChart>
      <c:catAx>
        <c:axId val="535127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129095"/>
        <c:crosses val="autoZero"/>
        <c:auto val="1"/>
        <c:lblAlgn val="ctr"/>
        <c:lblOffset val="100"/>
        <c:noMultiLvlLbl val="0"/>
      </c:catAx>
      <c:valAx>
        <c:axId val="535129095"/>
        <c:scaling>
          <c:orientation val="minMax"/>
          <c:max val="95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127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Gross Revenue (M) over Ratings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gross_income_filtered!$H$1</c:f>
              <c:strCache>
                <c:ptCount val="1"/>
                <c:pt idx="0">
                  <c:v>gross(M)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gross_income_filtered!$F$2:$F$1001</c:f>
              <c:numCache>
                <c:formatCode>General</c:formatCode>
                <c:ptCount val="809"/>
                <c:pt idx="0">
                  <c:v>9.3000000000000007</c:v>
                </c:pt>
                <c:pt idx="1">
                  <c:v>9.1999999999999993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8.9</c:v>
                </c:pt>
                <c:pt idx="8">
                  <c:v>8.8000000000000007</c:v>
                </c:pt>
                <c:pt idx="9">
                  <c:v>8.8000000000000007</c:v>
                </c:pt>
                <c:pt idx="10">
                  <c:v>8.8000000000000007</c:v>
                </c:pt>
                <c:pt idx="11">
                  <c:v>8.8000000000000007</c:v>
                </c:pt>
                <c:pt idx="12">
                  <c:v>8.8000000000000007</c:v>
                </c:pt>
                <c:pt idx="13">
                  <c:v>8.8000000000000007</c:v>
                </c:pt>
                <c:pt idx="14">
                  <c:v>8.6999999999999993</c:v>
                </c:pt>
                <c:pt idx="15">
                  <c:v>8.6999999999999993</c:v>
                </c:pt>
                <c:pt idx="16">
                  <c:v>8.6999999999999993</c:v>
                </c:pt>
                <c:pt idx="17">
                  <c:v>8.6999999999999993</c:v>
                </c:pt>
                <c:pt idx="18">
                  <c:v>8.6999999999999993</c:v>
                </c:pt>
                <c:pt idx="19">
                  <c:v>8.6</c:v>
                </c:pt>
                <c:pt idx="20">
                  <c:v>8.6</c:v>
                </c:pt>
                <c:pt idx="21">
                  <c:v>8.6</c:v>
                </c:pt>
                <c:pt idx="22">
                  <c:v>8.6</c:v>
                </c:pt>
                <c:pt idx="23">
                  <c:v>8.6</c:v>
                </c:pt>
                <c:pt idx="24">
                  <c:v>8.6</c:v>
                </c:pt>
                <c:pt idx="25">
                  <c:v>8.6</c:v>
                </c:pt>
                <c:pt idx="26">
                  <c:v>8.6</c:v>
                </c:pt>
                <c:pt idx="27">
                  <c:v>8.6</c:v>
                </c:pt>
                <c:pt idx="28">
                  <c:v>8.6</c:v>
                </c:pt>
                <c:pt idx="29">
                  <c:v>8.5</c:v>
                </c:pt>
                <c:pt idx="30">
                  <c:v>8.5</c:v>
                </c:pt>
                <c:pt idx="31">
                  <c:v>8.5</c:v>
                </c:pt>
                <c:pt idx="32">
                  <c:v>8.5</c:v>
                </c:pt>
                <c:pt idx="33">
                  <c:v>8.5</c:v>
                </c:pt>
                <c:pt idx="34">
                  <c:v>8.5</c:v>
                </c:pt>
                <c:pt idx="35">
                  <c:v>8.5</c:v>
                </c:pt>
                <c:pt idx="36">
                  <c:v>8.5</c:v>
                </c:pt>
                <c:pt idx="37">
                  <c:v>8.5</c:v>
                </c:pt>
                <c:pt idx="38">
                  <c:v>8.5</c:v>
                </c:pt>
                <c:pt idx="39">
                  <c:v>8.5</c:v>
                </c:pt>
                <c:pt idx="40">
                  <c:v>8.5</c:v>
                </c:pt>
                <c:pt idx="41">
                  <c:v>8.5</c:v>
                </c:pt>
                <c:pt idx="42">
                  <c:v>8.5</c:v>
                </c:pt>
                <c:pt idx="43">
                  <c:v>8.5</c:v>
                </c:pt>
                <c:pt idx="44">
                  <c:v>8.5</c:v>
                </c:pt>
                <c:pt idx="45">
                  <c:v>8.5</c:v>
                </c:pt>
                <c:pt idx="46">
                  <c:v>8.5</c:v>
                </c:pt>
                <c:pt idx="47">
                  <c:v>8.5</c:v>
                </c:pt>
                <c:pt idx="48">
                  <c:v>8.5</c:v>
                </c:pt>
                <c:pt idx="49">
                  <c:v>8.4</c:v>
                </c:pt>
                <c:pt idx="50">
                  <c:v>8.4</c:v>
                </c:pt>
                <c:pt idx="51">
                  <c:v>8.4</c:v>
                </c:pt>
                <c:pt idx="52">
                  <c:v>8.4</c:v>
                </c:pt>
                <c:pt idx="53">
                  <c:v>8.4</c:v>
                </c:pt>
                <c:pt idx="54">
                  <c:v>8.4</c:v>
                </c:pt>
                <c:pt idx="55">
                  <c:v>8.4</c:v>
                </c:pt>
                <c:pt idx="56">
                  <c:v>8.4</c:v>
                </c:pt>
                <c:pt idx="57">
                  <c:v>8.4</c:v>
                </c:pt>
                <c:pt idx="58">
                  <c:v>8.4</c:v>
                </c:pt>
                <c:pt idx="59">
                  <c:v>8.4</c:v>
                </c:pt>
                <c:pt idx="60">
                  <c:v>8.4</c:v>
                </c:pt>
                <c:pt idx="61">
                  <c:v>8.4</c:v>
                </c:pt>
                <c:pt idx="62">
                  <c:v>8.4</c:v>
                </c:pt>
                <c:pt idx="63">
                  <c:v>8.4</c:v>
                </c:pt>
                <c:pt idx="64">
                  <c:v>8.4</c:v>
                </c:pt>
                <c:pt idx="65">
                  <c:v>8.4</c:v>
                </c:pt>
                <c:pt idx="66">
                  <c:v>8.4</c:v>
                </c:pt>
                <c:pt idx="67">
                  <c:v>8.4</c:v>
                </c:pt>
                <c:pt idx="68">
                  <c:v>8.4</c:v>
                </c:pt>
                <c:pt idx="69">
                  <c:v>8.4</c:v>
                </c:pt>
                <c:pt idx="70">
                  <c:v>8.4</c:v>
                </c:pt>
                <c:pt idx="71">
                  <c:v>8.4</c:v>
                </c:pt>
                <c:pt idx="72">
                  <c:v>8.3000000000000007</c:v>
                </c:pt>
                <c:pt idx="73">
                  <c:v>8.3000000000000007</c:v>
                </c:pt>
                <c:pt idx="74">
                  <c:v>8.3000000000000007</c:v>
                </c:pt>
                <c:pt idx="75">
                  <c:v>8.3000000000000007</c:v>
                </c:pt>
                <c:pt idx="76">
                  <c:v>8.3000000000000007</c:v>
                </c:pt>
                <c:pt idx="77">
                  <c:v>8.3000000000000007</c:v>
                </c:pt>
                <c:pt idx="78">
                  <c:v>8.3000000000000007</c:v>
                </c:pt>
                <c:pt idx="79">
                  <c:v>8.3000000000000007</c:v>
                </c:pt>
                <c:pt idx="80">
                  <c:v>8.3000000000000007</c:v>
                </c:pt>
                <c:pt idx="81">
                  <c:v>8.3000000000000007</c:v>
                </c:pt>
                <c:pt idx="82">
                  <c:v>8.3000000000000007</c:v>
                </c:pt>
                <c:pt idx="83">
                  <c:v>8.3000000000000007</c:v>
                </c:pt>
                <c:pt idx="84">
                  <c:v>8.3000000000000007</c:v>
                </c:pt>
                <c:pt idx="85">
                  <c:v>8.3000000000000007</c:v>
                </c:pt>
                <c:pt idx="86">
                  <c:v>8.3000000000000007</c:v>
                </c:pt>
                <c:pt idx="87">
                  <c:v>8.3000000000000007</c:v>
                </c:pt>
                <c:pt idx="88">
                  <c:v>8.3000000000000007</c:v>
                </c:pt>
                <c:pt idx="89">
                  <c:v>8.3000000000000007</c:v>
                </c:pt>
                <c:pt idx="90">
                  <c:v>8.3000000000000007</c:v>
                </c:pt>
                <c:pt idx="91">
                  <c:v>8.3000000000000007</c:v>
                </c:pt>
                <c:pt idx="92">
                  <c:v>8.3000000000000007</c:v>
                </c:pt>
                <c:pt idx="93">
                  <c:v>8.3000000000000007</c:v>
                </c:pt>
                <c:pt idx="94">
                  <c:v>8.3000000000000007</c:v>
                </c:pt>
                <c:pt idx="95">
                  <c:v>8.3000000000000007</c:v>
                </c:pt>
                <c:pt idx="96">
                  <c:v>8.3000000000000007</c:v>
                </c:pt>
                <c:pt idx="97">
                  <c:v>8.3000000000000007</c:v>
                </c:pt>
                <c:pt idx="98">
                  <c:v>8.3000000000000007</c:v>
                </c:pt>
                <c:pt idx="99">
                  <c:v>8.3000000000000007</c:v>
                </c:pt>
                <c:pt idx="100">
                  <c:v>8.3000000000000007</c:v>
                </c:pt>
                <c:pt idx="101">
                  <c:v>8.3000000000000007</c:v>
                </c:pt>
                <c:pt idx="102">
                  <c:v>8.3000000000000007</c:v>
                </c:pt>
                <c:pt idx="103">
                  <c:v>8.3000000000000007</c:v>
                </c:pt>
                <c:pt idx="104">
                  <c:v>8.3000000000000007</c:v>
                </c:pt>
                <c:pt idx="105">
                  <c:v>8.3000000000000007</c:v>
                </c:pt>
                <c:pt idx="106">
                  <c:v>8.3000000000000007</c:v>
                </c:pt>
                <c:pt idx="107">
                  <c:v>8.3000000000000007</c:v>
                </c:pt>
                <c:pt idx="108">
                  <c:v>8.3000000000000007</c:v>
                </c:pt>
                <c:pt idx="109">
                  <c:v>8.3000000000000007</c:v>
                </c:pt>
                <c:pt idx="110">
                  <c:v>8.3000000000000007</c:v>
                </c:pt>
                <c:pt idx="111">
                  <c:v>8.3000000000000007</c:v>
                </c:pt>
                <c:pt idx="112">
                  <c:v>8.1999999999999993</c:v>
                </c:pt>
                <c:pt idx="113">
                  <c:v>8.1999999999999993</c:v>
                </c:pt>
                <c:pt idx="114">
                  <c:v>8.1999999999999993</c:v>
                </c:pt>
                <c:pt idx="115">
                  <c:v>8.1999999999999993</c:v>
                </c:pt>
                <c:pt idx="116">
                  <c:v>8.1999999999999993</c:v>
                </c:pt>
                <c:pt idx="117">
                  <c:v>8.1999999999999993</c:v>
                </c:pt>
                <c:pt idx="118">
                  <c:v>8.1999999999999993</c:v>
                </c:pt>
                <c:pt idx="119">
                  <c:v>8.1999999999999993</c:v>
                </c:pt>
                <c:pt idx="120">
                  <c:v>8.1999999999999993</c:v>
                </c:pt>
                <c:pt idx="121">
                  <c:v>8.1999999999999993</c:v>
                </c:pt>
                <c:pt idx="122">
                  <c:v>8.1999999999999993</c:v>
                </c:pt>
                <c:pt idx="123">
                  <c:v>8.1999999999999993</c:v>
                </c:pt>
                <c:pt idx="124">
                  <c:v>8.1999999999999993</c:v>
                </c:pt>
                <c:pt idx="125">
                  <c:v>8.1999999999999993</c:v>
                </c:pt>
                <c:pt idx="126">
                  <c:v>8.1999999999999993</c:v>
                </c:pt>
                <c:pt idx="127">
                  <c:v>8.1999999999999993</c:v>
                </c:pt>
                <c:pt idx="128">
                  <c:v>8.1999999999999993</c:v>
                </c:pt>
                <c:pt idx="129">
                  <c:v>8.1999999999999993</c:v>
                </c:pt>
                <c:pt idx="130">
                  <c:v>8.1999999999999993</c:v>
                </c:pt>
                <c:pt idx="131">
                  <c:v>8.1999999999999993</c:v>
                </c:pt>
                <c:pt idx="132">
                  <c:v>8.1999999999999993</c:v>
                </c:pt>
                <c:pt idx="133">
                  <c:v>8.1999999999999993</c:v>
                </c:pt>
                <c:pt idx="134">
                  <c:v>8.1999999999999993</c:v>
                </c:pt>
                <c:pt idx="135">
                  <c:v>8.1999999999999993</c:v>
                </c:pt>
                <c:pt idx="136">
                  <c:v>8.1999999999999993</c:v>
                </c:pt>
                <c:pt idx="137">
                  <c:v>8.1999999999999993</c:v>
                </c:pt>
                <c:pt idx="138">
                  <c:v>8.1999999999999993</c:v>
                </c:pt>
                <c:pt idx="139">
                  <c:v>8.1999999999999993</c:v>
                </c:pt>
                <c:pt idx="140">
                  <c:v>8.1999999999999993</c:v>
                </c:pt>
                <c:pt idx="141">
                  <c:v>8.1999999999999993</c:v>
                </c:pt>
                <c:pt idx="142">
                  <c:v>8.1999999999999993</c:v>
                </c:pt>
                <c:pt idx="143">
                  <c:v>8.1999999999999993</c:v>
                </c:pt>
                <c:pt idx="144">
                  <c:v>8.1999999999999993</c:v>
                </c:pt>
                <c:pt idx="145">
                  <c:v>8.1999999999999993</c:v>
                </c:pt>
                <c:pt idx="146">
                  <c:v>8.1999999999999993</c:v>
                </c:pt>
                <c:pt idx="147">
                  <c:v>8.1999999999999993</c:v>
                </c:pt>
                <c:pt idx="148">
                  <c:v>8.1999999999999993</c:v>
                </c:pt>
                <c:pt idx="149">
                  <c:v>8.1999999999999993</c:v>
                </c:pt>
                <c:pt idx="150">
                  <c:v>8.1999999999999993</c:v>
                </c:pt>
                <c:pt idx="151">
                  <c:v>8.1999999999999993</c:v>
                </c:pt>
                <c:pt idx="152">
                  <c:v>8.1999999999999993</c:v>
                </c:pt>
                <c:pt idx="153">
                  <c:v>8.1999999999999993</c:v>
                </c:pt>
                <c:pt idx="154">
                  <c:v>8.1999999999999993</c:v>
                </c:pt>
                <c:pt idx="155">
                  <c:v>8.1999999999999993</c:v>
                </c:pt>
                <c:pt idx="156">
                  <c:v>8.1999999999999993</c:v>
                </c:pt>
                <c:pt idx="157">
                  <c:v>8.1999999999999993</c:v>
                </c:pt>
                <c:pt idx="158">
                  <c:v>8.1999999999999993</c:v>
                </c:pt>
                <c:pt idx="159">
                  <c:v>8.1999999999999993</c:v>
                </c:pt>
                <c:pt idx="160">
                  <c:v>8.1999999999999993</c:v>
                </c:pt>
                <c:pt idx="161">
                  <c:v>8.1999999999999993</c:v>
                </c:pt>
                <c:pt idx="162">
                  <c:v>8.1999999999999993</c:v>
                </c:pt>
                <c:pt idx="163">
                  <c:v>8.1999999999999993</c:v>
                </c:pt>
                <c:pt idx="164">
                  <c:v>8.1999999999999993</c:v>
                </c:pt>
                <c:pt idx="165">
                  <c:v>8.1999999999999993</c:v>
                </c:pt>
                <c:pt idx="166">
                  <c:v>8.1</c:v>
                </c:pt>
                <c:pt idx="167">
                  <c:v>8.1</c:v>
                </c:pt>
                <c:pt idx="168">
                  <c:v>8.1</c:v>
                </c:pt>
                <c:pt idx="169">
                  <c:v>8.1</c:v>
                </c:pt>
                <c:pt idx="170">
                  <c:v>8.1</c:v>
                </c:pt>
                <c:pt idx="171">
                  <c:v>8.1</c:v>
                </c:pt>
                <c:pt idx="172">
                  <c:v>8.1</c:v>
                </c:pt>
                <c:pt idx="173">
                  <c:v>8.1</c:v>
                </c:pt>
                <c:pt idx="174">
                  <c:v>8.1</c:v>
                </c:pt>
                <c:pt idx="175">
                  <c:v>8.1</c:v>
                </c:pt>
                <c:pt idx="176">
                  <c:v>8.1</c:v>
                </c:pt>
                <c:pt idx="177">
                  <c:v>8.1</c:v>
                </c:pt>
                <c:pt idx="178">
                  <c:v>8.1</c:v>
                </c:pt>
                <c:pt idx="179">
                  <c:v>8.1</c:v>
                </c:pt>
                <c:pt idx="180">
                  <c:v>8.1</c:v>
                </c:pt>
                <c:pt idx="181">
                  <c:v>8.1</c:v>
                </c:pt>
                <c:pt idx="182">
                  <c:v>8.1</c:v>
                </c:pt>
                <c:pt idx="183">
                  <c:v>8.1</c:v>
                </c:pt>
                <c:pt idx="184">
                  <c:v>8.1</c:v>
                </c:pt>
                <c:pt idx="185">
                  <c:v>8.1</c:v>
                </c:pt>
                <c:pt idx="186">
                  <c:v>8.1</c:v>
                </c:pt>
                <c:pt idx="187">
                  <c:v>8.1</c:v>
                </c:pt>
                <c:pt idx="188">
                  <c:v>8.1</c:v>
                </c:pt>
                <c:pt idx="189">
                  <c:v>8.1</c:v>
                </c:pt>
                <c:pt idx="190">
                  <c:v>8.1</c:v>
                </c:pt>
                <c:pt idx="191">
                  <c:v>8.1</c:v>
                </c:pt>
                <c:pt idx="192">
                  <c:v>8.1</c:v>
                </c:pt>
                <c:pt idx="193">
                  <c:v>8.1</c:v>
                </c:pt>
                <c:pt idx="194">
                  <c:v>8.1</c:v>
                </c:pt>
                <c:pt idx="195">
                  <c:v>8.1</c:v>
                </c:pt>
                <c:pt idx="196">
                  <c:v>8.1</c:v>
                </c:pt>
                <c:pt idx="197">
                  <c:v>8.1</c:v>
                </c:pt>
                <c:pt idx="198">
                  <c:v>8.1</c:v>
                </c:pt>
                <c:pt idx="199">
                  <c:v>8.1</c:v>
                </c:pt>
                <c:pt idx="200">
                  <c:v>8.1</c:v>
                </c:pt>
                <c:pt idx="201">
                  <c:v>8.1</c:v>
                </c:pt>
                <c:pt idx="202">
                  <c:v>8.1</c:v>
                </c:pt>
                <c:pt idx="203">
                  <c:v>8.1</c:v>
                </c:pt>
                <c:pt idx="204">
                  <c:v>8.1</c:v>
                </c:pt>
                <c:pt idx="205">
                  <c:v>8.1</c:v>
                </c:pt>
                <c:pt idx="206">
                  <c:v>8.1</c:v>
                </c:pt>
                <c:pt idx="207">
                  <c:v>8.1</c:v>
                </c:pt>
                <c:pt idx="208">
                  <c:v>8.1</c:v>
                </c:pt>
                <c:pt idx="209">
                  <c:v>8.1</c:v>
                </c:pt>
                <c:pt idx="210">
                  <c:v>8.1</c:v>
                </c:pt>
                <c:pt idx="211">
                  <c:v>8.1</c:v>
                </c:pt>
                <c:pt idx="212">
                  <c:v>8.1</c:v>
                </c:pt>
                <c:pt idx="213">
                  <c:v>8.1</c:v>
                </c:pt>
                <c:pt idx="214">
                  <c:v>8.1</c:v>
                </c:pt>
                <c:pt idx="215">
                  <c:v>8.1</c:v>
                </c:pt>
                <c:pt idx="216">
                  <c:v>8.1</c:v>
                </c:pt>
                <c:pt idx="217">
                  <c:v>8.1</c:v>
                </c:pt>
                <c:pt idx="218">
                  <c:v>8.1</c:v>
                </c:pt>
                <c:pt idx="219">
                  <c:v>8.1</c:v>
                </c:pt>
                <c:pt idx="220">
                  <c:v>8.1</c:v>
                </c:pt>
                <c:pt idx="221">
                  <c:v>8.1</c:v>
                </c:pt>
                <c:pt idx="222">
                  <c:v>8.1</c:v>
                </c:pt>
                <c:pt idx="223">
                  <c:v>8.1</c:v>
                </c:pt>
                <c:pt idx="224">
                  <c:v>8.1</c:v>
                </c:pt>
                <c:pt idx="225">
                  <c:v>8.1</c:v>
                </c:pt>
                <c:pt idx="226">
                  <c:v>8.1</c:v>
                </c:pt>
                <c:pt idx="227">
                  <c:v>8.1</c:v>
                </c:pt>
                <c:pt idx="228">
                  <c:v>8.1</c:v>
                </c:pt>
                <c:pt idx="229">
                  <c:v>8.1</c:v>
                </c:pt>
                <c:pt idx="230">
                  <c:v>8.1</c:v>
                </c:pt>
                <c:pt idx="231">
                  <c:v>8.1</c:v>
                </c:pt>
                <c:pt idx="232">
                  <c:v>8.1</c:v>
                </c:pt>
                <c:pt idx="233">
                  <c:v>8.1</c:v>
                </c:pt>
                <c:pt idx="234">
                  <c:v>8.1</c:v>
                </c:pt>
                <c:pt idx="235">
                  <c:v>8.1</c:v>
                </c:pt>
                <c:pt idx="236">
                  <c:v>8.1</c:v>
                </c:pt>
                <c:pt idx="237">
                  <c:v>8.1</c:v>
                </c:pt>
                <c:pt idx="238">
                  <c:v>8.1</c:v>
                </c:pt>
                <c:pt idx="239">
                  <c:v>8.1</c:v>
                </c:pt>
                <c:pt idx="240">
                  <c:v>8.1</c:v>
                </c:pt>
                <c:pt idx="241">
                  <c:v>8.1</c:v>
                </c:pt>
                <c:pt idx="242">
                  <c:v>8.1</c:v>
                </c:pt>
                <c:pt idx="243">
                  <c:v>8.1</c:v>
                </c:pt>
                <c:pt idx="244">
                  <c:v>8.1</c:v>
                </c:pt>
                <c:pt idx="245">
                  <c:v>8.1</c:v>
                </c:pt>
                <c:pt idx="246">
                  <c:v>8.1</c:v>
                </c:pt>
                <c:pt idx="247">
                  <c:v>8.1</c:v>
                </c:pt>
                <c:pt idx="248">
                  <c:v>8.1</c:v>
                </c:pt>
                <c:pt idx="249">
                  <c:v>8.1</c:v>
                </c:pt>
                <c:pt idx="250">
                  <c:v>8.1</c:v>
                </c:pt>
                <c:pt idx="251">
                  <c:v>8.1</c:v>
                </c:pt>
                <c:pt idx="252">
                  <c:v>8.1</c:v>
                </c:pt>
                <c:pt idx="253">
                  <c:v>8.1</c:v>
                </c:pt>
                <c:pt idx="254">
                  <c:v>8.1</c:v>
                </c:pt>
                <c:pt idx="255">
                  <c:v>8.1</c:v>
                </c:pt>
                <c:pt idx="256">
                  <c:v>8.1</c:v>
                </c:pt>
                <c:pt idx="257">
                  <c:v>8.1</c:v>
                </c:pt>
                <c:pt idx="258">
                  <c:v>8.1</c:v>
                </c:pt>
                <c:pt idx="259">
                  <c:v>8.1</c:v>
                </c:pt>
                <c:pt idx="260">
                  <c:v>8.1</c:v>
                </c:pt>
                <c:pt idx="261">
                  <c:v>8.1</c:v>
                </c:pt>
                <c:pt idx="262">
                  <c:v>8.1</c:v>
                </c:pt>
                <c:pt idx="263">
                  <c:v>8.1</c:v>
                </c:pt>
                <c:pt idx="264">
                  <c:v>8.1</c:v>
                </c:pt>
                <c:pt idx="265">
                  <c:v>8.1</c:v>
                </c:pt>
                <c:pt idx="266">
                  <c:v>8.1</c:v>
                </c:pt>
                <c:pt idx="267">
                  <c:v>8.1</c:v>
                </c:pt>
                <c:pt idx="268">
                  <c:v>8.1</c:v>
                </c:pt>
                <c:pt idx="269">
                  <c:v>8.1</c:v>
                </c:pt>
                <c:pt idx="270">
                  <c:v>8.1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8</c:v>
                </c:pt>
                <c:pt idx="277">
                  <c:v>8</c:v>
                </c:pt>
                <c:pt idx="278">
                  <c:v>8</c:v>
                </c:pt>
                <c:pt idx="279">
                  <c:v>8</c:v>
                </c:pt>
                <c:pt idx="280">
                  <c:v>8</c:v>
                </c:pt>
                <c:pt idx="281">
                  <c:v>8</c:v>
                </c:pt>
                <c:pt idx="282">
                  <c:v>8</c:v>
                </c:pt>
                <c:pt idx="283">
                  <c:v>8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8</c:v>
                </c:pt>
                <c:pt idx="289">
                  <c:v>8</c:v>
                </c:pt>
                <c:pt idx="290">
                  <c:v>8</c:v>
                </c:pt>
                <c:pt idx="291">
                  <c:v>8</c:v>
                </c:pt>
                <c:pt idx="292">
                  <c:v>8</c:v>
                </c:pt>
                <c:pt idx="293">
                  <c:v>8</c:v>
                </c:pt>
                <c:pt idx="294">
                  <c:v>8</c:v>
                </c:pt>
                <c:pt idx="295">
                  <c:v>8</c:v>
                </c:pt>
                <c:pt idx="296">
                  <c:v>8</c:v>
                </c:pt>
                <c:pt idx="297">
                  <c:v>8</c:v>
                </c:pt>
                <c:pt idx="298">
                  <c:v>8</c:v>
                </c:pt>
                <c:pt idx="299">
                  <c:v>8</c:v>
                </c:pt>
                <c:pt idx="300">
                  <c:v>8</c:v>
                </c:pt>
                <c:pt idx="301">
                  <c:v>8</c:v>
                </c:pt>
                <c:pt idx="302">
                  <c:v>8</c:v>
                </c:pt>
                <c:pt idx="303">
                  <c:v>8</c:v>
                </c:pt>
                <c:pt idx="304">
                  <c:v>8</c:v>
                </c:pt>
                <c:pt idx="305">
                  <c:v>8</c:v>
                </c:pt>
                <c:pt idx="306">
                  <c:v>8</c:v>
                </c:pt>
                <c:pt idx="307">
                  <c:v>8</c:v>
                </c:pt>
                <c:pt idx="308">
                  <c:v>8</c:v>
                </c:pt>
                <c:pt idx="309">
                  <c:v>8</c:v>
                </c:pt>
                <c:pt idx="310">
                  <c:v>8</c:v>
                </c:pt>
                <c:pt idx="311">
                  <c:v>8</c:v>
                </c:pt>
                <c:pt idx="312">
                  <c:v>8</c:v>
                </c:pt>
                <c:pt idx="313">
                  <c:v>8</c:v>
                </c:pt>
                <c:pt idx="314">
                  <c:v>8</c:v>
                </c:pt>
                <c:pt idx="315">
                  <c:v>8</c:v>
                </c:pt>
                <c:pt idx="316">
                  <c:v>8</c:v>
                </c:pt>
                <c:pt idx="317">
                  <c:v>8</c:v>
                </c:pt>
                <c:pt idx="318">
                  <c:v>8</c:v>
                </c:pt>
                <c:pt idx="319">
                  <c:v>8</c:v>
                </c:pt>
                <c:pt idx="320">
                  <c:v>8</c:v>
                </c:pt>
                <c:pt idx="321">
                  <c:v>8</c:v>
                </c:pt>
                <c:pt idx="322">
                  <c:v>8</c:v>
                </c:pt>
                <c:pt idx="323">
                  <c:v>8</c:v>
                </c:pt>
                <c:pt idx="324">
                  <c:v>8</c:v>
                </c:pt>
                <c:pt idx="325">
                  <c:v>8</c:v>
                </c:pt>
                <c:pt idx="326">
                  <c:v>8</c:v>
                </c:pt>
                <c:pt idx="327">
                  <c:v>8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8</c:v>
                </c:pt>
                <c:pt idx="332">
                  <c:v>8</c:v>
                </c:pt>
                <c:pt idx="333">
                  <c:v>8</c:v>
                </c:pt>
                <c:pt idx="334">
                  <c:v>8</c:v>
                </c:pt>
                <c:pt idx="335">
                  <c:v>8</c:v>
                </c:pt>
                <c:pt idx="336">
                  <c:v>8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7.9</c:v>
                </c:pt>
                <c:pt idx="369">
                  <c:v>7.9</c:v>
                </c:pt>
                <c:pt idx="370">
                  <c:v>7.9</c:v>
                </c:pt>
                <c:pt idx="371">
                  <c:v>7.9</c:v>
                </c:pt>
                <c:pt idx="372">
                  <c:v>7.9</c:v>
                </c:pt>
                <c:pt idx="373">
                  <c:v>7.9</c:v>
                </c:pt>
                <c:pt idx="374">
                  <c:v>7.9</c:v>
                </c:pt>
                <c:pt idx="375">
                  <c:v>7.9</c:v>
                </c:pt>
                <c:pt idx="376">
                  <c:v>7.9</c:v>
                </c:pt>
                <c:pt idx="377">
                  <c:v>7.9</c:v>
                </c:pt>
                <c:pt idx="378">
                  <c:v>7.9</c:v>
                </c:pt>
                <c:pt idx="379">
                  <c:v>7.9</c:v>
                </c:pt>
                <c:pt idx="380">
                  <c:v>7.9</c:v>
                </c:pt>
                <c:pt idx="381">
                  <c:v>7.9</c:v>
                </c:pt>
                <c:pt idx="382">
                  <c:v>7.9</c:v>
                </c:pt>
                <c:pt idx="383">
                  <c:v>7.9</c:v>
                </c:pt>
                <c:pt idx="384">
                  <c:v>7.9</c:v>
                </c:pt>
                <c:pt idx="385">
                  <c:v>7.9</c:v>
                </c:pt>
                <c:pt idx="386">
                  <c:v>7.9</c:v>
                </c:pt>
                <c:pt idx="387">
                  <c:v>7.9</c:v>
                </c:pt>
                <c:pt idx="388">
                  <c:v>7.9</c:v>
                </c:pt>
                <c:pt idx="389">
                  <c:v>7.9</c:v>
                </c:pt>
                <c:pt idx="390">
                  <c:v>7.9</c:v>
                </c:pt>
                <c:pt idx="391">
                  <c:v>7.9</c:v>
                </c:pt>
                <c:pt idx="392">
                  <c:v>7.9</c:v>
                </c:pt>
                <c:pt idx="393">
                  <c:v>7.9</c:v>
                </c:pt>
                <c:pt idx="394">
                  <c:v>7.9</c:v>
                </c:pt>
                <c:pt idx="395">
                  <c:v>7.9</c:v>
                </c:pt>
                <c:pt idx="396">
                  <c:v>7.9</c:v>
                </c:pt>
                <c:pt idx="397">
                  <c:v>7.9</c:v>
                </c:pt>
                <c:pt idx="398">
                  <c:v>7.9</c:v>
                </c:pt>
                <c:pt idx="399">
                  <c:v>7.9</c:v>
                </c:pt>
                <c:pt idx="400">
                  <c:v>7.9</c:v>
                </c:pt>
                <c:pt idx="401">
                  <c:v>7.9</c:v>
                </c:pt>
                <c:pt idx="402">
                  <c:v>7.9</c:v>
                </c:pt>
                <c:pt idx="403">
                  <c:v>7.9</c:v>
                </c:pt>
                <c:pt idx="404">
                  <c:v>7.9</c:v>
                </c:pt>
                <c:pt idx="405">
                  <c:v>7.9</c:v>
                </c:pt>
                <c:pt idx="406">
                  <c:v>7.9</c:v>
                </c:pt>
                <c:pt idx="407">
                  <c:v>7.9</c:v>
                </c:pt>
                <c:pt idx="408">
                  <c:v>7.9</c:v>
                </c:pt>
                <c:pt idx="409">
                  <c:v>7.9</c:v>
                </c:pt>
                <c:pt idx="410">
                  <c:v>7.9</c:v>
                </c:pt>
                <c:pt idx="411">
                  <c:v>7.9</c:v>
                </c:pt>
                <c:pt idx="412">
                  <c:v>7.9</c:v>
                </c:pt>
                <c:pt idx="413">
                  <c:v>7.9</c:v>
                </c:pt>
                <c:pt idx="414">
                  <c:v>7.9</c:v>
                </c:pt>
                <c:pt idx="415">
                  <c:v>7.9</c:v>
                </c:pt>
                <c:pt idx="416">
                  <c:v>7.9</c:v>
                </c:pt>
                <c:pt idx="417">
                  <c:v>7.9</c:v>
                </c:pt>
                <c:pt idx="418">
                  <c:v>7.9</c:v>
                </c:pt>
                <c:pt idx="419">
                  <c:v>7.9</c:v>
                </c:pt>
                <c:pt idx="420">
                  <c:v>7.9</c:v>
                </c:pt>
                <c:pt idx="421">
                  <c:v>7.9</c:v>
                </c:pt>
                <c:pt idx="422">
                  <c:v>7.9</c:v>
                </c:pt>
                <c:pt idx="423">
                  <c:v>7.9</c:v>
                </c:pt>
                <c:pt idx="424">
                  <c:v>7.9</c:v>
                </c:pt>
                <c:pt idx="425">
                  <c:v>7.9</c:v>
                </c:pt>
                <c:pt idx="426">
                  <c:v>7.9</c:v>
                </c:pt>
                <c:pt idx="427">
                  <c:v>7.9</c:v>
                </c:pt>
                <c:pt idx="428">
                  <c:v>7.9</c:v>
                </c:pt>
                <c:pt idx="429">
                  <c:v>7.9</c:v>
                </c:pt>
                <c:pt idx="430">
                  <c:v>7.9</c:v>
                </c:pt>
                <c:pt idx="431">
                  <c:v>7.9</c:v>
                </c:pt>
                <c:pt idx="432">
                  <c:v>7.9</c:v>
                </c:pt>
                <c:pt idx="433">
                  <c:v>7.9</c:v>
                </c:pt>
                <c:pt idx="434">
                  <c:v>7.9</c:v>
                </c:pt>
                <c:pt idx="435">
                  <c:v>7.9</c:v>
                </c:pt>
                <c:pt idx="436">
                  <c:v>7.9</c:v>
                </c:pt>
                <c:pt idx="437">
                  <c:v>7.9</c:v>
                </c:pt>
                <c:pt idx="438">
                  <c:v>7.9</c:v>
                </c:pt>
                <c:pt idx="439">
                  <c:v>7.9</c:v>
                </c:pt>
                <c:pt idx="440">
                  <c:v>7.9</c:v>
                </c:pt>
                <c:pt idx="441">
                  <c:v>7.9</c:v>
                </c:pt>
                <c:pt idx="442">
                  <c:v>7.9</c:v>
                </c:pt>
                <c:pt idx="443">
                  <c:v>7.9</c:v>
                </c:pt>
                <c:pt idx="444">
                  <c:v>7.9</c:v>
                </c:pt>
                <c:pt idx="445">
                  <c:v>7.9</c:v>
                </c:pt>
                <c:pt idx="446">
                  <c:v>7.9</c:v>
                </c:pt>
                <c:pt idx="447">
                  <c:v>7.9</c:v>
                </c:pt>
                <c:pt idx="448">
                  <c:v>7.9</c:v>
                </c:pt>
                <c:pt idx="449">
                  <c:v>7.9</c:v>
                </c:pt>
                <c:pt idx="450">
                  <c:v>7.9</c:v>
                </c:pt>
                <c:pt idx="451">
                  <c:v>7.9</c:v>
                </c:pt>
                <c:pt idx="452">
                  <c:v>7.9</c:v>
                </c:pt>
                <c:pt idx="453">
                  <c:v>7.9</c:v>
                </c:pt>
                <c:pt idx="454">
                  <c:v>7.9</c:v>
                </c:pt>
                <c:pt idx="455">
                  <c:v>7.9</c:v>
                </c:pt>
                <c:pt idx="456">
                  <c:v>7.9</c:v>
                </c:pt>
                <c:pt idx="457">
                  <c:v>7.9</c:v>
                </c:pt>
                <c:pt idx="458">
                  <c:v>7.9</c:v>
                </c:pt>
                <c:pt idx="459">
                  <c:v>7.9</c:v>
                </c:pt>
                <c:pt idx="460">
                  <c:v>7.9</c:v>
                </c:pt>
                <c:pt idx="461">
                  <c:v>7.9</c:v>
                </c:pt>
                <c:pt idx="462">
                  <c:v>7.9</c:v>
                </c:pt>
                <c:pt idx="463">
                  <c:v>7.9</c:v>
                </c:pt>
                <c:pt idx="464">
                  <c:v>7.9</c:v>
                </c:pt>
                <c:pt idx="465">
                  <c:v>7.9</c:v>
                </c:pt>
                <c:pt idx="466">
                  <c:v>7.9</c:v>
                </c:pt>
                <c:pt idx="467">
                  <c:v>7.9</c:v>
                </c:pt>
                <c:pt idx="468">
                  <c:v>7.8</c:v>
                </c:pt>
                <c:pt idx="469">
                  <c:v>7.8</c:v>
                </c:pt>
                <c:pt idx="470">
                  <c:v>7.8</c:v>
                </c:pt>
                <c:pt idx="471">
                  <c:v>7.8</c:v>
                </c:pt>
                <c:pt idx="472">
                  <c:v>7.8</c:v>
                </c:pt>
                <c:pt idx="473">
                  <c:v>7.8</c:v>
                </c:pt>
                <c:pt idx="474">
                  <c:v>7.8</c:v>
                </c:pt>
                <c:pt idx="475">
                  <c:v>7.8</c:v>
                </c:pt>
                <c:pt idx="476">
                  <c:v>7.8</c:v>
                </c:pt>
                <c:pt idx="477">
                  <c:v>7.8</c:v>
                </c:pt>
                <c:pt idx="478">
                  <c:v>7.8</c:v>
                </c:pt>
                <c:pt idx="479">
                  <c:v>7.8</c:v>
                </c:pt>
                <c:pt idx="480">
                  <c:v>7.8</c:v>
                </c:pt>
                <c:pt idx="481">
                  <c:v>7.8</c:v>
                </c:pt>
                <c:pt idx="482">
                  <c:v>7.8</c:v>
                </c:pt>
                <c:pt idx="483">
                  <c:v>7.8</c:v>
                </c:pt>
                <c:pt idx="484">
                  <c:v>7.8</c:v>
                </c:pt>
                <c:pt idx="485">
                  <c:v>7.8</c:v>
                </c:pt>
                <c:pt idx="486">
                  <c:v>7.8</c:v>
                </c:pt>
                <c:pt idx="487">
                  <c:v>7.8</c:v>
                </c:pt>
                <c:pt idx="488">
                  <c:v>7.8</c:v>
                </c:pt>
                <c:pt idx="489">
                  <c:v>7.8</c:v>
                </c:pt>
                <c:pt idx="490">
                  <c:v>7.8</c:v>
                </c:pt>
                <c:pt idx="491">
                  <c:v>7.8</c:v>
                </c:pt>
                <c:pt idx="492">
                  <c:v>7.8</c:v>
                </c:pt>
                <c:pt idx="493">
                  <c:v>7.8</c:v>
                </c:pt>
                <c:pt idx="494">
                  <c:v>7.8</c:v>
                </c:pt>
                <c:pt idx="495">
                  <c:v>7.8</c:v>
                </c:pt>
                <c:pt idx="496">
                  <c:v>7.8</c:v>
                </c:pt>
                <c:pt idx="497">
                  <c:v>7.8</c:v>
                </c:pt>
                <c:pt idx="498">
                  <c:v>7.8</c:v>
                </c:pt>
                <c:pt idx="499">
                  <c:v>7.8</c:v>
                </c:pt>
                <c:pt idx="500">
                  <c:v>7.8</c:v>
                </c:pt>
                <c:pt idx="501">
                  <c:v>7.8</c:v>
                </c:pt>
                <c:pt idx="502">
                  <c:v>7.8</c:v>
                </c:pt>
                <c:pt idx="503">
                  <c:v>7.8</c:v>
                </c:pt>
                <c:pt idx="504">
                  <c:v>7.8</c:v>
                </c:pt>
                <c:pt idx="505">
                  <c:v>7.8</c:v>
                </c:pt>
                <c:pt idx="506">
                  <c:v>7.8</c:v>
                </c:pt>
                <c:pt idx="507">
                  <c:v>7.8</c:v>
                </c:pt>
                <c:pt idx="508">
                  <c:v>7.8</c:v>
                </c:pt>
                <c:pt idx="509">
                  <c:v>7.8</c:v>
                </c:pt>
                <c:pt idx="510">
                  <c:v>7.8</c:v>
                </c:pt>
                <c:pt idx="511">
                  <c:v>7.8</c:v>
                </c:pt>
                <c:pt idx="512">
                  <c:v>7.8</c:v>
                </c:pt>
                <c:pt idx="513">
                  <c:v>7.8</c:v>
                </c:pt>
                <c:pt idx="514">
                  <c:v>7.8</c:v>
                </c:pt>
                <c:pt idx="515">
                  <c:v>7.8</c:v>
                </c:pt>
                <c:pt idx="516">
                  <c:v>7.8</c:v>
                </c:pt>
                <c:pt idx="517">
                  <c:v>7.8</c:v>
                </c:pt>
                <c:pt idx="518">
                  <c:v>7.8</c:v>
                </c:pt>
                <c:pt idx="519">
                  <c:v>7.8</c:v>
                </c:pt>
                <c:pt idx="520">
                  <c:v>7.8</c:v>
                </c:pt>
                <c:pt idx="521">
                  <c:v>7.8</c:v>
                </c:pt>
                <c:pt idx="522">
                  <c:v>7.8</c:v>
                </c:pt>
                <c:pt idx="523">
                  <c:v>7.8</c:v>
                </c:pt>
                <c:pt idx="524">
                  <c:v>7.8</c:v>
                </c:pt>
                <c:pt idx="525">
                  <c:v>7.8</c:v>
                </c:pt>
                <c:pt idx="526">
                  <c:v>7.8</c:v>
                </c:pt>
                <c:pt idx="527">
                  <c:v>7.8</c:v>
                </c:pt>
                <c:pt idx="528">
                  <c:v>7.8</c:v>
                </c:pt>
                <c:pt idx="529">
                  <c:v>7.8</c:v>
                </c:pt>
                <c:pt idx="530">
                  <c:v>7.8</c:v>
                </c:pt>
                <c:pt idx="531">
                  <c:v>7.8</c:v>
                </c:pt>
                <c:pt idx="532">
                  <c:v>7.8</c:v>
                </c:pt>
                <c:pt idx="533">
                  <c:v>7.8</c:v>
                </c:pt>
                <c:pt idx="534">
                  <c:v>7.8</c:v>
                </c:pt>
                <c:pt idx="535">
                  <c:v>7.8</c:v>
                </c:pt>
                <c:pt idx="536">
                  <c:v>7.8</c:v>
                </c:pt>
                <c:pt idx="537">
                  <c:v>7.8</c:v>
                </c:pt>
                <c:pt idx="538">
                  <c:v>7.8</c:v>
                </c:pt>
                <c:pt idx="539">
                  <c:v>7.8</c:v>
                </c:pt>
                <c:pt idx="540">
                  <c:v>7.8</c:v>
                </c:pt>
                <c:pt idx="541">
                  <c:v>7.8</c:v>
                </c:pt>
                <c:pt idx="542">
                  <c:v>7.8</c:v>
                </c:pt>
                <c:pt idx="543">
                  <c:v>7.8</c:v>
                </c:pt>
                <c:pt idx="544">
                  <c:v>7.8</c:v>
                </c:pt>
                <c:pt idx="545">
                  <c:v>7.8</c:v>
                </c:pt>
                <c:pt idx="546">
                  <c:v>7.8</c:v>
                </c:pt>
                <c:pt idx="547">
                  <c:v>7.8</c:v>
                </c:pt>
                <c:pt idx="548">
                  <c:v>7.8</c:v>
                </c:pt>
                <c:pt idx="549">
                  <c:v>7.8</c:v>
                </c:pt>
                <c:pt idx="550">
                  <c:v>7.8</c:v>
                </c:pt>
                <c:pt idx="551">
                  <c:v>7.8</c:v>
                </c:pt>
                <c:pt idx="552">
                  <c:v>7.8</c:v>
                </c:pt>
                <c:pt idx="553">
                  <c:v>7.8</c:v>
                </c:pt>
                <c:pt idx="554">
                  <c:v>7.8</c:v>
                </c:pt>
                <c:pt idx="555">
                  <c:v>7.8</c:v>
                </c:pt>
                <c:pt idx="556">
                  <c:v>7.8</c:v>
                </c:pt>
                <c:pt idx="557">
                  <c:v>7.8</c:v>
                </c:pt>
                <c:pt idx="558">
                  <c:v>7.8</c:v>
                </c:pt>
                <c:pt idx="559">
                  <c:v>7.8</c:v>
                </c:pt>
                <c:pt idx="560">
                  <c:v>7.8</c:v>
                </c:pt>
                <c:pt idx="561">
                  <c:v>7.8</c:v>
                </c:pt>
                <c:pt idx="562">
                  <c:v>7.8</c:v>
                </c:pt>
                <c:pt idx="563">
                  <c:v>7.8</c:v>
                </c:pt>
                <c:pt idx="564">
                  <c:v>7.8</c:v>
                </c:pt>
                <c:pt idx="565">
                  <c:v>7.8</c:v>
                </c:pt>
                <c:pt idx="566">
                  <c:v>7.8</c:v>
                </c:pt>
                <c:pt idx="567">
                  <c:v>7.8</c:v>
                </c:pt>
                <c:pt idx="568">
                  <c:v>7.8</c:v>
                </c:pt>
                <c:pt idx="569">
                  <c:v>7.8</c:v>
                </c:pt>
                <c:pt idx="570">
                  <c:v>7.8</c:v>
                </c:pt>
                <c:pt idx="571">
                  <c:v>7.8</c:v>
                </c:pt>
                <c:pt idx="572">
                  <c:v>7.8</c:v>
                </c:pt>
                <c:pt idx="573">
                  <c:v>7.8</c:v>
                </c:pt>
                <c:pt idx="574">
                  <c:v>7.8</c:v>
                </c:pt>
                <c:pt idx="575">
                  <c:v>7.8</c:v>
                </c:pt>
                <c:pt idx="576">
                  <c:v>7.8</c:v>
                </c:pt>
                <c:pt idx="577">
                  <c:v>7.8</c:v>
                </c:pt>
                <c:pt idx="578">
                  <c:v>7.8</c:v>
                </c:pt>
                <c:pt idx="579">
                  <c:v>7.8</c:v>
                </c:pt>
                <c:pt idx="580">
                  <c:v>7.8</c:v>
                </c:pt>
                <c:pt idx="581">
                  <c:v>7.8</c:v>
                </c:pt>
                <c:pt idx="582">
                  <c:v>7.8</c:v>
                </c:pt>
                <c:pt idx="583">
                  <c:v>7.8</c:v>
                </c:pt>
                <c:pt idx="584">
                  <c:v>7.8</c:v>
                </c:pt>
                <c:pt idx="585">
                  <c:v>7.8</c:v>
                </c:pt>
                <c:pt idx="586">
                  <c:v>7.8</c:v>
                </c:pt>
                <c:pt idx="587">
                  <c:v>7.8</c:v>
                </c:pt>
                <c:pt idx="588">
                  <c:v>7.8</c:v>
                </c:pt>
                <c:pt idx="589">
                  <c:v>7.8</c:v>
                </c:pt>
                <c:pt idx="590">
                  <c:v>7.8</c:v>
                </c:pt>
                <c:pt idx="591">
                  <c:v>7.8</c:v>
                </c:pt>
                <c:pt idx="592">
                  <c:v>7.8</c:v>
                </c:pt>
                <c:pt idx="593">
                  <c:v>7.8</c:v>
                </c:pt>
                <c:pt idx="594">
                  <c:v>7.8</c:v>
                </c:pt>
                <c:pt idx="595">
                  <c:v>7.8</c:v>
                </c:pt>
                <c:pt idx="596">
                  <c:v>7.7</c:v>
                </c:pt>
                <c:pt idx="597">
                  <c:v>7.7</c:v>
                </c:pt>
                <c:pt idx="598">
                  <c:v>7.7</c:v>
                </c:pt>
                <c:pt idx="599">
                  <c:v>7.7</c:v>
                </c:pt>
                <c:pt idx="600">
                  <c:v>7.7</c:v>
                </c:pt>
                <c:pt idx="601">
                  <c:v>7.7</c:v>
                </c:pt>
                <c:pt idx="602">
                  <c:v>7.7</c:v>
                </c:pt>
                <c:pt idx="603">
                  <c:v>7.7</c:v>
                </c:pt>
                <c:pt idx="604">
                  <c:v>7.7</c:v>
                </c:pt>
                <c:pt idx="605">
                  <c:v>7.7</c:v>
                </c:pt>
                <c:pt idx="606">
                  <c:v>7.7</c:v>
                </c:pt>
                <c:pt idx="607">
                  <c:v>7.7</c:v>
                </c:pt>
                <c:pt idx="608">
                  <c:v>7.7</c:v>
                </c:pt>
                <c:pt idx="609">
                  <c:v>7.7</c:v>
                </c:pt>
                <c:pt idx="610">
                  <c:v>7.7</c:v>
                </c:pt>
                <c:pt idx="611">
                  <c:v>7.7</c:v>
                </c:pt>
                <c:pt idx="612">
                  <c:v>7.7</c:v>
                </c:pt>
                <c:pt idx="613">
                  <c:v>7.7</c:v>
                </c:pt>
                <c:pt idx="614">
                  <c:v>7.7</c:v>
                </c:pt>
                <c:pt idx="615">
                  <c:v>7.7</c:v>
                </c:pt>
                <c:pt idx="616">
                  <c:v>7.7</c:v>
                </c:pt>
                <c:pt idx="617">
                  <c:v>7.7</c:v>
                </c:pt>
                <c:pt idx="618">
                  <c:v>7.7</c:v>
                </c:pt>
                <c:pt idx="619">
                  <c:v>7.7</c:v>
                </c:pt>
                <c:pt idx="620">
                  <c:v>7.7</c:v>
                </c:pt>
                <c:pt idx="621">
                  <c:v>7.7</c:v>
                </c:pt>
                <c:pt idx="622">
                  <c:v>7.7</c:v>
                </c:pt>
                <c:pt idx="623">
                  <c:v>7.7</c:v>
                </c:pt>
                <c:pt idx="624">
                  <c:v>7.7</c:v>
                </c:pt>
                <c:pt idx="625">
                  <c:v>7.7</c:v>
                </c:pt>
                <c:pt idx="626">
                  <c:v>7.7</c:v>
                </c:pt>
                <c:pt idx="627">
                  <c:v>7.7</c:v>
                </c:pt>
                <c:pt idx="628">
                  <c:v>7.7</c:v>
                </c:pt>
                <c:pt idx="629">
                  <c:v>7.7</c:v>
                </c:pt>
                <c:pt idx="630">
                  <c:v>7.7</c:v>
                </c:pt>
                <c:pt idx="631">
                  <c:v>7.7</c:v>
                </c:pt>
                <c:pt idx="632">
                  <c:v>7.7</c:v>
                </c:pt>
                <c:pt idx="633">
                  <c:v>7.7</c:v>
                </c:pt>
                <c:pt idx="634">
                  <c:v>7.7</c:v>
                </c:pt>
                <c:pt idx="635">
                  <c:v>7.7</c:v>
                </c:pt>
                <c:pt idx="636">
                  <c:v>7.7</c:v>
                </c:pt>
                <c:pt idx="637">
                  <c:v>7.7</c:v>
                </c:pt>
                <c:pt idx="638">
                  <c:v>7.7</c:v>
                </c:pt>
                <c:pt idx="639">
                  <c:v>7.7</c:v>
                </c:pt>
                <c:pt idx="640">
                  <c:v>7.7</c:v>
                </c:pt>
                <c:pt idx="641">
                  <c:v>7.7</c:v>
                </c:pt>
                <c:pt idx="642">
                  <c:v>7.7</c:v>
                </c:pt>
                <c:pt idx="643">
                  <c:v>7.7</c:v>
                </c:pt>
                <c:pt idx="644">
                  <c:v>7.7</c:v>
                </c:pt>
                <c:pt idx="645">
                  <c:v>7.7</c:v>
                </c:pt>
                <c:pt idx="646">
                  <c:v>7.7</c:v>
                </c:pt>
                <c:pt idx="647">
                  <c:v>7.7</c:v>
                </c:pt>
                <c:pt idx="648">
                  <c:v>7.7</c:v>
                </c:pt>
                <c:pt idx="649">
                  <c:v>7.7</c:v>
                </c:pt>
                <c:pt idx="650">
                  <c:v>7.7</c:v>
                </c:pt>
                <c:pt idx="651">
                  <c:v>7.7</c:v>
                </c:pt>
                <c:pt idx="652">
                  <c:v>7.7</c:v>
                </c:pt>
                <c:pt idx="653">
                  <c:v>7.7</c:v>
                </c:pt>
                <c:pt idx="654">
                  <c:v>7.7</c:v>
                </c:pt>
                <c:pt idx="655">
                  <c:v>7.7</c:v>
                </c:pt>
                <c:pt idx="656">
                  <c:v>7.7</c:v>
                </c:pt>
                <c:pt idx="657">
                  <c:v>7.7</c:v>
                </c:pt>
                <c:pt idx="658">
                  <c:v>7.7</c:v>
                </c:pt>
                <c:pt idx="659">
                  <c:v>7.7</c:v>
                </c:pt>
                <c:pt idx="660">
                  <c:v>7.7</c:v>
                </c:pt>
                <c:pt idx="661">
                  <c:v>7.7</c:v>
                </c:pt>
                <c:pt idx="662">
                  <c:v>7.7</c:v>
                </c:pt>
                <c:pt idx="663">
                  <c:v>7.7</c:v>
                </c:pt>
                <c:pt idx="664">
                  <c:v>7.7</c:v>
                </c:pt>
                <c:pt idx="665">
                  <c:v>7.7</c:v>
                </c:pt>
                <c:pt idx="666">
                  <c:v>7.7</c:v>
                </c:pt>
                <c:pt idx="667">
                  <c:v>7.7</c:v>
                </c:pt>
                <c:pt idx="668">
                  <c:v>7.7</c:v>
                </c:pt>
                <c:pt idx="669">
                  <c:v>7.7</c:v>
                </c:pt>
                <c:pt idx="670">
                  <c:v>7.7</c:v>
                </c:pt>
                <c:pt idx="671">
                  <c:v>7.7</c:v>
                </c:pt>
                <c:pt idx="672">
                  <c:v>7.7</c:v>
                </c:pt>
                <c:pt idx="673">
                  <c:v>7.7</c:v>
                </c:pt>
                <c:pt idx="674">
                  <c:v>7.7</c:v>
                </c:pt>
                <c:pt idx="675">
                  <c:v>7.7</c:v>
                </c:pt>
                <c:pt idx="676">
                  <c:v>7.7</c:v>
                </c:pt>
                <c:pt idx="677">
                  <c:v>7.7</c:v>
                </c:pt>
                <c:pt idx="678">
                  <c:v>7.7</c:v>
                </c:pt>
                <c:pt idx="679">
                  <c:v>7.7</c:v>
                </c:pt>
                <c:pt idx="680">
                  <c:v>7.7</c:v>
                </c:pt>
                <c:pt idx="681">
                  <c:v>7.7</c:v>
                </c:pt>
                <c:pt idx="682">
                  <c:v>7.7</c:v>
                </c:pt>
                <c:pt idx="683">
                  <c:v>7.7</c:v>
                </c:pt>
                <c:pt idx="684">
                  <c:v>7.7</c:v>
                </c:pt>
                <c:pt idx="685">
                  <c:v>7.7</c:v>
                </c:pt>
                <c:pt idx="686">
                  <c:v>7.7</c:v>
                </c:pt>
                <c:pt idx="687">
                  <c:v>7.7</c:v>
                </c:pt>
                <c:pt idx="688">
                  <c:v>7.7</c:v>
                </c:pt>
                <c:pt idx="689">
                  <c:v>7.7</c:v>
                </c:pt>
                <c:pt idx="690">
                  <c:v>7.7</c:v>
                </c:pt>
                <c:pt idx="691">
                  <c:v>7.7</c:v>
                </c:pt>
                <c:pt idx="692">
                  <c:v>7.7</c:v>
                </c:pt>
                <c:pt idx="693">
                  <c:v>7.7</c:v>
                </c:pt>
                <c:pt idx="694">
                  <c:v>7.7</c:v>
                </c:pt>
                <c:pt idx="695">
                  <c:v>7.7</c:v>
                </c:pt>
                <c:pt idx="696">
                  <c:v>7.7</c:v>
                </c:pt>
                <c:pt idx="697">
                  <c:v>7.7</c:v>
                </c:pt>
                <c:pt idx="698">
                  <c:v>7.7</c:v>
                </c:pt>
                <c:pt idx="699">
                  <c:v>7.7</c:v>
                </c:pt>
                <c:pt idx="700">
                  <c:v>7.7</c:v>
                </c:pt>
                <c:pt idx="701">
                  <c:v>7.7</c:v>
                </c:pt>
                <c:pt idx="702">
                  <c:v>7.7</c:v>
                </c:pt>
                <c:pt idx="703">
                  <c:v>7.7</c:v>
                </c:pt>
                <c:pt idx="704">
                  <c:v>7.7</c:v>
                </c:pt>
                <c:pt idx="705">
                  <c:v>7.7</c:v>
                </c:pt>
                <c:pt idx="706">
                  <c:v>7.7</c:v>
                </c:pt>
                <c:pt idx="707">
                  <c:v>7.7</c:v>
                </c:pt>
                <c:pt idx="708">
                  <c:v>7.7</c:v>
                </c:pt>
                <c:pt idx="709">
                  <c:v>7.7</c:v>
                </c:pt>
                <c:pt idx="710">
                  <c:v>7.7</c:v>
                </c:pt>
                <c:pt idx="711">
                  <c:v>7.7</c:v>
                </c:pt>
                <c:pt idx="712">
                  <c:v>7.7</c:v>
                </c:pt>
                <c:pt idx="713">
                  <c:v>7.7</c:v>
                </c:pt>
                <c:pt idx="714">
                  <c:v>7.7</c:v>
                </c:pt>
                <c:pt idx="715">
                  <c:v>7.7</c:v>
                </c:pt>
                <c:pt idx="716">
                  <c:v>7.7</c:v>
                </c:pt>
                <c:pt idx="717">
                  <c:v>7.7</c:v>
                </c:pt>
                <c:pt idx="718">
                  <c:v>7.7</c:v>
                </c:pt>
                <c:pt idx="719">
                  <c:v>7.7</c:v>
                </c:pt>
                <c:pt idx="720">
                  <c:v>7.7</c:v>
                </c:pt>
                <c:pt idx="721">
                  <c:v>7.7</c:v>
                </c:pt>
                <c:pt idx="722">
                  <c:v>7.7</c:v>
                </c:pt>
                <c:pt idx="723">
                  <c:v>7.7</c:v>
                </c:pt>
                <c:pt idx="724">
                  <c:v>7.7</c:v>
                </c:pt>
                <c:pt idx="725">
                  <c:v>7.7</c:v>
                </c:pt>
                <c:pt idx="726">
                  <c:v>7.7</c:v>
                </c:pt>
                <c:pt idx="727">
                  <c:v>7.7</c:v>
                </c:pt>
                <c:pt idx="728">
                  <c:v>7.7</c:v>
                </c:pt>
                <c:pt idx="729">
                  <c:v>7.7</c:v>
                </c:pt>
                <c:pt idx="730">
                  <c:v>7.7</c:v>
                </c:pt>
                <c:pt idx="731">
                  <c:v>7.7</c:v>
                </c:pt>
                <c:pt idx="732">
                  <c:v>7.7</c:v>
                </c:pt>
                <c:pt idx="733">
                  <c:v>7.7</c:v>
                </c:pt>
                <c:pt idx="734">
                  <c:v>7.7</c:v>
                </c:pt>
                <c:pt idx="735">
                  <c:v>7.7</c:v>
                </c:pt>
                <c:pt idx="736">
                  <c:v>7.7</c:v>
                </c:pt>
                <c:pt idx="737">
                  <c:v>7.7</c:v>
                </c:pt>
                <c:pt idx="738">
                  <c:v>7.7</c:v>
                </c:pt>
                <c:pt idx="739">
                  <c:v>7.7</c:v>
                </c:pt>
                <c:pt idx="740">
                  <c:v>7.7</c:v>
                </c:pt>
                <c:pt idx="741">
                  <c:v>7.6</c:v>
                </c:pt>
                <c:pt idx="742">
                  <c:v>7.6</c:v>
                </c:pt>
                <c:pt idx="743">
                  <c:v>7.6</c:v>
                </c:pt>
                <c:pt idx="744">
                  <c:v>7.6</c:v>
                </c:pt>
                <c:pt idx="745">
                  <c:v>7.6</c:v>
                </c:pt>
                <c:pt idx="746">
                  <c:v>7.6</c:v>
                </c:pt>
                <c:pt idx="747">
                  <c:v>7.6</c:v>
                </c:pt>
                <c:pt idx="748">
                  <c:v>7.6</c:v>
                </c:pt>
                <c:pt idx="749">
                  <c:v>7.6</c:v>
                </c:pt>
                <c:pt idx="750">
                  <c:v>7.6</c:v>
                </c:pt>
                <c:pt idx="751">
                  <c:v>7.6</c:v>
                </c:pt>
                <c:pt idx="752">
                  <c:v>7.6</c:v>
                </c:pt>
                <c:pt idx="753">
                  <c:v>7.6</c:v>
                </c:pt>
                <c:pt idx="754">
                  <c:v>7.6</c:v>
                </c:pt>
                <c:pt idx="755">
                  <c:v>7.6</c:v>
                </c:pt>
                <c:pt idx="756">
                  <c:v>7.6</c:v>
                </c:pt>
                <c:pt idx="757">
                  <c:v>7.6</c:v>
                </c:pt>
                <c:pt idx="758">
                  <c:v>7.6</c:v>
                </c:pt>
                <c:pt idx="759">
                  <c:v>7.6</c:v>
                </c:pt>
                <c:pt idx="760">
                  <c:v>7.6</c:v>
                </c:pt>
                <c:pt idx="761">
                  <c:v>7.6</c:v>
                </c:pt>
                <c:pt idx="762">
                  <c:v>7.6</c:v>
                </c:pt>
                <c:pt idx="763">
                  <c:v>7.6</c:v>
                </c:pt>
                <c:pt idx="764">
                  <c:v>7.6</c:v>
                </c:pt>
                <c:pt idx="765">
                  <c:v>7.6</c:v>
                </c:pt>
                <c:pt idx="766">
                  <c:v>7.6</c:v>
                </c:pt>
                <c:pt idx="767">
                  <c:v>7.6</c:v>
                </c:pt>
                <c:pt idx="768">
                  <c:v>7.6</c:v>
                </c:pt>
                <c:pt idx="769">
                  <c:v>7.6</c:v>
                </c:pt>
                <c:pt idx="770">
                  <c:v>7.6</c:v>
                </c:pt>
                <c:pt idx="771">
                  <c:v>7.6</c:v>
                </c:pt>
                <c:pt idx="772">
                  <c:v>7.6</c:v>
                </c:pt>
                <c:pt idx="773">
                  <c:v>7.6</c:v>
                </c:pt>
                <c:pt idx="774">
                  <c:v>7.6</c:v>
                </c:pt>
                <c:pt idx="775">
                  <c:v>7.6</c:v>
                </c:pt>
                <c:pt idx="776">
                  <c:v>7.6</c:v>
                </c:pt>
                <c:pt idx="777">
                  <c:v>7.6</c:v>
                </c:pt>
                <c:pt idx="778">
                  <c:v>7.6</c:v>
                </c:pt>
                <c:pt idx="779">
                  <c:v>7.6</c:v>
                </c:pt>
                <c:pt idx="780">
                  <c:v>7.6</c:v>
                </c:pt>
                <c:pt idx="781">
                  <c:v>7.6</c:v>
                </c:pt>
                <c:pt idx="782">
                  <c:v>7.6</c:v>
                </c:pt>
                <c:pt idx="783">
                  <c:v>7.6</c:v>
                </c:pt>
                <c:pt idx="784">
                  <c:v>7.6</c:v>
                </c:pt>
                <c:pt idx="785">
                  <c:v>7.6</c:v>
                </c:pt>
                <c:pt idx="786">
                  <c:v>7.6</c:v>
                </c:pt>
                <c:pt idx="787">
                  <c:v>7.6</c:v>
                </c:pt>
                <c:pt idx="788">
                  <c:v>7.6</c:v>
                </c:pt>
                <c:pt idx="789">
                  <c:v>7.6</c:v>
                </c:pt>
                <c:pt idx="790">
                  <c:v>7.6</c:v>
                </c:pt>
                <c:pt idx="791">
                  <c:v>7.6</c:v>
                </c:pt>
                <c:pt idx="792">
                  <c:v>7.6</c:v>
                </c:pt>
                <c:pt idx="793">
                  <c:v>7.6</c:v>
                </c:pt>
                <c:pt idx="794">
                  <c:v>7.6</c:v>
                </c:pt>
                <c:pt idx="795">
                  <c:v>7.6</c:v>
                </c:pt>
                <c:pt idx="796">
                  <c:v>7.6</c:v>
                </c:pt>
                <c:pt idx="797">
                  <c:v>7.6</c:v>
                </c:pt>
                <c:pt idx="798">
                  <c:v>7.6</c:v>
                </c:pt>
                <c:pt idx="799">
                  <c:v>7.6</c:v>
                </c:pt>
                <c:pt idx="800">
                  <c:v>7.6</c:v>
                </c:pt>
                <c:pt idx="801">
                  <c:v>7.6</c:v>
                </c:pt>
                <c:pt idx="802">
                  <c:v>7.6</c:v>
                </c:pt>
                <c:pt idx="803">
                  <c:v>7.6</c:v>
                </c:pt>
                <c:pt idx="804">
                  <c:v>7.6</c:v>
                </c:pt>
                <c:pt idx="805">
                  <c:v>7.6</c:v>
                </c:pt>
                <c:pt idx="806">
                  <c:v>7.6</c:v>
                </c:pt>
                <c:pt idx="807">
                  <c:v>7.6</c:v>
                </c:pt>
                <c:pt idx="808">
                  <c:v>7.6</c:v>
                </c:pt>
              </c:numCache>
            </c:numRef>
          </c:xVal>
          <c:yVal>
            <c:numRef>
              <c:f>gross_income_filtered!$H$2:$H$1001</c:f>
              <c:numCache>
                <c:formatCode>General</c:formatCode>
                <c:ptCount val="809"/>
                <c:pt idx="0">
                  <c:v>28.34</c:v>
                </c:pt>
                <c:pt idx="1">
                  <c:v>134.97</c:v>
                </c:pt>
                <c:pt idx="2">
                  <c:v>534.86</c:v>
                </c:pt>
                <c:pt idx="3">
                  <c:v>96.9</c:v>
                </c:pt>
                <c:pt idx="4">
                  <c:v>4.3600000000000003</c:v>
                </c:pt>
                <c:pt idx="5">
                  <c:v>377.85</c:v>
                </c:pt>
                <c:pt idx="6">
                  <c:v>57.3</c:v>
                </c:pt>
                <c:pt idx="7">
                  <c:v>107.93</c:v>
                </c:pt>
                <c:pt idx="8">
                  <c:v>292.58</c:v>
                </c:pt>
                <c:pt idx="9">
                  <c:v>315.54000000000002</c:v>
                </c:pt>
                <c:pt idx="10">
                  <c:v>37.03</c:v>
                </c:pt>
                <c:pt idx="11">
                  <c:v>330.25</c:v>
                </c:pt>
                <c:pt idx="12">
                  <c:v>6.1</c:v>
                </c:pt>
                <c:pt idx="13">
                  <c:v>342.55</c:v>
                </c:pt>
                <c:pt idx="14">
                  <c:v>188.02</c:v>
                </c:pt>
                <c:pt idx="15">
                  <c:v>46.84</c:v>
                </c:pt>
                <c:pt idx="16">
                  <c:v>171.48</c:v>
                </c:pt>
                <c:pt idx="17">
                  <c:v>112</c:v>
                </c:pt>
                <c:pt idx="18">
                  <c:v>290.48</c:v>
                </c:pt>
                <c:pt idx="19">
                  <c:v>136.80000000000001</c:v>
                </c:pt>
                <c:pt idx="20">
                  <c:v>204.84</c:v>
                </c:pt>
                <c:pt idx="21">
                  <c:v>100.13</c:v>
                </c:pt>
                <c:pt idx="22">
                  <c:v>216.54</c:v>
                </c:pt>
                <c:pt idx="23">
                  <c:v>130.74</c:v>
                </c:pt>
                <c:pt idx="24">
                  <c:v>322.74</c:v>
                </c:pt>
                <c:pt idx="25">
                  <c:v>10.06</c:v>
                </c:pt>
                <c:pt idx="26">
                  <c:v>7.56</c:v>
                </c:pt>
                <c:pt idx="27">
                  <c:v>57.6</c:v>
                </c:pt>
                <c:pt idx="28">
                  <c:v>0.27</c:v>
                </c:pt>
                <c:pt idx="29">
                  <c:v>210.61</c:v>
                </c:pt>
                <c:pt idx="30">
                  <c:v>132.38</c:v>
                </c:pt>
                <c:pt idx="31">
                  <c:v>187.71</c:v>
                </c:pt>
                <c:pt idx="32">
                  <c:v>78.900000000000006</c:v>
                </c:pt>
                <c:pt idx="33">
                  <c:v>53.37</c:v>
                </c:pt>
                <c:pt idx="34">
                  <c:v>53.09</c:v>
                </c:pt>
                <c:pt idx="35">
                  <c:v>13.09</c:v>
                </c:pt>
                <c:pt idx="36">
                  <c:v>19.5</c:v>
                </c:pt>
                <c:pt idx="37">
                  <c:v>422.78</c:v>
                </c:pt>
                <c:pt idx="38">
                  <c:v>23.34</c:v>
                </c:pt>
                <c:pt idx="39">
                  <c:v>1.02</c:v>
                </c:pt>
                <c:pt idx="40">
                  <c:v>6.72</c:v>
                </c:pt>
                <c:pt idx="41">
                  <c:v>32</c:v>
                </c:pt>
                <c:pt idx="42">
                  <c:v>32.57</c:v>
                </c:pt>
                <c:pt idx="43">
                  <c:v>13.18</c:v>
                </c:pt>
                <c:pt idx="44">
                  <c:v>5.32</c:v>
                </c:pt>
                <c:pt idx="45">
                  <c:v>36.76</c:v>
                </c:pt>
                <c:pt idx="46">
                  <c:v>11.99</c:v>
                </c:pt>
                <c:pt idx="47">
                  <c:v>0.16</c:v>
                </c:pt>
                <c:pt idx="48">
                  <c:v>0.02</c:v>
                </c:pt>
                <c:pt idx="49">
                  <c:v>248.16</c:v>
                </c:pt>
                <c:pt idx="50">
                  <c:v>190.24</c:v>
                </c:pt>
                <c:pt idx="51">
                  <c:v>858.37</c:v>
                </c:pt>
                <c:pt idx="52">
                  <c:v>162.81</c:v>
                </c:pt>
                <c:pt idx="53">
                  <c:v>83.47</c:v>
                </c:pt>
                <c:pt idx="54">
                  <c:v>85.16</c:v>
                </c:pt>
                <c:pt idx="55">
                  <c:v>335.45</c:v>
                </c:pt>
                <c:pt idx="56">
                  <c:v>448.14</c:v>
                </c:pt>
                <c:pt idx="57">
                  <c:v>678.82</c:v>
                </c:pt>
                <c:pt idx="58">
                  <c:v>44.02</c:v>
                </c:pt>
                <c:pt idx="59">
                  <c:v>0.71</c:v>
                </c:pt>
                <c:pt idx="60">
                  <c:v>25.54</c:v>
                </c:pt>
                <c:pt idx="61">
                  <c:v>51.97</c:v>
                </c:pt>
                <c:pt idx="62">
                  <c:v>209.73</c:v>
                </c:pt>
                <c:pt idx="63">
                  <c:v>5.0199999999999996</c:v>
                </c:pt>
                <c:pt idx="64">
                  <c:v>223.81</c:v>
                </c:pt>
                <c:pt idx="65">
                  <c:v>6.53</c:v>
                </c:pt>
                <c:pt idx="66">
                  <c:v>11.29</c:v>
                </c:pt>
                <c:pt idx="67">
                  <c:v>0.28000000000000003</c:v>
                </c:pt>
                <c:pt idx="68">
                  <c:v>11.49</c:v>
                </c:pt>
                <c:pt idx="69">
                  <c:v>1.66</c:v>
                </c:pt>
                <c:pt idx="70">
                  <c:v>8.18</c:v>
                </c:pt>
                <c:pt idx="71">
                  <c:v>0.28999999999999998</c:v>
                </c:pt>
                <c:pt idx="72">
                  <c:v>718.73</c:v>
                </c:pt>
                <c:pt idx="73">
                  <c:v>67.44</c:v>
                </c:pt>
                <c:pt idx="74">
                  <c:v>120.54</c:v>
                </c:pt>
                <c:pt idx="75">
                  <c:v>46.36</c:v>
                </c:pt>
                <c:pt idx="76">
                  <c:v>45.6</c:v>
                </c:pt>
                <c:pt idx="77">
                  <c:v>130.1</c:v>
                </c:pt>
                <c:pt idx="78">
                  <c:v>3.64</c:v>
                </c:pt>
                <c:pt idx="79">
                  <c:v>138.43</c:v>
                </c:pt>
                <c:pt idx="80">
                  <c:v>34.4</c:v>
                </c:pt>
                <c:pt idx="81">
                  <c:v>6.21</c:v>
                </c:pt>
                <c:pt idx="82">
                  <c:v>3.2</c:v>
                </c:pt>
                <c:pt idx="83">
                  <c:v>75.599999999999994</c:v>
                </c:pt>
                <c:pt idx="84">
                  <c:v>56.95</c:v>
                </c:pt>
                <c:pt idx="85">
                  <c:v>2.83</c:v>
                </c:pt>
                <c:pt idx="86">
                  <c:v>5.32</c:v>
                </c:pt>
                <c:pt idx="87">
                  <c:v>0.69</c:v>
                </c:pt>
                <c:pt idx="88">
                  <c:v>191.8</c:v>
                </c:pt>
                <c:pt idx="89">
                  <c:v>293</c:v>
                </c:pt>
                <c:pt idx="90">
                  <c:v>309.13</c:v>
                </c:pt>
                <c:pt idx="91">
                  <c:v>33.229999999999997</c:v>
                </c:pt>
                <c:pt idx="92">
                  <c:v>6.86</c:v>
                </c:pt>
                <c:pt idx="93">
                  <c:v>44.82</c:v>
                </c:pt>
                <c:pt idx="94">
                  <c:v>415</c:v>
                </c:pt>
                <c:pt idx="95">
                  <c:v>2.38</c:v>
                </c:pt>
                <c:pt idx="96">
                  <c:v>13.28</c:v>
                </c:pt>
                <c:pt idx="97">
                  <c:v>1.59</c:v>
                </c:pt>
                <c:pt idx="98">
                  <c:v>8.82</c:v>
                </c:pt>
                <c:pt idx="99">
                  <c:v>1.24</c:v>
                </c:pt>
                <c:pt idx="100">
                  <c:v>159.6</c:v>
                </c:pt>
                <c:pt idx="101">
                  <c:v>7.1</c:v>
                </c:pt>
                <c:pt idx="102">
                  <c:v>0.03</c:v>
                </c:pt>
                <c:pt idx="103">
                  <c:v>18.600000000000001</c:v>
                </c:pt>
                <c:pt idx="104">
                  <c:v>12.39</c:v>
                </c:pt>
                <c:pt idx="105">
                  <c:v>0.06</c:v>
                </c:pt>
                <c:pt idx="106">
                  <c:v>5.72</c:v>
                </c:pt>
                <c:pt idx="107">
                  <c:v>1.22</c:v>
                </c:pt>
                <c:pt idx="108">
                  <c:v>0.33</c:v>
                </c:pt>
                <c:pt idx="109">
                  <c:v>6.6</c:v>
                </c:pt>
                <c:pt idx="110">
                  <c:v>0.9</c:v>
                </c:pt>
                <c:pt idx="111">
                  <c:v>5.45</c:v>
                </c:pt>
                <c:pt idx="112">
                  <c:v>197.17</c:v>
                </c:pt>
                <c:pt idx="113">
                  <c:v>116.9</c:v>
                </c:pt>
                <c:pt idx="114">
                  <c:v>804.75</c:v>
                </c:pt>
                <c:pt idx="115">
                  <c:v>40.22</c:v>
                </c:pt>
                <c:pt idx="116">
                  <c:v>402.45</c:v>
                </c:pt>
                <c:pt idx="117">
                  <c:v>128.01</c:v>
                </c:pt>
                <c:pt idx="118">
                  <c:v>74.28</c:v>
                </c:pt>
                <c:pt idx="119">
                  <c:v>13.78</c:v>
                </c:pt>
                <c:pt idx="120">
                  <c:v>206.85</c:v>
                </c:pt>
                <c:pt idx="121">
                  <c:v>28.26</c:v>
                </c:pt>
                <c:pt idx="122">
                  <c:v>159.22999999999999</c:v>
                </c:pt>
                <c:pt idx="123">
                  <c:v>42.44</c:v>
                </c:pt>
                <c:pt idx="124">
                  <c:v>30.33</c:v>
                </c:pt>
                <c:pt idx="125">
                  <c:v>4.71</c:v>
                </c:pt>
                <c:pt idx="126">
                  <c:v>101.16</c:v>
                </c:pt>
                <c:pt idx="127">
                  <c:v>125.62</c:v>
                </c:pt>
                <c:pt idx="128">
                  <c:v>85.08</c:v>
                </c:pt>
                <c:pt idx="129">
                  <c:v>70.099999999999994</c:v>
                </c:pt>
                <c:pt idx="130">
                  <c:v>64.62</c:v>
                </c:pt>
                <c:pt idx="131">
                  <c:v>293.51</c:v>
                </c:pt>
                <c:pt idx="132">
                  <c:v>380.84</c:v>
                </c:pt>
                <c:pt idx="133">
                  <c:v>83.01</c:v>
                </c:pt>
                <c:pt idx="134">
                  <c:v>170.74</c:v>
                </c:pt>
                <c:pt idx="135">
                  <c:v>5.51</c:v>
                </c:pt>
                <c:pt idx="136">
                  <c:v>198.68</c:v>
                </c:pt>
                <c:pt idx="137">
                  <c:v>8.49</c:v>
                </c:pt>
                <c:pt idx="138">
                  <c:v>70.510000000000005</c:v>
                </c:pt>
                <c:pt idx="139">
                  <c:v>37.630000000000003</c:v>
                </c:pt>
                <c:pt idx="140">
                  <c:v>12.1</c:v>
                </c:pt>
                <c:pt idx="141">
                  <c:v>25</c:v>
                </c:pt>
                <c:pt idx="142">
                  <c:v>1.23</c:v>
                </c:pt>
                <c:pt idx="143">
                  <c:v>47.7</c:v>
                </c:pt>
                <c:pt idx="144">
                  <c:v>6.39</c:v>
                </c:pt>
                <c:pt idx="145">
                  <c:v>15</c:v>
                </c:pt>
                <c:pt idx="146">
                  <c:v>4.1399999999999997</c:v>
                </c:pt>
                <c:pt idx="147">
                  <c:v>0.01</c:v>
                </c:pt>
                <c:pt idx="148">
                  <c:v>0.01</c:v>
                </c:pt>
                <c:pt idx="149">
                  <c:v>20.190000000000001</c:v>
                </c:pt>
                <c:pt idx="150">
                  <c:v>1.37</c:v>
                </c:pt>
                <c:pt idx="151">
                  <c:v>0.1</c:v>
                </c:pt>
                <c:pt idx="152">
                  <c:v>5.01</c:v>
                </c:pt>
                <c:pt idx="153">
                  <c:v>0.74</c:v>
                </c:pt>
                <c:pt idx="154">
                  <c:v>3.11</c:v>
                </c:pt>
                <c:pt idx="155">
                  <c:v>0.54</c:v>
                </c:pt>
                <c:pt idx="156">
                  <c:v>0.08</c:v>
                </c:pt>
                <c:pt idx="157">
                  <c:v>0.93</c:v>
                </c:pt>
                <c:pt idx="158">
                  <c:v>4.1900000000000004</c:v>
                </c:pt>
                <c:pt idx="159">
                  <c:v>1.22</c:v>
                </c:pt>
                <c:pt idx="160">
                  <c:v>0.02</c:v>
                </c:pt>
                <c:pt idx="161">
                  <c:v>0.98</c:v>
                </c:pt>
                <c:pt idx="162">
                  <c:v>7.0000000000000007E-2</c:v>
                </c:pt>
                <c:pt idx="163">
                  <c:v>0.04</c:v>
                </c:pt>
                <c:pt idx="164">
                  <c:v>3.51</c:v>
                </c:pt>
                <c:pt idx="165">
                  <c:v>1.63</c:v>
                </c:pt>
                <c:pt idx="166">
                  <c:v>260</c:v>
                </c:pt>
                <c:pt idx="167">
                  <c:v>59.1</c:v>
                </c:pt>
                <c:pt idx="168">
                  <c:v>61</c:v>
                </c:pt>
                <c:pt idx="169">
                  <c:v>305.41000000000003</c:v>
                </c:pt>
                <c:pt idx="170">
                  <c:v>32.869999999999997</c:v>
                </c:pt>
                <c:pt idx="171">
                  <c:v>38.4</c:v>
                </c:pt>
                <c:pt idx="172">
                  <c:v>154.06</c:v>
                </c:pt>
                <c:pt idx="173">
                  <c:v>167.77</c:v>
                </c:pt>
                <c:pt idx="174">
                  <c:v>117.62</c:v>
                </c:pt>
                <c:pt idx="175">
                  <c:v>169.71</c:v>
                </c:pt>
                <c:pt idx="176">
                  <c:v>226.28</c:v>
                </c:pt>
                <c:pt idx="177">
                  <c:v>164.62</c:v>
                </c:pt>
                <c:pt idx="178">
                  <c:v>17.5</c:v>
                </c:pt>
                <c:pt idx="179">
                  <c:v>67.209999999999994</c:v>
                </c:pt>
                <c:pt idx="180">
                  <c:v>52.29</c:v>
                </c:pt>
                <c:pt idx="181">
                  <c:v>206.45</c:v>
                </c:pt>
                <c:pt idx="182">
                  <c:v>381.01</c:v>
                </c:pt>
                <c:pt idx="183">
                  <c:v>232.91</c:v>
                </c:pt>
                <c:pt idx="184">
                  <c:v>356.46</c:v>
                </c:pt>
                <c:pt idx="185">
                  <c:v>2.0099999999999998</c:v>
                </c:pt>
                <c:pt idx="186">
                  <c:v>117.24</c:v>
                </c:pt>
                <c:pt idx="187">
                  <c:v>9.6</c:v>
                </c:pt>
                <c:pt idx="188">
                  <c:v>24.61</c:v>
                </c:pt>
                <c:pt idx="189">
                  <c:v>16.5</c:v>
                </c:pt>
                <c:pt idx="190">
                  <c:v>2.08</c:v>
                </c:pt>
                <c:pt idx="191">
                  <c:v>54.51</c:v>
                </c:pt>
                <c:pt idx="192">
                  <c:v>95.86</c:v>
                </c:pt>
                <c:pt idx="193">
                  <c:v>18.350000000000001</c:v>
                </c:pt>
                <c:pt idx="194">
                  <c:v>48.98</c:v>
                </c:pt>
                <c:pt idx="195">
                  <c:v>289.92</c:v>
                </c:pt>
                <c:pt idx="196">
                  <c:v>0.01</c:v>
                </c:pt>
                <c:pt idx="197">
                  <c:v>14.68</c:v>
                </c:pt>
                <c:pt idx="198">
                  <c:v>5.54</c:v>
                </c:pt>
                <c:pt idx="199">
                  <c:v>26.95</c:v>
                </c:pt>
                <c:pt idx="200">
                  <c:v>56.67</c:v>
                </c:pt>
                <c:pt idx="201">
                  <c:v>45.06</c:v>
                </c:pt>
                <c:pt idx="202">
                  <c:v>163.21</c:v>
                </c:pt>
                <c:pt idx="203">
                  <c:v>138.53</c:v>
                </c:pt>
                <c:pt idx="204">
                  <c:v>217.58</c:v>
                </c:pt>
                <c:pt idx="205">
                  <c:v>3.9</c:v>
                </c:pt>
                <c:pt idx="206">
                  <c:v>13.66</c:v>
                </c:pt>
                <c:pt idx="207">
                  <c:v>3.76</c:v>
                </c:pt>
                <c:pt idx="208">
                  <c:v>148.1</c:v>
                </c:pt>
                <c:pt idx="209">
                  <c:v>100.49</c:v>
                </c:pt>
                <c:pt idx="210">
                  <c:v>2.73</c:v>
                </c:pt>
                <c:pt idx="211">
                  <c:v>0.31</c:v>
                </c:pt>
                <c:pt idx="212">
                  <c:v>1.1100000000000001</c:v>
                </c:pt>
                <c:pt idx="213">
                  <c:v>23.38</c:v>
                </c:pt>
                <c:pt idx="214">
                  <c:v>16.22</c:v>
                </c:pt>
                <c:pt idx="215">
                  <c:v>23.16</c:v>
                </c:pt>
                <c:pt idx="216">
                  <c:v>3.11</c:v>
                </c:pt>
                <c:pt idx="217">
                  <c:v>5.82</c:v>
                </c:pt>
                <c:pt idx="218">
                  <c:v>0.23</c:v>
                </c:pt>
                <c:pt idx="219">
                  <c:v>74.7</c:v>
                </c:pt>
                <c:pt idx="220">
                  <c:v>2.1800000000000002</c:v>
                </c:pt>
                <c:pt idx="221">
                  <c:v>44.91</c:v>
                </c:pt>
                <c:pt idx="222">
                  <c:v>25.01</c:v>
                </c:pt>
                <c:pt idx="223">
                  <c:v>23.53</c:v>
                </c:pt>
                <c:pt idx="224">
                  <c:v>5.38</c:v>
                </c:pt>
                <c:pt idx="225">
                  <c:v>4.3600000000000003</c:v>
                </c:pt>
                <c:pt idx="226">
                  <c:v>0.45</c:v>
                </c:pt>
                <c:pt idx="227">
                  <c:v>30.93</c:v>
                </c:pt>
                <c:pt idx="228">
                  <c:v>23.65</c:v>
                </c:pt>
                <c:pt idx="229">
                  <c:v>0.06</c:v>
                </c:pt>
                <c:pt idx="230">
                  <c:v>3.27</c:v>
                </c:pt>
                <c:pt idx="231">
                  <c:v>13.34</c:v>
                </c:pt>
                <c:pt idx="232">
                  <c:v>4.04</c:v>
                </c:pt>
                <c:pt idx="233">
                  <c:v>1.65</c:v>
                </c:pt>
                <c:pt idx="234">
                  <c:v>10.62</c:v>
                </c:pt>
                <c:pt idx="235">
                  <c:v>4.3600000000000003</c:v>
                </c:pt>
                <c:pt idx="236">
                  <c:v>4.97</c:v>
                </c:pt>
                <c:pt idx="237">
                  <c:v>8.18</c:v>
                </c:pt>
                <c:pt idx="238">
                  <c:v>10.9</c:v>
                </c:pt>
                <c:pt idx="239">
                  <c:v>7.0000000000000007E-2</c:v>
                </c:pt>
                <c:pt idx="240">
                  <c:v>1.1400000000000001</c:v>
                </c:pt>
                <c:pt idx="241">
                  <c:v>0.17</c:v>
                </c:pt>
                <c:pt idx="242">
                  <c:v>0.06</c:v>
                </c:pt>
                <c:pt idx="243">
                  <c:v>5.22</c:v>
                </c:pt>
                <c:pt idx="244">
                  <c:v>9.6</c:v>
                </c:pt>
                <c:pt idx="245">
                  <c:v>0.17</c:v>
                </c:pt>
                <c:pt idx="246">
                  <c:v>1.0900000000000001</c:v>
                </c:pt>
                <c:pt idx="247">
                  <c:v>0.1</c:v>
                </c:pt>
                <c:pt idx="248">
                  <c:v>0.30000000000000004</c:v>
                </c:pt>
                <c:pt idx="249">
                  <c:v>3.97</c:v>
                </c:pt>
                <c:pt idx="250">
                  <c:v>1.03</c:v>
                </c:pt>
                <c:pt idx="251">
                  <c:v>5.45</c:v>
                </c:pt>
                <c:pt idx="252">
                  <c:v>2.8</c:v>
                </c:pt>
                <c:pt idx="253">
                  <c:v>0.34</c:v>
                </c:pt>
                <c:pt idx="254">
                  <c:v>0.54</c:v>
                </c:pt>
                <c:pt idx="255">
                  <c:v>0.06</c:v>
                </c:pt>
                <c:pt idx="256">
                  <c:v>2.2000000000000002</c:v>
                </c:pt>
                <c:pt idx="257">
                  <c:v>0.17</c:v>
                </c:pt>
                <c:pt idx="258">
                  <c:v>2.6</c:v>
                </c:pt>
                <c:pt idx="259">
                  <c:v>0.75</c:v>
                </c:pt>
                <c:pt idx="260">
                  <c:v>1.24</c:v>
                </c:pt>
                <c:pt idx="261">
                  <c:v>1.1100000000000001</c:v>
                </c:pt>
                <c:pt idx="262">
                  <c:v>1.53</c:v>
                </c:pt>
                <c:pt idx="263">
                  <c:v>1.43</c:v>
                </c:pt>
                <c:pt idx="264">
                  <c:v>4.9400000000000004</c:v>
                </c:pt>
                <c:pt idx="265">
                  <c:v>0.28000000000000003</c:v>
                </c:pt>
                <c:pt idx="266">
                  <c:v>0.14000000000000001</c:v>
                </c:pt>
                <c:pt idx="267">
                  <c:v>1.04</c:v>
                </c:pt>
                <c:pt idx="268">
                  <c:v>0.01</c:v>
                </c:pt>
                <c:pt idx="269">
                  <c:v>0.92</c:v>
                </c:pt>
                <c:pt idx="270">
                  <c:v>0.73</c:v>
                </c:pt>
                <c:pt idx="271">
                  <c:v>108.33</c:v>
                </c:pt>
                <c:pt idx="272">
                  <c:v>92.05</c:v>
                </c:pt>
                <c:pt idx="273">
                  <c:v>333.18</c:v>
                </c:pt>
                <c:pt idx="274">
                  <c:v>363.07</c:v>
                </c:pt>
                <c:pt idx="275">
                  <c:v>178.8</c:v>
                </c:pt>
                <c:pt idx="276">
                  <c:v>106.95</c:v>
                </c:pt>
                <c:pt idx="277">
                  <c:v>30.86</c:v>
                </c:pt>
                <c:pt idx="278">
                  <c:v>623.28</c:v>
                </c:pt>
                <c:pt idx="279">
                  <c:v>151.1</c:v>
                </c:pt>
                <c:pt idx="280">
                  <c:v>228.43</c:v>
                </c:pt>
                <c:pt idx="281">
                  <c:v>1.48</c:v>
                </c:pt>
                <c:pt idx="282">
                  <c:v>261.44</c:v>
                </c:pt>
                <c:pt idx="283">
                  <c:v>25.57</c:v>
                </c:pt>
                <c:pt idx="284">
                  <c:v>341.27</c:v>
                </c:pt>
                <c:pt idx="285">
                  <c:v>104.95</c:v>
                </c:pt>
                <c:pt idx="286">
                  <c:v>167.45</c:v>
                </c:pt>
                <c:pt idx="287">
                  <c:v>183.64</c:v>
                </c:pt>
                <c:pt idx="288">
                  <c:v>91.13</c:v>
                </c:pt>
                <c:pt idx="289">
                  <c:v>74.099999999999994</c:v>
                </c:pt>
                <c:pt idx="290">
                  <c:v>184.21</c:v>
                </c:pt>
                <c:pt idx="291">
                  <c:v>22.46</c:v>
                </c:pt>
                <c:pt idx="292">
                  <c:v>141.32</c:v>
                </c:pt>
                <c:pt idx="293">
                  <c:v>63.9</c:v>
                </c:pt>
                <c:pt idx="294">
                  <c:v>70.91</c:v>
                </c:pt>
                <c:pt idx="295">
                  <c:v>27.55</c:v>
                </c:pt>
                <c:pt idx="296">
                  <c:v>50</c:v>
                </c:pt>
                <c:pt idx="297">
                  <c:v>86.3</c:v>
                </c:pt>
                <c:pt idx="298">
                  <c:v>217.35</c:v>
                </c:pt>
                <c:pt idx="299">
                  <c:v>57.37</c:v>
                </c:pt>
                <c:pt idx="300">
                  <c:v>57.14</c:v>
                </c:pt>
                <c:pt idx="301">
                  <c:v>163.57</c:v>
                </c:pt>
                <c:pt idx="302">
                  <c:v>66.260000000000005</c:v>
                </c:pt>
                <c:pt idx="303">
                  <c:v>218.97</c:v>
                </c:pt>
                <c:pt idx="304">
                  <c:v>70.41</c:v>
                </c:pt>
                <c:pt idx="305">
                  <c:v>9.4499999999999993</c:v>
                </c:pt>
                <c:pt idx="306">
                  <c:v>33.4</c:v>
                </c:pt>
                <c:pt idx="307">
                  <c:v>227.47</c:v>
                </c:pt>
                <c:pt idx="308">
                  <c:v>0.55000000000000004</c:v>
                </c:pt>
                <c:pt idx="309">
                  <c:v>0.78</c:v>
                </c:pt>
                <c:pt idx="310">
                  <c:v>66.209999999999994</c:v>
                </c:pt>
                <c:pt idx="311">
                  <c:v>20.05</c:v>
                </c:pt>
                <c:pt idx="312">
                  <c:v>102.31</c:v>
                </c:pt>
                <c:pt idx="313">
                  <c:v>138.80000000000001</c:v>
                </c:pt>
                <c:pt idx="314">
                  <c:v>1.53</c:v>
                </c:pt>
                <c:pt idx="315">
                  <c:v>80.5</c:v>
                </c:pt>
                <c:pt idx="316">
                  <c:v>51.74</c:v>
                </c:pt>
                <c:pt idx="317">
                  <c:v>4.05</c:v>
                </c:pt>
                <c:pt idx="318">
                  <c:v>24.48</c:v>
                </c:pt>
                <c:pt idx="319">
                  <c:v>0.60000000000000009</c:v>
                </c:pt>
                <c:pt idx="320">
                  <c:v>53.27</c:v>
                </c:pt>
                <c:pt idx="321">
                  <c:v>3.49</c:v>
                </c:pt>
                <c:pt idx="322">
                  <c:v>30.18</c:v>
                </c:pt>
                <c:pt idx="323">
                  <c:v>29.13</c:v>
                </c:pt>
                <c:pt idx="324">
                  <c:v>0.05</c:v>
                </c:pt>
                <c:pt idx="325">
                  <c:v>39.200000000000003</c:v>
                </c:pt>
                <c:pt idx="326">
                  <c:v>0.5</c:v>
                </c:pt>
                <c:pt idx="327">
                  <c:v>2.11</c:v>
                </c:pt>
                <c:pt idx="328">
                  <c:v>12.54</c:v>
                </c:pt>
                <c:pt idx="329">
                  <c:v>22.24</c:v>
                </c:pt>
                <c:pt idx="330">
                  <c:v>61.65</c:v>
                </c:pt>
                <c:pt idx="331">
                  <c:v>0.26</c:v>
                </c:pt>
                <c:pt idx="332">
                  <c:v>0.65</c:v>
                </c:pt>
                <c:pt idx="333">
                  <c:v>19.52</c:v>
                </c:pt>
                <c:pt idx="334">
                  <c:v>52.77</c:v>
                </c:pt>
                <c:pt idx="335">
                  <c:v>3.33</c:v>
                </c:pt>
                <c:pt idx="336">
                  <c:v>0.17</c:v>
                </c:pt>
                <c:pt idx="337">
                  <c:v>6.2</c:v>
                </c:pt>
                <c:pt idx="338">
                  <c:v>6.74</c:v>
                </c:pt>
                <c:pt idx="339">
                  <c:v>11.9</c:v>
                </c:pt>
                <c:pt idx="340">
                  <c:v>2.2400000000000002</c:v>
                </c:pt>
                <c:pt idx="341">
                  <c:v>0.18</c:v>
                </c:pt>
                <c:pt idx="342">
                  <c:v>8.2799999999999994</c:v>
                </c:pt>
                <c:pt idx="343">
                  <c:v>0.04</c:v>
                </c:pt>
                <c:pt idx="344">
                  <c:v>0.01</c:v>
                </c:pt>
                <c:pt idx="345">
                  <c:v>1.51</c:v>
                </c:pt>
                <c:pt idx="346">
                  <c:v>0.68</c:v>
                </c:pt>
                <c:pt idx="347">
                  <c:v>4.08</c:v>
                </c:pt>
                <c:pt idx="348">
                  <c:v>13.42</c:v>
                </c:pt>
                <c:pt idx="349">
                  <c:v>5.99</c:v>
                </c:pt>
                <c:pt idx="350">
                  <c:v>0.86</c:v>
                </c:pt>
                <c:pt idx="351">
                  <c:v>2.09</c:v>
                </c:pt>
                <c:pt idx="352">
                  <c:v>1.74</c:v>
                </c:pt>
                <c:pt idx="353">
                  <c:v>0.01</c:v>
                </c:pt>
                <c:pt idx="354">
                  <c:v>1.5</c:v>
                </c:pt>
                <c:pt idx="355">
                  <c:v>4.45</c:v>
                </c:pt>
                <c:pt idx="356">
                  <c:v>1.78</c:v>
                </c:pt>
                <c:pt idx="357">
                  <c:v>0.35</c:v>
                </c:pt>
                <c:pt idx="358">
                  <c:v>0.03</c:v>
                </c:pt>
                <c:pt idx="359">
                  <c:v>4.54</c:v>
                </c:pt>
                <c:pt idx="360">
                  <c:v>2.38</c:v>
                </c:pt>
                <c:pt idx="361">
                  <c:v>0.9</c:v>
                </c:pt>
                <c:pt idx="362">
                  <c:v>0.1</c:v>
                </c:pt>
                <c:pt idx="363">
                  <c:v>0.2</c:v>
                </c:pt>
                <c:pt idx="364">
                  <c:v>5.6</c:v>
                </c:pt>
                <c:pt idx="365">
                  <c:v>1.1100000000000001</c:v>
                </c:pt>
                <c:pt idx="366">
                  <c:v>2.2200000000000002</c:v>
                </c:pt>
                <c:pt idx="367">
                  <c:v>1.08</c:v>
                </c:pt>
                <c:pt idx="368">
                  <c:v>659.33</c:v>
                </c:pt>
                <c:pt idx="369">
                  <c:v>760.51</c:v>
                </c:pt>
                <c:pt idx="370">
                  <c:v>168.46</c:v>
                </c:pt>
                <c:pt idx="371">
                  <c:v>100.55</c:v>
                </c:pt>
                <c:pt idx="372">
                  <c:v>21</c:v>
                </c:pt>
                <c:pt idx="373">
                  <c:v>165.36</c:v>
                </c:pt>
                <c:pt idx="374">
                  <c:v>318.41000000000003</c:v>
                </c:pt>
                <c:pt idx="375">
                  <c:v>7.22</c:v>
                </c:pt>
                <c:pt idx="376">
                  <c:v>249.36</c:v>
                </c:pt>
                <c:pt idx="377">
                  <c:v>257.73</c:v>
                </c:pt>
                <c:pt idx="378">
                  <c:v>12.28</c:v>
                </c:pt>
                <c:pt idx="379">
                  <c:v>26.4</c:v>
                </c:pt>
                <c:pt idx="380">
                  <c:v>56.36</c:v>
                </c:pt>
                <c:pt idx="381">
                  <c:v>100.21</c:v>
                </c:pt>
                <c:pt idx="382">
                  <c:v>17.739999999999998</c:v>
                </c:pt>
                <c:pt idx="383">
                  <c:v>233.92</c:v>
                </c:pt>
                <c:pt idx="384">
                  <c:v>13.54</c:v>
                </c:pt>
                <c:pt idx="385">
                  <c:v>32.53</c:v>
                </c:pt>
                <c:pt idx="386">
                  <c:v>33.369999999999997</c:v>
                </c:pt>
                <c:pt idx="387">
                  <c:v>121.66</c:v>
                </c:pt>
                <c:pt idx="388">
                  <c:v>216.43</c:v>
                </c:pt>
                <c:pt idx="389">
                  <c:v>315.06</c:v>
                </c:pt>
                <c:pt idx="390">
                  <c:v>13.47</c:v>
                </c:pt>
                <c:pt idx="391">
                  <c:v>435.11</c:v>
                </c:pt>
                <c:pt idx="392">
                  <c:v>267.67</c:v>
                </c:pt>
                <c:pt idx="393">
                  <c:v>124.99</c:v>
                </c:pt>
                <c:pt idx="394">
                  <c:v>7.76</c:v>
                </c:pt>
                <c:pt idx="395">
                  <c:v>35.549999999999997</c:v>
                </c:pt>
                <c:pt idx="396">
                  <c:v>57.23</c:v>
                </c:pt>
                <c:pt idx="397">
                  <c:v>90.14</c:v>
                </c:pt>
                <c:pt idx="398">
                  <c:v>27.3</c:v>
                </c:pt>
                <c:pt idx="399">
                  <c:v>115.65</c:v>
                </c:pt>
                <c:pt idx="400">
                  <c:v>2</c:v>
                </c:pt>
                <c:pt idx="401">
                  <c:v>132.41999999999999</c:v>
                </c:pt>
                <c:pt idx="402">
                  <c:v>70.599999999999994</c:v>
                </c:pt>
                <c:pt idx="403">
                  <c:v>245.85</c:v>
                </c:pt>
                <c:pt idx="404">
                  <c:v>25.38</c:v>
                </c:pt>
                <c:pt idx="405">
                  <c:v>4.74</c:v>
                </c:pt>
                <c:pt idx="406">
                  <c:v>36.950000000000003</c:v>
                </c:pt>
                <c:pt idx="407">
                  <c:v>4.5</c:v>
                </c:pt>
                <c:pt idx="408">
                  <c:v>9.93</c:v>
                </c:pt>
                <c:pt idx="409">
                  <c:v>0.52</c:v>
                </c:pt>
                <c:pt idx="410">
                  <c:v>75.08</c:v>
                </c:pt>
                <c:pt idx="411">
                  <c:v>8.11</c:v>
                </c:pt>
                <c:pt idx="412">
                  <c:v>14.5</c:v>
                </c:pt>
                <c:pt idx="413">
                  <c:v>30</c:v>
                </c:pt>
                <c:pt idx="414">
                  <c:v>26.24</c:v>
                </c:pt>
                <c:pt idx="415">
                  <c:v>8</c:v>
                </c:pt>
                <c:pt idx="416">
                  <c:v>93.74</c:v>
                </c:pt>
                <c:pt idx="417">
                  <c:v>128.08000000000001</c:v>
                </c:pt>
                <c:pt idx="418">
                  <c:v>2.12</c:v>
                </c:pt>
                <c:pt idx="419">
                  <c:v>12.06</c:v>
                </c:pt>
                <c:pt idx="420">
                  <c:v>24.38</c:v>
                </c:pt>
                <c:pt idx="421">
                  <c:v>111.72</c:v>
                </c:pt>
                <c:pt idx="422">
                  <c:v>2.63</c:v>
                </c:pt>
                <c:pt idx="423">
                  <c:v>2.2000000000000002</c:v>
                </c:pt>
                <c:pt idx="424">
                  <c:v>3.24</c:v>
                </c:pt>
                <c:pt idx="425">
                  <c:v>10.46</c:v>
                </c:pt>
                <c:pt idx="426">
                  <c:v>53.71</c:v>
                </c:pt>
                <c:pt idx="427">
                  <c:v>22.28</c:v>
                </c:pt>
                <c:pt idx="428">
                  <c:v>44.67</c:v>
                </c:pt>
                <c:pt idx="429">
                  <c:v>10</c:v>
                </c:pt>
                <c:pt idx="430">
                  <c:v>3.31</c:v>
                </c:pt>
                <c:pt idx="431">
                  <c:v>20.61</c:v>
                </c:pt>
                <c:pt idx="432">
                  <c:v>4.18</c:v>
                </c:pt>
                <c:pt idx="433">
                  <c:v>1.32</c:v>
                </c:pt>
                <c:pt idx="434">
                  <c:v>7.63</c:v>
                </c:pt>
                <c:pt idx="435">
                  <c:v>1.01</c:v>
                </c:pt>
                <c:pt idx="436">
                  <c:v>0.37</c:v>
                </c:pt>
                <c:pt idx="437">
                  <c:v>61.7</c:v>
                </c:pt>
                <c:pt idx="438">
                  <c:v>6.54</c:v>
                </c:pt>
                <c:pt idx="439">
                  <c:v>0.11</c:v>
                </c:pt>
                <c:pt idx="440">
                  <c:v>17.57</c:v>
                </c:pt>
                <c:pt idx="441">
                  <c:v>0.54</c:v>
                </c:pt>
                <c:pt idx="442">
                  <c:v>6.74</c:v>
                </c:pt>
                <c:pt idx="443">
                  <c:v>9.36</c:v>
                </c:pt>
                <c:pt idx="444">
                  <c:v>1.79</c:v>
                </c:pt>
                <c:pt idx="445">
                  <c:v>0.30000000000000004</c:v>
                </c:pt>
                <c:pt idx="446">
                  <c:v>0.57999999999999996</c:v>
                </c:pt>
                <c:pt idx="447">
                  <c:v>3.98</c:v>
                </c:pt>
                <c:pt idx="448">
                  <c:v>4.0199999999999996</c:v>
                </c:pt>
                <c:pt idx="449">
                  <c:v>1.53</c:v>
                </c:pt>
                <c:pt idx="450">
                  <c:v>4.3600000000000003</c:v>
                </c:pt>
                <c:pt idx="451">
                  <c:v>0.24</c:v>
                </c:pt>
                <c:pt idx="452">
                  <c:v>0.1</c:v>
                </c:pt>
                <c:pt idx="453">
                  <c:v>5.57</c:v>
                </c:pt>
                <c:pt idx="454">
                  <c:v>2.65</c:v>
                </c:pt>
                <c:pt idx="455">
                  <c:v>1.22</c:v>
                </c:pt>
                <c:pt idx="456">
                  <c:v>0.11</c:v>
                </c:pt>
                <c:pt idx="457">
                  <c:v>2.27</c:v>
                </c:pt>
                <c:pt idx="458">
                  <c:v>9.4600000000000009</c:v>
                </c:pt>
                <c:pt idx="459">
                  <c:v>1.19</c:v>
                </c:pt>
                <c:pt idx="460">
                  <c:v>0.05</c:v>
                </c:pt>
                <c:pt idx="461">
                  <c:v>0.09</c:v>
                </c:pt>
                <c:pt idx="462">
                  <c:v>0.01</c:v>
                </c:pt>
                <c:pt idx="463">
                  <c:v>0.41</c:v>
                </c:pt>
                <c:pt idx="464">
                  <c:v>0.5</c:v>
                </c:pt>
                <c:pt idx="465">
                  <c:v>0.30000000000000004</c:v>
                </c:pt>
                <c:pt idx="466">
                  <c:v>1.06</c:v>
                </c:pt>
                <c:pt idx="467">
                  <c:v>1.66</c:v>
                </c:pt>
                <c:pt idx="468">
                  <c:v>369.35</c:v>
                </c:pt>
                <c:pt idx="469">
                  <c:v>72.86</c:v>
                </c:pt>
                <c:pt idx="470">
                  <c:v>56.51</c:v>
                </c:pt>
                <c:pt idx="471">
                  <c:v>59.89</c:v>
                </c:pt>
                <c:pt idx="472">
                  <c:v>188.37</c:v>
                </c:pt>
                <c:pt idx="473">
                  <c:v>17.27</c:v>
                </c:pt>
                <c:pt idx="474">
                  <c:v>45.51</c:v>
                </c:pt>
                <c:pt idx="475">
                  <c:v>45.88</c:v>
                </c:pt>
                <c:pt idx="476">
                  <c:v>36.47</c:v>
                </c:pt>
                <c:pt idx="477">
                  <c:v>176.04</c:v>
                </c:pt>
                <c:pt idx="478">
                  <c:v>81</c:v>
                </c:pt>
                <c:pt idx="479">
                  <c:v>35.06</c:v>
                </c:pt>
                <c:pt idx="480">
                  <c:v>38.409999999999997</c:v>
                </c:pt>
                <c:pt idx="481">
                  <c:v>70.260000000000005</c:v>
                </c:pt>
                <c:pt idx="482">
                  <c:v>23.64</c:v>
                </c:pt>
                <c:pt idx="483">
                  <c:v>18.100000000000001</c:v>
                </c:pt>
                <c:pt idx="484">
                  <c:v>14.5</c:v>
                </c:pt>
                <c:pt idx="485">
                  <c:v>15.32</c:v>
                </c:pt>
                <c:pt idx="486">
                  <c:v>54.12</c:v>
                </c:pt>
                <c:pt idx="487">
                  <c:v>238.63</c:v>
                </c:pt>
                <c:pt idx="488">
                  <c:v>7</c:v>
                </c:pt>
                <c:pt idx="489">
                  <c:v>108.1</c:v>
                </c:pt>
                <c:pt idx="490">
                  <c:v>102.52</c:v>
                </c:pt>
                <c:pt idx="491">
                  <c:v>32.42</c:v>
                </c:pt>
                <c:pt idx="492">
                  <c:v>59.74</c:v>
                </c:pt>
                <c:pt idx="493">
                  <c:v>96.96</c:v>
                </c:pt>
                <c:pt idx="494">
                  <c:v>32.020000000000003</c:v>
                </c:pt>
                <c:pt idx="495">
                  <c:v>115.65</c:v>
                </c:pt>
                <c:pt idx="496">
                  <c:v>70.14</c:v>
                </c:pt>
                <c:pt idx="497">
                  <c:v>303</c:v>
                </c:pt>
                <c:pt idx="498">
                  <c:v>532.17999999999995</c:v>
                </c:pt>
                <c:pt idx="499">
                  <c:v>936.66</c:v>
                </c:pt>
                <c:pt idx="500">
                  <c:v>50.87</c:v>
                </c:pt>
                <c:pt idx="501">
                  <c:v>32.380000000000003</c:v>
                </c:pt>
                <c:pt idx="502">
                  <c:v>183.88</c:v>
                </c:pt>
                <c:pt idx="503">
                  <c:v>169.61</c:v>
                </c:pt>
                <c:pt idx="504">
                  <c:v>130.16</c:v>
                </c:pt>
                <c:pt idx="505">
                  <c:v>50.93</c:v>
                </c:pt>
                <c:pt idx="506">
                  <c:v>34.700000000000003</c:v>
                </c:pt>
                <c:pt idx="507">
                  <c:v>127.51</c:v>
                </c:pt>
                <c:pt idx="508">
                  <c:v>408.08</c:v>
                </c:pt>
                <c:pt idx="509">
                  <c:v>76.27</c:v>
                </c:pt>
                <c:pt idx="510">
                  <c:v>145</c:v>
                </c:pt>
                <c:pt idx="511">
                  <c:v>233.63</c:v>
                </c:pt>
                <c:pt idx="512">
                  <c:v>118.5</c:v>
                </c:pt>
                <c:pt idx="513">
                  <c:v>4</c:v>
                </c:pt>
                <c:pt idx="514">
                  <c:v>31.8</c:v>
                </c:pt>
                <c:pt idx="515">
                  <c:v>259.77</c:v>
                </c:pt>
                <c:pt idx="516">
                  <c:v>304.36</c:v>
                </c:pt>
                <c:pt idx="517">
                  <c:v>107.1</c:v>
                </c:pt>
                <c:pt idx="518">
                  <c:v>47.7</c:v>
                </c:pt>
                <c:pt idx="519">
                  <c:v>5.88</c:v>
                </c:pt>
                <c:pt idx="520">
                  <c:v>258.37</c:v>
                </c:pt>
                <c:pt idx="521">
                  <c:v>12.34</c:v>
                </c:pt>
                <c:pt idx="522">
                  <c:v>61.28</c:v>
                </c:pt>
                <c:pt idx="523">
                  <c:v>111.11</c:v>
                </c:pt>
                <c:pt idx="524">
                  <c:v>222.53</c:v>
                </c:pt>
                <c:pt idx="525">
                  <c:v>44.79</c:v>
                </c:pt>
                <c:pt idx="526">
                  <c:v>57.5</c:v>
                </c:pt>
                <c:pt idx="527">
                  <c:v>0.13</c:v>
                </c:pt>
                <c:pt idx="528">
                  <c:v>102.27</c:v>
                </c:pt>
                <c:pt idx="529">
                  <c:v>119.52</c:v>
                </c:pt>
                <c:pt idx="530">
                  <c:v>161.19999999999999</c:v>
                </c:pt>
                <c:pt idx="531">
                  <c:v>4.42</c:v>
                </c:pt>
                <c:pt idx="532">
                  <c:v>26.83</c:v>
                </c:pt>
                <c:pt idx="533">
                  <c:v>52.1</c:v>
                </c:pt>
                <c:pt idx="534">
                  <c:v>25.51</c:v>
                </c:pt>
                <c:pt idx="535">
                  <c:v>5.01</c:v>
                </c:pt>
                <c:pt idx="536">
                  <c:v>0.06</c:v>
                </c:pt>
                <c:pt idx="537">
                  <c:v>21.5</c:v>
                </c:pt>
                <c:pt idx="538">
                  <c:v>93.62</c:v>
                </c:pt>
                <c:pt idx="539">
                  <c:v>34.6</c:v>
                </c:pt>
                <c:pt idx="540">
                  <c:v>2.5</c:v>
                </c:pt>
                <c:pt idx="541">
                  <c:v>2.2800000000000002</c:v>
                </c:pt>
                <c:pt idx="542">
                  <c:v>40.44</c:v>
                </c:pt>
                <c:pt idx="543">
                  <c:v>10.1</c:v>
                </c:pt>
                <c:pt idx="544">
                  <c:v>177</c:v>
                </c:pt>
                <c:pt idx="545">
                  <c:v>22.95</c:v>
                </c:pt>
                <c:pt idx="546">
                  <c:v>5.2</c:v>
                </c:pt>
                <c:pt idx="547">
                  <c:v>28.97</c:v>
                </c:pt>
                <c:pt idx="548">
                  <c:v>35.74</c:v>
                </c:pt>
                <c:pt idx="549">
                  <c:v>5.89</c:v>
                </c:pt>
                <c:pt idx="550">
                  <c:v>0.09</c:v>
                </c:pt>
                <c:pt idx="551">
                  <c:v>0.09</c:v>
                </c:pt>
                <c:pt idx="552">
                  <c:v>5.0999999999999996</c:v>
                </c:pt>
                <c:pt idx="553">
                  <c:v>72</c:v>
                </c:pt>
                <c:pt idx="554">
                  <c:v>106.26</c:v>
                </c:pt>
                <c:pt idx="555">
                  <c:v>14.74</c:v>
                </c:pt>
                <c:pt idx="556">
                  <c:v>16.059999999999999</c:v>
                </c:pt>
                <c:pt idx="557">
                  <c:v>42.77</c:v>
                </c:pt>
                <c:pt idx="558">
                  <c:v>32.479999999999997</c:v>
                </c:pt>
                <c:pt idx="559">
                  <c:v>56.7</c:v>
                </c:pt>
                <c:pt idx="560">
                  <c:v>9.44</c:v>
                </c:pt>
                <c:pt idx="561">
                  <c:v>0.63</c:v>
                </c:pt>
                <c:pt idx="562">
                  <c:v>8.26</c:v>
                </c:pt>
                <c:pt idx="563">
                  <c:v>37.82</c:v>
                </c:pt>
                <c:pt idx="564">
                  <c:v>13.76</c:v>
                </c:pt>
                <c:pt idx="565">
                  <c:v>0.18</c:v>
                </c:pt>
                <c:pt idx="566">
                  <c:v>45.7</c:v>
                </c:pt>
                <c:pt idx="567">
                  <c:v>4.04</c:v>
                </c:pt>
                <c:pt idx="568">
                  <c:v>6.74</c:v>
                </c:pt>
                <c:pt idx="569">
                  <c:v>5.13</c:v>
                </c:pt>
                <c:pt idx="570">
                  <c:v>4.2300000000000004</c:v>
                </c:pt>
                <c:pt idx="571">
                  <c:v>0.44</c:v>
                </c:pt>
                <c:pt idx="572">
                  <c:v>0.30000000000000004</c:v>
                </c:pt>
                <c:pt idx="573">
                  <c:v>5.62</c:v>
                </c:pt>
                <c:pt idx="574">
                  <c:v>40.08</c:v>
                </c:pt>
                <c:pt idx="575">
                  <c:v>2.2200000000000002</c:v>
                </c:pt>
                <c:pt idx="576">
                  <c:v>2.08</c:v>
                </c:pt>
                <c:pt idx="577">
                  <c:v>4.3600000000000003</c:v>
                </c:pt>
                <c:pt idx="578">
                  <c:v>0.03</c:v>
                </c:pt>
                <c:pt idx="579">
                  <c:v>0.26</c:v>
                </c:pt>
                <c:pt idx="580">
                  <c:v>2.62</c:v>
                </c:pt>
                <c:pt idx="581">
                  <c:v>21.85</c:v>
                </c:pt>
                <c:pt idx="582">
                  <c:v>4.66</c:v>
                </c:pt>
                <c:pt idx="583">
                  <c:v>1</c:v>
                </c:pt>
                <c:pt idx="584">
                  <c:v>3.64</c:v>
                </c:pt>
                <c:pt idx="585">
                  <c:v>0.13</c:v>
                </c:pt>
                <c:pt idx="586">
                  <c:v>18.25</c:v>
                </c:pt>
                <c:pt idx="587">
                  <c:v>0.14000000000000001</c:v>
                </c:pt>
                <c:pt idx="588">
                  <c:v>2.92</c:v>
                </c:pt>
                <c:pt idx="589">
                  <c:v>0.2</c:v>
                </c:pt>
                <c:pt idx="590">
                  <c:v>0.28000000000000003</c:v>
                </c:pt>
                <c:pt idx="591">
                  <c:v>1.67</c:v>
                </c:pt>
                <c:pt idx="592">
                  <c:v>0.19</c:v>
                </c:pt>
                <c:pt idx="593">
                  <c:v>0.28999999999999998</c:v>
                </c:pt>
                <c:pt idx="594">
                  <c:v>2.54</c:v>
                </c:pt>
                <c:pt idx="595">
                  <c:v>0.17</c:v>
                </c:pt>
                <c:pt idx="596">
                  <c:v>220.16</c:v>
                </c:pt>
                <c:pt idx="597">
                  <c:v>61.5</c:v>
                </c:pt>
                <c:pt idx="598">
                  <c:v>128.26</c:v>
                </c:pt>
                <c:pt idx="599">
                  <c:v>290.01</c:v>
                </c:pt>
                <c:pt idx="600">
                  <c:v>277.32</c:v>
                </c:pt>
                <c:pt idx="601">
                  <c:v>183.42</c:v>
                </c:pt>
                <c:pt idx="602">
                  <c:v>132.09</c:v>
                </c:pt>
                <c:pt idx="603">
                  <c:v>33.08</c:v>
                </c:pt>
                <c:pt idx="604">
                  <c:v>108.64</c:v>
                </c:pt>
                <c:pt idx="605">
                  <c:v>136.03</c:v>
                </c:pt>
                <c:pt idx="606">
                  <c:v>141.34</c:v>
                </c:pt>
                <c:pt idx="607">
                  <c:v>2.2000000000000002</c:v>
                </c:pt>
                <c:pt idx="608">
                  <c:v>119.5</c:v>
                </c:pt>
                <c:pt idx="609">
                  <c:v>44.59</c:v>
                </c:pt>
                <c:pt idx="610">
                  <c:v>5.92</c:v>
                </c:pt>
                <c:pt idx="611">
                  <c:v>295.98</c:v>
                </c:pt>
                <c:pt idx="612">
                  <c:v>83.04</c:v>
                </c:pt>
                <c:pt idx="613">
                  <c:v>75.510000000000005</c:v>
                </c:pt>
                <c:pt idx="614">
                  <c:v>56.12</c:v>
                </c:pt>
                <c:pt idx="615">
                  <c:v>33.799999999999997</c:v>
                </c:pt>
                <c:pt idx="616">
                  <c:v>146.41</c:v>
                </c:pt>
                <c:pt idx="617">
                  <c:v>25.44</c:v>
                </c:pt>
                <c:pt idx="618">
                  <c:v>32.39</c:v>
                </c:pt>
                <c:pt idx="619">
                  <c:v>53.61</c:v>
                </c:pt>
                <c:pt idx="620">
                  <c:v>83.4</c:v>
                </c:pt>
                <c:pt idx="621">
                  <c:v>13.62</c:v>
                </c:pt>
                <c:pt idx="622">
                  <c:v>285.76</c:v>
                </c:pt>
                <c:pt idx="623">
                  <c:v>76.63</c:v>
                </c:pt>
                <c:pt idx="624">
                  <c:v>8.5500000000000007</c:v>
                </c:pt>
                <c:pt idx="625">
                  <c:v>156.44999999999999</c:v>
                </c:pt>
                <c:pt idx="626">
                  <c:v>75.290000000000006</c:v>
                </c:pt>
                <c:pt idx="627">
                  <c:v>10.73</c:v>
                </c:pt>
                <c:pt idx="628">
                  <c:v>17.55</c:v>
                </c:pt>
                <c:pt idx="629">
                  <c:v>48.32</c:v>
                </c:pt>
                <c:pt idx="630">
                  <c:v>54.23</c:v>
                </c:pt>
                <c:pt idx="631">
                  <c:v>257.76</c:v>
                </c:pt>
                <c:pt idx="632">
                  <c:v>77.319999999999993</c:v>
                </c:pt>
                <c:pt idx="633">
                  <c:v>200.82</c:v>
                </c:pt>
                <c:pt idx="634">
                  <c:v>77.91</c:v>
                </c:pt>
                <c:pt idx="635">
                  <c:v>42.34</c:v>
                </c:pt>
                <c:pt idx="636">
                  <c:v>7.06</c:v>
                </c:pt>
                <c:pt idx="637">
                  <c:v>47.21</c:v>
                </c:pt>
                <c:pt idx="638">
                  <c:v>43.18</c:v>
                </c:pt>
                <c:pt idx="639">
                  <c:v>78.91</c:v>
                </c:pt>
                <c:pt idx="640">
                  <c:v>124.87</c:v>
                </c:pt>
                <c:pt idx="641">
                  <c:v>176.24</c:v>
                </c:pt>
                <c:pt idx="642">
                  <c:v>189.42</c:v>
                </c:pt>
                <c:pt idx="643">
                  <c:v>173.84</c:v>
                </c:pt>
                <c:pt idx="644">
                  <c:v>56.82</c:v>
                </c:pt>
                <c:pt idx="645">
                  <c:v>434.04</c:v>
                </c:pt>
                <c:pt idx="646">
                  <c:v>47</c:v>
                </c:pt>
                <c:pt idx="647">
                  <c:v>1.08</c:v>
                </c:pt>
                <c:pt idx="648">
                  <c:v>45.51</c:v>
                </c:pt>
                <c:pt idx="649">
                  <c:v>54.58</c:v>
                </c:pt>
                <c:pt idx="650">
                  <c:v>9.17</c:v>
                </c:pt>
                <c:pt idx="651">
                  <c:v>4.91</c:v>
                </c:pt>
                <c:pt idx="652">
                  <c:v>15.63</c:v>
                </c:pt>
                <c:pt idx="653">
                  <c:v>274.08999999999997</c:v>
                </c:pt>
                <c:pt idx="654">
                  <c:v>41.91</c:v>
                </c:pt>
                <c:pt idx="655">
                  <c:v>148.47999999999999</c:v>
                </c:pt>
                <c:pt idx="656">
                  <c:v>104.45</c:v>
                </c:pt>
                <c:pt idx="657">
                  <c:v>0.03</c:v>
                </c:pt>
                <c:pt idx="658">
                  <c:v>1.77</c:v>
                </c:pt>
                <c:pt idx="659">
                  <c:v>22.24</c:v>
                </c:pt>
                <c:pt idx="660">
                  <c:v>98.47</c:v>
                </c:pt>
                <c:pt idx="661">
                  <c:v>92.82</c:v>
                </c:pt>
                <c:pt idx="662">
                  <c:v>9.0299999999999994</c:v>
                </c:pt>
                <c:pt idx="663">
                  <c:v>3.48</c:v>
                </c:pt>
                <c:pt idx="664">
                  <c:v>228.78</c:v>
                </c:pt>
                <c:pt idx="665">
                  <c:v>82.42</c:v>
                </c:pt>
                <c:pt idx="666">
                  <c:v>17.11</c:v>
                </c:pt>
                <c:pt idx="667">
                  <c:v>35.9</c:v>
                </c:pt>
                <c:pt idx="668">
                  <c:v>29.8</c:v>
                </c:pt>
                <c:pt idx="669">
                  <c:v>7.0000000000000007E-2</c:v>
                </c:pt>
                <c:pt idx="670">
                  <c:v>2.81</c:v>
                </c:pt>
                <c:pt idx="671">
                  <c:v>22.86</c:v>
                </c:pt>
                <c:pt idx="672">
                  <c:v>35.89</c:v>
                </c:pt>
                <c:pt idx="673">
                  <c:v>45.3</c:v>
                </c:pt>
                <c:pt idx="674">
                  <c:v>22.49</c:v>
                </c:pt>
                <c:pt idx="675">
                  <c:v>22.25</c:v>
                </c:pt>
                <c:pt idx="676">
                  <c:v>3.15</c:v>
                </c:pt>
                <c:pt idx="677">
                  <c:v>39.1</c:v>
                </c:pt>
                <c:pt idx="678">
                  <c:v>0.33</c:v>
                </c:pt>
                <c:pt idx="679">
                  <c:v>1.75</c:v>
                </c:pt>
                <c:pt idx="680">
                  <c:v>7.15</c:v>
                </c:pt>
                <c:pt idx="681">
                  <c:v>51.08</c:v>
                </c:pt>
                <c:pt idx="682">
                  <c:v>54.8</c:v>
                </c:pt>
                <c:pt idx="683">
                  <c:v>52.04</c:v>
                </c:pt>
                <c:pt idx="684">
                  <c:v>54</c:v>
                </c:pt>
                <c:pt idx="685">
                  <c:v>2.85</c:v>
                </c:pt>
                <c:pt idx="686">
                  <c:v>48.17</c:v>
                </c:pt>
                <c:pt idx="687">
                  <c:v>22</c:v>
                </c:pt>
                <c:pt idx="688">
                  <c:v>5.08</c:v>
                </c:pt>
                <c:pt idx="689">
                  <c:v>0.88</c:v>
                </c:pt>
                <c:pt idx="690">
                  <c:v>5.21</c:v>
                </c:pt>
                <c:pt idx="691">
                  <c:v>75.33</c:v>
                </c:pt>
                <c:pt idx="692">
                  <c:v>7.27</c:v>
                </c:pt>
                <c:pt idx="693">
                  <c:v>0.03</c:v>
                </c:pt>
                <c:pt idx="694">
                  <c:v>43.98</c:v>
                </c:pt>
                <c:pt idx="695">
                  <c:v>48.02</c:v>
                </c:pt>
                <c:pt idx="696">
                  <c:v>0.19</c:v>
                </c:pt>
                <c:pt idx="697">
                  <c:v>0.01</c:v>
                </c:pt>
                <c:pt idx="698">
                  <c:v>0.55000000000000004</c:v>
                </c:pt>
                <c:pt idx="699">
                  <c:v>0.54</c:v>
                </c:pt>
                <c:pt idx="700">
                  <c:v>0.37</c:v>
                </c:pt>
                <c:pt idx="701">
                  <c:v>0.08</c:v>
                </c:pt>
                <c:pt idx="702">
                  <c:v>51.68</c:v>
                </c:pt>
                <c:pt idx="703">
                  <c:v>6.74</c:v>
                </c:pt>
                <c:pt idx="704">
                  <c:v>10.55</c:v>
                </c:pt>
                <c:pt idx="705">
                  <c:v>0.19</c:v>
                </c:pt>
                <c:pt idx="706">
                  <c:v>0.34</c:v>
                </c:pt>
                <c:pt idx="707">
                  <c:v>4.4000000000000004</c:v>
                </c:pt>
                <c:pt idx="708">
                  <c:v>6.11</c:v>
                </c:pt>
                <c:pt idx="709">
                  <c:v>4.41</c:v>
                </c:pt>
                <c:pt idx="710">
                  <c:v>76.41</c:v>
                </c:pt>
                <c:pt idx="711">
                  <c:v>17.649999999999999</c:v>
                </c:pt>
                <c:pt idx="712">
                  <c:v>2</c:v>
                </c:pt>
                <c:pt idx="713">
                  <c:v>2.89</c:v>
                </c:pt>
                <c:pt idx="714">
                  <c:v>0.77</c:v>
                </c:pt>
                <c:pt idx="715">
                  <c:v>3.03</c:v>
                </c:pt>
                <c:pt idx="716">
                  <c:v>28.35</c:v>
                </c:pt>
                <c:pt idx="717">
                  <c:v>2.02</c:v>
                </c:pt>
                <c:pt idx="718">
                  <c:v>0.18</c:v>
                </c:pt>
                <c:pt idx="719">
                  <c:v>7</c:v>
                </c:pt>
                <c:pt idx="720">
                  <c:v>4.0599999999999996</c:v>
                </c:pt>
                <c:pt idx="721">
                  <c:v>1.34</c:v>
                </c:pt>
                <c:pt idx="722">
                  <c:v>16.78</c:v>
                </c:pt>
                <c:pt idx="723">
                  <c:v>1.44</c:v>
                </c:pt>
                <c:pt idx="724">
                  <c:v>21.75</c:v>
                </c:pt>
                <c:pt idx="725">
                  <c:v>18.59</c:v>
                </c:pt>
                <c:pt idx="726">
                  <c:v>0.31</c:v>
                </c:pt>
                <c:pt idx="727">
                  <c:v>2.4</c:v>
                </c:pt>
                <c:pt idx="728">
                  <c:v>1.96</c:v>
                </c:pt>
                <c:pt idx="729">
                  <c:v>0.14000000000000001</c:v>
                </c:pt>
                <c:pt idx="730">
                  <c:v>0.02</c:v>
                </c:pt>
                <c:pt idx="731">
                  <c:v>4.8899999999999997</c:v>
                </c:pt>
                <c:pt idx="732">
                  <c:v>0.41</c:v>
                </c:pt>
                <c:pt idx="733">
                  <c:v>15.54</c:v>
                </c:pt>
                <c:pt idx="734">
                  <c:v>0.31</c:v>
                </c:pt>
                <c:pt idx="735">
                  <c:v>0.23</c:v>
                </c:pt>
                <c:pt idx="736">
                  <c:v>10.63</c:v>
                </c:pt>
                <c:pt idx="737">
                  <c:v>27.28</c:v>
                </c:pt>
                <c:pt idx="738">
                  <c:v>1.33</c:v>
                </c:pt>
                <c:pt idx="739">
                  <c:v>11.8</c:v>
                </c:pt>
                <c:pt idx="740">
                  <c:v>0.74</c:v>
                </c:pt>
                <c:pt idx="741">
                  <c:v>659.68</c:v>
                </c:pt>
                <c:pt idx="742">
                  <c:v>317.58</c:v>
                </c:pt>
                <c:pt idx="743">
                  <c:v>142.5</c:v>
                </c:pt>
                <c:pt idx="744">
                  <c:v>15.07</c:v>
                </c:pt>
                <c:pt idx="745">
                  <c:v>63.54</c:v>
                </c:pt>
                <c:pt idx="746">
                  <c:v>121.46</c:v>
                </c:pt>
                <c:pt idx="747">
                  <c:v>52.36</c:v>
                </c:pt>
                <c:pt idx="748">
                  <c:v>210.61</c:v>
                </c:pt>
                <c:pt idx="749">
                  <c:v>107.51</c:v>
                </c:pt>
                <c:pt idx="750">
                  <c:v>324.58999999999997</c:v>
                </c:pt>
                <c:pt idx="751">
                  <c:v>389.81</c:v>
                </c:pt>
                <c:pt idx="752">
                  <c:v>248.76</c:v>
                </c:pt>
                <c:pt idx="753">
                  <c:v>53.42</c:v>
                </c:pt>
                <c:pt idx="754">
                  <c:v>48.07</c:v>
                </c:pt>
                <c:pt idx="755">
                  <c:v>46.89</c:v>
                </c:pt>
                <c:pt idx="756">
                  <c:v>52.93</c:v>
                </c:pt>
                <c:pt idx="757">
                  <c:v>17.11</c:v>
                </c:pt>
                <c:pt idx="758">
                  <c:v>56</c:v>
                </c:pt>
                <c:pt idx="759">
                  <c:v>10.82</c:v>
                </c:pt>
                <c:pt idx="760">
                  <c:v>75.61</c:v>
                </c:pt>
                <c:pt idx="761">
                  <c:v>215.29</c:v>
                </c:pt>
                <c:pt idx="762">
                  <c:v>57.94</c:v>
                </c:pt>
                <c:pt idx="763">
                  <c:v>88.51</c:v>
                </c:pt>
                <c:pt idx="764">
                  <c:v>380.26</c:v>
                </c:pt>
                <c:pt idx="765">
                  <c:v>38.630000000000003</c:v>
                </c:pt>
                <c:pt idx="766">
                  <c:v>171.24</c:v>
                </c:pt>
                <c:pt idx="767">
                  <c:v>215.43</c:v>
                </c:pt>
                <c:pt idx="768">
                  <c:v>132.07</c:v>
                </c:pt>
                <c:pt idx="769">
                  <c:v>26.86</c:v>
                </c:pt>
                <c:pt idx="770">
                  <c:v>255.96</c:v>
                </c:pt>
                <c:pt idx="771">
                  <c:v>17.11</c:v>
                </c:pt>
                <c:pt idx="772">
                  <c:v>96.52</c:v>
                </c:pt>
                <c:pt idx="773">
                  <c:v>11.4</c:v>
                </c:pt>
                <c:pt idx="774">
                  <c:v>120.62</c:v>
                </c:pt>
                <c:pt idx="775">
                  <c:v>40.46</c:v>
                </c:pt>
                <c:pt idx="776">
                  <c:v>65.209999999999994</c:v>
                </c:pt>
                <c:pt idx="777">
                  <c:v>3.33</c:v>
                </c:pt>
                <c:pt idx="778">
                  <c:v>36.4</c:v>
                </c:pt>
                <c:pt idx="779">
                  <c:v>251.51</c:v>
                </c:pt>
                <c:pt idx="780">
                  <c:v>26.02</c:v>
                </c:pt>
                <c:pt idx="781">
                  <c:v>4.1100000000000003</c:v>
                </c:pt>
                <c:pt idx="782">
                  <c:v>12.47</c:v>
                </c:pt>
                <c:pt idx="783">
                  <c:v>14.38</c:v>
                </c:pt>
                <c:pt idx="784">
                  <c:v>20.3</c:v>
                </c:pt>
                <c:pt idx="785">
                  <c:v>3.19</c:v>
                </c:pt>
                <c:pt idx="786">
                  <c:v>15.09</c:v>
                </c:pt>
                <c:pt idx="787">
                  <c:v>141.84</c:v>
                </c:pt>
                <c:pt idx="788">
                  <c:v>25</c:v>
                </c:pt>
                <c:pt idx="789">
                  <c:v>41</c:v>
                </c:pt>
                <c:pt idx="790">
                  <c:v>208.55</c:v>
                </c:pt>
                <c:pt idx="791">
                  <c:v>40.31</c:v>
                </c:pt>
                <c:pt idx="792">
                  <c:v>23.09</c:v>
                </c:pt>
                <c:pt idx="793">
                  <c:v>71.52</c:v>
                </c:pt>
                <c:pt idx="794">
                  <c:v>10.6</c:v>
                </c:pt>
                <c:pt idx="795">
                  <c:v>100.01</c:v>
                </c:pt>
                <c:pt idx="796">
                  <c:v>184.93</c:v>
                </c:pt>
                <c:pt idx="797">
                  <c:v>30.5</c:v>
                </c:pt>
                <c:pt idx="798">
                  <c:v>35.01</c:v>
                </c:pt>
                <c:pt idx="799">
                  <c:v>6.15</c:v>
                </c:pt>
                <c:pt idx="800">
                  <c:v>16.29</c:v>
                </c:pt>
                <c:pt idx="801">
                  <c:v>31.57</c:v>
                </c:pt>
                <c:pt idx="802">
                  <c:v>17.61</c:v>
                </c:pt>
                <c:pt idx="803">
                  <c:v>13.06</c:v>
                </c:pt>
                <c:pt idx="804">
                  <c:v>2.4900000000000002</c:v>
                </c:pt>
                <c:pt idx="805">
                  <c:v>0.87</c:v>
                </c:pt>
                <c:pt idx="806">
                  <c:v>6.17</c:v>
                </c:pt>
                <c:pt idx="807">
                  <c:v>35.81</c:v>
                </c:pt>
                <c:pt idx="808">
                  <c:v>37.71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DB-42B7-B06F-2F2D97256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26440"/>
        <c:axId val="165318152"/>
      </c:scatterChart>
      <c:valAx>
        <c:axId val="158226440"/>
        <c:scaling>
          <c:orientation val="minMax"/>
          <c:min val="7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18152"/>
        <c:crosses val="autoZero"/>
        <c:crossBetween val="midCat"/>
      </c:valAx>
      <c:valAx>
        <c:axId val="1653181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26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1000 movies runtime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genre_dashboard!$C$1</c:f>
              <c:strCache>
                <c:ptCount val="1"/>
                <c:pt idx="0">
                  <c:v>runtime (mean)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genre_dashboard!$A$2:$A$22</c:f>
              <c:strCache>
                <c:ptCount val="21"/>
                <c:pt idx="0">
                  <c:v>Drama</c:v>
                </c:pt>
                <c:pt idx="1">
                  <c:v>Crime</c:v>
                </c:pt>
                <c:pt idx="2">
                  <c:v>Action</c:v>
                </c:pt>
                <c:pt idx="3">
                  <c:v>Biography</c:v>
                </c:pt>
                <c:pt idx="4">
                  <c:v>History</c:v>
                </c:pt>
                <c:pt idx="5">
                  <c:v>Adventure</c:v>
                </c:pt>
                <c:pt idx="6">
                  <c:v>Animation</c:v>
                </c:pt>
                <c:pt idx="7">
                  <c:v>Sci-Fi</c:v>
                </c:pt>
                <c:pt idx="8">
                  <c:v>Romance</c:v>
                </c:pt>
                <c:pt idx="9">
                  <c:v>Western</c:v>
                </c:pt>
                <c:pt idx="10">
                  <c:v>Mystery</c:v>
                </c:pt>
                <c:pt idx="11">
                  <c:v>Comedy</c:v>
                </c:pt>
                <c:pt idx="12">
                  <c:v>Fantasy</c:v>
                </c:pt>
                <c:pt idx="13">
                  <c:v>War</c:v>
                </c:pt>
                <c:pt idx="14">
                  <c:v>Thriller</c:v>
                </c:pt>
                <c:pt idx="15">
                  <c:v>Family</c:v>
                </c:pt>
                <c:pt idx="16">
                  <c:v>Horror</c:v>
                </c:pt>
                <c:pt idx="17">
                  <c:v>Music</c:v>
                </c:pt>
                <c:pt idx="18">
                  <c:v>Film-Noir</c:v>
                </c:pt>
                <c:pt idx="19">
                  <c:v>Musical</c:v>
                </c:pt>
                <c:pt idx="20">
                  <c:v>Sport</c:v>
                </c:pt>
              </c:strCache>
            </c:strRef>
          </c:cat>
          <c:val>
            <c:numRef>
              <c:f>genre_dashboard!$C$2:$C$22</c:f>
              <c:numCache>
                <c:formatCode>0.00</c:formatCode>
                <c:ptCount val="21"/>
                <c:pt idx="0">
                  <c:v>127.49180327868852</c:v>
                </c:pt>
                <c:pt idx="1">
                  <c:v>126.24019607843137</c:v>
                </c:pt>
                <c:pt idx="2">
                  <c:v>130.54589371980677</c:v>
                </c:pt>
                <c:pt idx="3">
                  <c:v>137.4018691588785</c:v>
                </c:pt>
                <c:pt idx="4">
                  <c:v>142.95555555555555</c:v>
                </c:pt>
                <c:pt idx="5">
                  <c:v>125.68783068783068</c:v>
                </c:pt>
                <c:pt idx="6">
                  <c:v>99.88095238095238</c:v>
                </c:pt>
                <c:pt idx="7">
                  <c:v>120.59701492537313</c:v>
                </c:pt>
                <c:pt idx="8">
                  <c:v>121.31746031746032</c:v>
                </c:pt>
                <c:pt idx="9">
                  <c:v>130.05882352941177</c:v>
                </c:pt>
                <c:pt idx="10">
                  <c:v>122.71844660194175</c:v>
                </c:pt>
                <c:pt idx="11">
                  <c:v>112.92576419213974</c:v>
                </c:pt>
                <c:pt idx="12">
                  <c:v>121.56451612903226</c:v>
                </c:pt>
                <c:pt idx="13">
                  <c:v>133.46</c:v>
                </c:pt>
                <c:pt idx="14">
                  <c:v>120.46808510638297</c:v>
                </c:pt>
                <c:pt idx="15">
                  <c:v>118.46153846153847</c:v>
                </c:pt>
                <c:pt idx="16">
                  <c:v>102.06060606060606</c:v>
                </c:pt>
                <c:pt idx="17">
                  <c:v>120.19354838709677</c:v>
                </c:pt>
                <c:pt idx="18">
                  <c:v>101.59090909090909</c:v>
                </c:pt>
                <c:pt idx="19">
                  <c:v>141.5625</c:v>
                </c:pt>
                <c:pt idx="20">
                  <c:v>140.13333333333333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BE-45B3-955D-2CE75E514621}"/>
            </c:ext>
          </c:extLst>
        </c:ser>
        <c:ser>
          <c:idx val="1"/>
          <c:order val="1"/>
          <c:tx>
            <c:strRef>
              <c:f>genre_dashboard!$D$1</c:f>
              <c:strCache>
                <c:ptCount val="1"/>
                <c:pt idx="0">
                  <c:v>runtime (median)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genre_dashboard!$A$2:$A$22</c:f>
              <c:strCache>
                <c:ptCount val="21"/>
                <c:pt idx="0">
                  <c:v>Drama</c:v>
                </c:pt>
                <c:pt idx="1">
                  <c:v>Crime</c:v>
                </c:pt>
                <c:pt idx="2">
                  <c:v>Action</c:v>
                </c:pt>
                <c:pt idx="3">
                  <c:v>Biography</c:v>
                </c:pt>
                <c:pt idx="4">
                  <c:v>History</c:v>
                </c:pt>
                <c:pt idx="5">
                  <c:v>Adventure</c:v>
                </c:pt>
                <c:pt idx="6">
                  <c:v>Animation</c:v>
                </c:pt>
                <c:pt idx="7">
                  <c:v>Sci-Fi</c:v>
                </c:pt>
                <c:pt idx="8">
                  <c:v>Romance</c:v>
                </c:pt>
                <c:pt idx="9">
                  <c:v>Western</c:v>
                </c:pt>
                <c:pt idx="10">
                  <c:v>Mystery</c:v>
                </c:pt>
                <c:pt idx="11">
                  <c:v>Comedy</c:v>
                </c:pt>
                <c:pt idx="12">
                  <c:v>Fantasy</c:v>
                </c:pt>
                <c:pt idx="13">
                  <c:v>War</c:v>
                </c:pt>
                <c:pt idx="14">
                  <c:v>Thriller</c:v>
                </c:pt>
                <c:pt idx="15">
                  <c:v>Family</c:v>
                </c:pt>
                <c:pt idx="16">
                  <c:v>Horror</c:v>
                </c:pt>
                <c:pt idx="17">
                  <c:v>Music</c:v>
                </c:pt>
                <c:pt idx="18">
                  <c:v>Film-Noir</c:v>
                </c:pt>
                <c:pt idx="19">
                  <c:v>Musical</c:v>
                </c:pt>
                <c:pt idx="20">
                  <c:v>Sport</c:v>
                </c:pt>
              </c:strCache>
            </c:strRef>
          </c:cat>
          <c:val>
            <c:numRef>
              <c:f>genre_dashboard!$D$2:$D$22</c:f>
              <c:numCache>
                <c:formatCode>0.0</c:formatCode>
                <c:ptCount val="21"/>
                <c:pt idx="0">
                  <c:v>123</c:v>
                </c:pt>
                <c:pt idx="1">
                  <c:v>120</c:v>
                </c:pt>
                <c:pt idx="2">
                  <c:v>128</c:v>
                </c:pt>
                <c:pt idx="3">
                  <c:v>130</c:v>
                </c:pt>
                <c:pt idx="4">
                  <c:v>138</c:v>
                </c:pt>
                <c:pt idx="5">
                  <c:v>122</c:v>
                </c:pt>
                <c:pt idx="6">
                  <c:v>99.5</c:v>
                </c:pt>
                <c:pt idx="7">
                  <c:v>119</c:v>
                </c:pt>
                <c:pt idx="8">
                  <c:v>120.5</c:v>
                </c:pt>
                <c:pt idx="9">
                  <c:v>130</c:v>
                </c:pt>
                <c:pt idx="10">
                  <c:v>121</c:v>
                </c:pt>
                <c:pt idx="11">
                  <c:v>107</c:v>
                </c:pt>
                <c:pt idx="12">
                  <c:v>117.5</c:v>
                </c:pt>
                <c:pt idx="13">
                  <c:v>127</c:v>
                </c:pt>
                <c:pt idx="14">
                  <c:v>118</c:v>
                </c:pt>
                <c:pt idx="15">
                  <c:v>111.5</c:v>
                </c:pt>
                <c:pt idx="16">
                  <c:v>103</c:v>
                </c:pt>
                <c:pt idx="17">
                  <c:v>120</c:v>
                </c:pt>
                <c:pt idx="18">
                  <c:v>100.5</c:v>
                </c:pt>
                <c:pt idx="19">
                  <c:v>132</c:v>
                </c:pt>
                <c:pt idx="20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BE-45B3-955D-2CE75E514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908441095"/>
        <c:axId val="1908466695"/>
      </c:barChart>
      <c:catAx>
        <c:axId val="1908441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466695"/>
        <c:crosses val="autoZero"/>
        <c:auto val="1"/>
        <c:lblAlgn val="ctr"/>
        <c:lblOffset val="100"/>
        <c:noMultiLvlLbl val="0"/>
      </c:catAx>
      <c:valAx>
        <c:axId val="1908466695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441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Genre Ratings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genre_dashboard!$H$1</c:f>
              <c:strCache>
                <c:ptCount val="1"/>
                <c:pt idx="0">
                  <c:v>rating (mean)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genre_dashboard!$A$2:$A$22</c:f>
              <c:strCache>
                <c:ptCount val="21"/>
                <c:pt idx="0">
                  <c:v>Drama</c:v>
                </c:pt>
                <c:pt idx="1">
                  <c:v>Crime</c:v>
                </c:pt>
                <c:pt idx="2">
                  <c:v>Action</c:v>
                </c:pt>
                <c:pt idx="3">
                  <c:v>Biography</c:v>
                </c:pt>
                <c:pt idx="4">
                  <c:v>History</c:v>
                </c:pt>
                <c:pt idx="5">
                  <c:v>Adventure</c:v>
                </c:pt>
                <c:pt idx="6">
                  <c:v>Animation</c:v>
                </c:pt>
                <c:pt idx="7">
                  <c:v>Sci-Fi</c:v>
                </c:pt>
                <c:pt idx="8">
                  <c:v>Romance</c:v>
                </c:pt>
                <c:pt idx="9">
                  <c:v>Western</c:v>
                </c:pt>
                <c:pt idx="10">
                  <c:v>Mystery</c:v>
                </c:pt>
                <c:pt idx="11">
                  <c:v>Comedy</c:v>
                </c:pt>
                <c:pt idx="12">
                  <c:v>Fantasy</c:v>
                </c:pt>
                <c:pt idx="13">
                  <c:v>War</c:v>
                </c:pt>
                <c:pt idx="14">
                  <c:v>Thriller</c:v>
                </c:pt>
                <c:pt idx="15">
                  <c:v>Family</c:v>
                </c:pt>
                <c:pt idx="16">
                  <c:v>Horror</c:v>
                </c:pt>
                <c:pt idx="17">
                  <c:v>Music</c:v>
                </c:pt>
                <c:pt idx="18">
                  <c:v>Film-Noir</c:v>
                </c:pt>
                <c:pt idx="19">
                  <c:v>Musical</c:v>
                </c:pt>
                <c:pt idx="20">
                  <c:v>Sport</c:v>
                </c:pt>
              </c:strCache>
            </c:strRef>
          </c:cat>
          <c:val>
            <c:numRef>
              <c:f>genre_dashboard!$H$2:$H$22</c:f>
              <c:numCache>
                <c:formatCode>0.00</c:formatCode>
                <c:ptCount val="21"/>
                <c:pt idx="0">
                  <c:v>7.980191256830615</c:v>
                </c:pt>
                <c:pt idx="1">
                  <c:v>7.9931372549019537</c:v>
                </c:pt>
                <c:pt idx="2">
                  <c:v>7.9864734299516797</c:v>
                </c:pt>
                <c:pt idx="3">
                  <c:v>7.9700934579439204</c:v>
                </c:pt>
                <c:pt idx="4">
                  <c:v>7.9333333333333345</c:v>
                </c:pt>
                <c:pt idx="5">
                  <c:v>7.9825396825396728</c:v>
                </c:pt>
                <c:pt idx="6">
                  <c:v>7.9428571428571502</c:v>
                </c:pt>
                <c:pt idx="7">
                  <c:v>7.9865671641791032</c:v>
                </c:pt>
                <c:pt idx="8">
                  <c:v>7.9388888888888882</c:v>
                </c:pt>
                <c:pt idx="9">
                  <c:v>8.052941176470588</c:v>
                </c:pt>
                <c:pt idx="10">
                  <c:v>7.9912621359223301</c:v>
                </c:pt>
                <c:pt idx="11">
                  <c:v>7.9113537117903849</c:v>
                </c:pt>
                <c:pt idx="12">
                  <c:v>7.925806451612905</c:v>
                </c:pt>
                <c:pt idx="13">
                  <c:v>8.0499999999999972</c:v>
                </c:pt>
                <c:pt idx="14">
                  <c:v>7.929787234042549</c:v>
                </c:pt>
                <c:pt idx="15">
                  <c:v>7.9326923076923084</c:v>
                </c:pt>
                <c:pt idx="16">
                  <c:v>7.8757575757575768</c:v>
                </c:pt>
                <c:pt idx="17">
                  <c:v>7.9096774193548391</c:v>
                </c:pt>
                <c:pt idx="18">
                  <c:v>7.9772727272727311</c:v>
                </c:pt>
                <c:pt idx="19">
                  <c:v>7.9437499999999988</c:v>
                </c:pt>
                <c:pt idx="20">
                  <c:v>7.9799999999999995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12-406E-B95F-EE5832A7DF19}"/>
            </c:ext>
          </c:extLst>
        </c:ser>
        <c:ser>
          <c:idx val="1"/>
          <c:order val="1"/>
          <c:tx>
            <c:strRef>
              <c:f>genre_dashboard!$I$1</c:f>
              <c:strCache>
                <c:ptCount val="1"/>
                <c:pt idx="0">
                  <c:v>rating (median)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genre_dashboard!$A$2:$A$22</c:f>
              <c:strCache>
                <c:ptCount val="21"/>
                <c:pt idx="0">
                  <c:v>Drama</c:v>
                </c:pt>
                <c:pt idx="1">
                  <c:v>Crime</c:v>
                </c:pt>
                <c:pt idx="2">
                  <c:v>Action</c:v>
                </c:pt>
                <c:pt idx="3">
                  <c:v>Biography</c:v>
                </c:pt>
                <c:pt idx="4">
                  <c:v>History</c:v>
                </c:pt>
                <c:pt idx="5">
                  <c:v>Adventure</c:v>
                </c:pt>
                <c:pt idx="6">
                  <c:v>Animation</c:v>
                </c:pt>
                <c:pt idx="7">
                  <c:v>Sci-Fi</c:v>
                </c:pt>
                <c:pt idx="8">
                  <c:v>Romance</c:v>
                </c:pt>
                <c:pt idx="9">
                  <c:v>Western</c:v>
                </c:pt>
                <c:pt idx="10">
                  <c:v>Mystery</c:v>
                </c:pt>
                <c:pt idx="11">
                  <c:v>Comedy</c:v>
                </c:pt>
                <c:pt idx="12">
                  <c:v>Fantasy</c:v>
                </c:pt>
                <c:pt idx="13">
                  <c:v>War</c:v>
                </c:pt>
                <c:pt idx="14">
                  <c:v>Thriller</c:v>
                </c:pt>
                <c:pt idx="15">
                  <c:v>Family</c:v>
                </c:pt>
                <c:pt idx="16">
                  <c:v>Horror</c:v>
                </c:pt>
                <c:pt idx="17">
                  <c:v>Music</c:v>
                </c:pt>
                <c:pt idx="18">
                  <c:v>Film-Noir</c:v>
                </c:pt>
                <c:pt idx="19">
                  <c:v>Musical</c:v>
                </c:pt>
                <c:pt idx="20">
                  <c:v>Sport</c:v>
                </c:pt>
              </c:strCache>
            </c:strRef>
          </c:cat>
          <c:val>
            <c:numRef>
              <c:f>genre_dashboard!$I$2:$I$22</c:f>
              <c:numCache>
                <c:formatCode>0.0</c:formatCode>
                <c:ptCount val="21"/>
                <c:pt idx="0">
                  <c:v>7.9</c:v>
                </c:pt>
                <c:pt idx="1">
                  <c:v>7.9</c:v>
                </c:pt>
                <c:pt idx="2">
                  <c:v>7.9</c:v>
                </c:pt>
                <c:pt idx="3">
                  <c:v>8</c:v>
                </c:pt>
                <c:pt idx="4">
                  <c:v>7.9</c:v>
                </c:pt>
                <c:pt idx="5">
                  <c:v>7.9</c:v>
                </c:pt>
                <c:pt idx="6">
                  <c:v>7.9</c:v>
                </c:pt>
                <c:pt idx="7">
                  <c:v>7.9</c:v>
                </c:pt>
                <c:pt idx="8">
                  <c:v>7.9</c:v>
                </c:pt>
                <c:pt idx="9">
                  <c:v>8</c:v>
                </c:pt>
                <c:pt idx="10">
                  <c:v>7.9</c:v>
                </c:pt>
                <c:pt idx="11">
                  <c:v>7.9</c:v>
                </c:pt>
                <c:pt idx="12">
                  <c:v>7.9</c:v>
                </c:pt>
                <c:pt idx="13">
                  <c:v>8.1</c:v>
                </c:pt>
                <c:pt idx="14">
                  <c:v>7.9</c:v>
                </c:pt>
                <c:pt idx="15">
                  <c:v>7.9</c:v>
                </c:pt>
                <c:pt idx="16">
                  <c:v>7.8</c:v>
                </c:pt>
                <c:pt idx="17">
                  <c:v>7.9</c:v>
                </c:pt>
                <c:pt idx="18">
                  <c:v>7.9</c:v>
                </c:pt>
                <c:pt idx="19">
                  <c:v>7.85</c:v>
                </c:pt>
                <c:pt idx="20">
                  <c:v>8.1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12-406E-B95F-EE5832A7DF19}"/>
            </c:ext>
          </c:extLst>
        </c:ser>
        <c:ser>
          <c:idx val="2"/>
          <c:order val="2"/>
          <c:tx>
            <c:strRef>
              <c:f>genre_dashboard!$J$1</c:f>
              <c:strCache>
                <c:ptCount val="1"/>
                <c:pt idx="0">
                  <c:v>rating (mode)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genre_dashboard!$A$2:$A$22</c:f>
              <c:strCache>
                <c:ptCount val="21"/>
                <c:pt idx="0">
                  <c:v>Drama</c:v>
                </c:pt>
                <c:pt idx="1">
                  <c:v>Crime</c:v>
                </c:pt>
                <c:pt idx="2">
                  <c:v>Action</c:v>
                </c:pt>
                <c:pt idx="3">
                  <c:v>Biography</c:v>
                </c:pt>
                <c:pt idx="4">
                  <c:v>History</c:v>
                </c:pt>
                <c:pt idx="5">
                  <c:v>Adventure</c:v>
                </c:pt>
                <c:pt idx="6">
                  <c:v>Animation</c:v>
                </c:pt>
                <c:pt idx="7">
                  <c:v>Sci-Fi</c:v>
                </c:pt>
                <c:pt idx="8">
                  <c:v>Romance</c:v>
                </c:pt>
                <c:pt idx="9">
                  <c:v>Western</c:v>
                </c:pt>
                <c:pt idx="10">
                  <c:v>Mystery</c:v>
                </c:pt>
                <c:pt idx="11">
                  <c:v>Comedy</c:v>
                </c:pt>
                <c:pt idx="12">
                  <c:v>Fantasy</c:v>
                </c:pt>
                <c:pt idx="13">
                  <c:v>War</c:v>
                </c:pt>
                <c:pt idx="14">
                  <c:v>Thriller</c:v>
                </c:pt>
                <c:pt idx="15">
                  <c:v>Family</c:v>
                </c:pt>
                <c:pt idx="16">
                  <c:v>Horror</c:v>
                </c:pt>
                <c:pt idx="17">
                  <c:v>Music</c:v>
                </c:pt>
                <c:pt idx="18">
                  <c:v>Film-Noir</c:v>
                </c:pt>
                <c:pt idx="19">
                  <c:v>Musical</c:v>
                </c:pt>
                <c:pt idx="20">
                  <c:v>Sport</c:v>
                </c:pt>
              </c:strCache>
            </c:strRef>
          </c:cat>
          <c:val>
            <c:numRef>
              <c:f>genre_dashboard!$J$2:$J$22</c:f>
              <c:numCache>
                <c:formatCode>0.0</c:formatCode>
                <c:ptCount val="21"/>
                <c:pt idx="0">
                  <c:v>7.7</c:v>
                </c:pt>
                <c:pt idx="1">
                  <c:v>7.7</c:v>
                </c:pt>
                <c:pt idx="2">
                  <c:v>7.8</c:v>
                </c:pt>
                <c:pt idx="3">
                  <c:v>7.8</c:v>
                </c:pt>
                <c:pt idx="4">
                  <c:v>7.7</c:v>
                </c:pt>
                <c:pt idx="5">
                  <c:v>7.8</c:v>
                </c:pt>
                <c:pt idx="6">
                  <c:v>7.7</c:v>
                </c:pt>
                <c:pt idx="7">
                  <c:v>7.8</c:v>
                </c:pt>
                <c:pt idx="8">
                  <c:v>7.7</c:v>
                </c:pt>
                <c:pt idx="9">
                  <c:v>8.1999999999999993</c:v>
                </c:pt>
                <c:pt idx="10">
                  <c:v>7.9</c:v>
                </c:pt>
                <c:pt idx="11">
                  <c:v>7.7</c:v>
                </c:pt>
                <c:pt idx="12">
                  <c:v>7.7</c:v>
                </c:pt>
                <c:pt idx="13">
                  <c:v>8.1</c:v>
                </c:pt>
                <c:pt idx="14">
                  <c:v>7.7</c:v>
                </c:pt>
                <c:pt idx="15">
                  <c:v>7.8</c:v>
                </c:pt>
                <c:pt idx="16">
                  <c:v>7.8</c:v>
                </c:pt>
                <c:pt idx="17">
                  <c:v>7.8</c:v>
                </c:pt>
                <c:pt idx="18">
                  <c:v>7.9</c:v>
                </c:pt>
                <c:pt idx="19">
                  <c:v>7.8</c:v>
                </c:pt>
                <c:pt idx="20">
                  <c:v>8.1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12-406E-B95F-EE5832A7D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8411911"/>
        <c:axId val="1908454407"/>
      </c:barChart>
      <c:catAx>
        <c:axId val="1908411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454407"/>
        <c:crosses val="autoZero"/>
        <c:auto val="1"/>
        <c:lblAlgn val="ctr"/>
        <c:lblOffset val="100"/>
        <c:noMultiLvlLbl val="0"/>
      </c:catAx>
      <c:valAx>
        <c:axId val="1908454407"/>
        <c:scaling>
          <c:orientation val="minMax"/>
          <c:max val="8.3000000000000007"/>
          <c:min val="7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411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genre_dashboard!$M$1</c:f>
              <c:strCache>
                <c:ptCount val="1"/>
                <c:pt idx="0">
                  <c:v>metascore (mean)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genre_dashboard!$A$2:$A$22</c:f>
              <c:strCache>
                <c:ptCount val="21"/>
                <c:pt idx="0">
                  <c:v>Drama</c:v>
                </c:pt>
                <c:pt idx="1">
                  <c:v>Crime</c:v>
                </c:pt>
                <c:pt idx="2">
                  <c:v>Action</c:v>
                </c:pt>
                <c:pt idx="3">
                  <c:v>Biography</c:v>
                </c:pt>
                <c:pt idx="4">
                  <c:v>History</c:v>
                </c:pt>
                <c:pt idx="5">
                  <c:v>Adventure</c:v>
                </c:pt>
                <c:pt idx="6">
                  <c:v>Animation</c:v>
                </c:pt>
                <c:pt idx="7">
                  <c:v>Sci-Fi</c:v>
                </c:pt>
                <c:pt idx="8">
                  <c:v>Romance</c:v>
                </c:pt>
                <c:pt idx="9">
                  <c:v>Western</c:v>
                </c:pt>
                <c:pt idx="10">
                  <c:v>Mystery</c:v>
                </c:pt>
                <c:pt idx="11">
                  <c:v>Comedy</c:v>
                </c:pt>
                <c:pt idx="12">
                  <c:v>Fantasy</c:v>
                </c:pt>
                <c:pt idx="13">
                  <c:v>War</c:v>
                </c:pt>
                <c:pt idx="14">
                  <c:v>Thriller</c:v>
                </c:pt>
                <c:pt idx="15">
                  <c:v>Family</c:v>
                </c:pt>
                <c:pt idx="16">
                  <c:v>Horror</c:v>
                </c:pt>
                <c:pt idx="17">
                  <c:v>Music</c:v>
                </c:pt>
                <c:pt idx="18">
                  <c:v>Film-Noir</c:v>
                </c:pt>
                <c:pt idx="19">
                  <c:v>Musical</c:v>
                </c:pt>
                <c:pt idx="20">
                  <c:v>Sport</c:v>
                </c:pt>
              </c:strCache>
            </c:strRef>
          </c:cat>
          <c:val>
            <c:numRef>
              <c:f>genre_dashboard!$M$2:$M$22</c:f>
              <c:numCache>
                <c:formatCode>0.00</c:formatCode>
                <c:ptCount val="21"/>
                <c:pt idx="0">
                  <c:v>79.379139072847678</c:v>
                </c:pt>
                <c:pt idx="1">
                  <c:v>77.024539877300612</c:v>
                </c:pt>
                <c:pt idx="2">
                  <c:v>74.779761904761898</c:v>
                </c:pt>
                <c:pt idx="3">
                  <c:v>77.543478260869563</c:v>
                </c:pt>
                <c:pt idx="4">
                  <c:v>80.07692307692308</c:v>
                </c:pt>
                <c:pt idx="5">
                  <c:v>78.522988505747122</c:v>
                </c:pt>
                <c:pt idx="6">
                  <c:v>80.777777777777771</c:v>
                </c:pt>
                <c:pt idx="7">
                  <c:v>77.375</c:v>
                </c:pt>
                <c:pt idx="8">
                  <c:v>81.764150943396231</c:v>
                </c:pt>
                <c:pt idx="9">
                  <c:v>84</c:v>
                </c:pt>
                <c:pt idx="10">
                  <c:v>79.423529411764704</c:v>
                </c:pt>
                <c:pt idx="11">
                  <c:v>78.326086956521735</c:v>
                </c:pt>
                <c:pt idx="12">
                  <c:v>75.672727272727272</c:v>
                </c:pt>
                <c:pt idx="13">
                  <c:v>82.444444444444443</c:v>
                </c:pt>
                <c:pt idx="14">
                  <c:v>77.820512820512818</c:v>
                </c:pt>
                <c:pt idx="15">
                  <c:v>78.630434782608702</c:v>
                </c:pt>
                <c:pt idx="16">
                  <c:v>79.103448275862064</c:v>
                </c:pt>
                <c:pt idx="17">
                  <c:v>77.821428571428569</c:v>
                </c:pt>
                <c:pt idx="18">
                  <c:v>91.333333333333329</c:v>
                </c:pt>
                <c:pt idx="19">
                  <c:v>77.25</c:v>
                </c:pt>
                <c:pt idx="20">
                  <c:v>74.769230769230774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D8-41ED-8CC6-3420B980D1B5}"/>
            </c:ext>
          </c:extLst>
        </c:ser>
        <c:ser>
          <c:idx val="1"/>
          <c:order val="1"/>
          <c:tx>
            <c:strRef>
              <c:f>genre_dashboard!$N$1</c:f>
              <c:strCache>
                <c:ptCount val="1"/>
                <c:pt idx="0">
                  <c:v>metascore (median)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genre_dashboard!$A$2:$A$22</c:f>
              <c:strCache>
                <c:ptCount val="21"/>
                <c:pt idx="0">
                  <c:v>Drama</c:v>
                </c:pt>
                <c:pt idx="1">
                  <c:v>Crime</c:v>
                </c:pt>
                <c:pt idx="2">
                  <c:v>Action</c:v>
                </c:pt>
                <c:pt idx="3">
                  <c:v>Biography</c:v>
                </c:pt>
                <c:pt idx="4">
                  <c:v>History</c:v>
                </c:pt>
                <c:pt idx="5">
                  <c:v>Adventure</c:v>
                </c:pt>
                <c:pt idx="6">
                  <c:v>Animation</c:v>
                </c:pt>
                <c:pt idx="7">
                  <c:v>Sci-Fi</c:v>
                </c:pt>
                <c:pt idx="8">
                  <c:v>Romance</c:v>
                </c:pt>
                <c:pt idx="9">
                  <c:v>Western</c:v>
                </c:pt>
                <c:pt idx="10">
                  <c:v>Mystery</c:v>
                </c:pt>
                <c:pt idx="11">
                  <c:v>Comedy</c:v>
                </c:pt>
                <c:pt idx="12">
                  <c:v>Fantasy</c:v>
                </c:pt>
                <c:pt idx="13">
                  <c:v>War</c:v>
                </c:pt>
                <c:pt idx="14">
                  <c:v>Thriller</c:v>
                </c:pt>
                <c:pt idx="15">
                  <c:v>Family</c:v>
                </c:pt>
                <c:pt idx="16">
                  <c:v>Horror</c:v>
                </c:pt>
                <c:pt idx="17">
                  <c:v>Music</c:v>
                </c:pt>
                <c:pt idx="18">
                  <c:v>Film-Noir</c:v>
                </c:pt>
                <c:pt idx="19">
                  <c:v>Musical</c:v>
                </c:pt>
                <c:pt idx="20">
                  <c:v>Sport</c:v>
                </c:pt>
              </c:strCache>
            </c:strRef>
          </c:cat>
          <c:val>
            <c:numRef>
              <c:f>genre_dashboard!$N$2:$N$22</c:f>
              <c:numCache>
                <c:formatCode>0.0</c:formatCode>
                <c:ptCount val="21"/>
                <c:pt idx="0">
                  <c:v>80</c:v>
                </c:pt>
                <c:pt idx="1">
                  <c:v>77</c:v>
                </c:pt>
                <c:pt idx="2">
                  <c:v>75</c:v>
                </c:pt>
                <c:pt idx="3">
                  <c:v>77</c:v>
                </c:pt>
                <c:pt idx="4">
                  <c:v>77</c:v>
                </c:pt>
                <c:pt idx="5">
                  <c:v>80</c:v>
                </c:pt>
                <c:pt idx="6">
                  <c:v>82</c:v>
                </c:pt>
                <c:pt idx="7">
                  <c:v>78.5</c:v>
                </c:pt>
                <c:pt idx="8">
                  <c:v>84</c:v>
                </c:pt>
                <c:pt idx="9">
                  <c:v>85</c:v>
                </c:pt>
                <c:pt idx="10">
                  <c:v>81</c:v>
                </c:pt>
                <c:pt idx="11">
                  <c:v>79</c:v>
                </c:pt>
                <c:pt idx="12">
                  <c:v>78</c:v>
                </c:pt>
                <c:pt idx="13">
                  <c:v>86</c:v>
                </c:pt>
                <c:pt idx="14">
                  <c:v>80</c:v>
                </c:pt>
                <c:pt idx="15">
                  <c:v>79</c:v>
                </c:pt>
                <c:pt idx="16">
                  <c:v>81</c:v>
                </c:pt>
                <c:pt idx="17">
                  <c:v>81</c:v>
                </c:pt>
                <c:pt idx="18">
                  <c:v>92.5</c:v>
                </c:pt>
                <c:pt idx="19">
                  <c:v>76</c:v>
                </c:pt>
                <c:pt idx="20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D8-41ED-8CC6-3420B980D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535127047"/>
        <c:axId val="535129095"/>
      </c:barChart>
      <c:catAx>
        <c:axId val="535127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129095"/>
        <c:crosses val="autoZero"/>
        <c:auto val="1"/>
        <c:lblAlgn val="ctr"/>
        <c:lblOffset val="100"/>
        <c:noMultiLvlLbl val="0"/>
      </c:catAx>
      <c:valAx>
        <c:axId val="535129095"/>
        <c:scaling>
          <c:orientation val="minMax"/>
          <c:max val="95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127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Gross Revenue (M)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genre_dashboard!$R$1</c:f>
              <c:strCache>
                <c:ptCount val="1"/>
                <c:pt idx="0">
                  <c:v>gross(M) (mean)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genre_dashboard!$A$2:$A$22</c:f>
              <c:strCache>
                <c:ptCount val="21"/>
                <c:pt idx="0">
                  <c:v>Drama</c:v>
                </c:pt>
                <c:pt idx="1">
                  <c:v>Crime</c:v>
                </c:pt>
                <c:pt idx="2">
                  <c:v>Action</c:v>
                </c:pt>
                <c:pt idx="3">
                  <c:v>Biography</c:v>
                </c:pt>
                <c:pt idx="4">
                  <c:v>History</c:v>
                </c:pt>
                <c:pt idx="5">
                  <c:v>Adventure</c:v>
                </c:pt>
                <c:pt idx="6">
                  <c:v>Animation</c:v>
                </c:pt>
                <c:pt idx="7">
                  <c:v>Sci-Fi</c:v>
                </c:pt>
                <c:pt idx="8">
                  <c:v>Romance</c:v>
                </c:pt>
                <c:pt idx="9">
                  <c:v>Western</c:v>
                </c:pt>
                <c:pt idx="10">
                  <c:v>Mystery</c:v>
                </c:pt>
                <c:pt idx="11">
                  <c:v>Comedy</c:v>
                </c:pt>
                <c:pt idx="12">
                  <c:v>Fantasy</c:v>
                </c:pt>
                <c:pt idx="13">
                  <c:v>War</c:v>
                </c:pt>
                <c:pt idx="14">
                  <c:v>Thriller</c:v>
                </c:pt>
                <c:pt idx="15">
                  <c:v>Family</c:v>
                </c:pt>
                <c:pt idx="16">
                  <c:v>Horror</c:v>
                </c:pt>
                <c:pt idx="17">
                  <c:v>Music</c:v>
                </c:pt>
                <c:pt idx="18">
                  <c:v>Film-Noir</c:v>
                </c:pt>
                <c:pt idx="19">
                  <c:v>Musical</c:v>
                </c:pt>
                <c:pt idx="20">
                  <c:v>Sport</c:v>
                </c:pt>
              </c:strCache>
            </c:strRef>
          </c:cat>
          <c:val>
            <c:numRef>
              <c:f>genre_dashboard!$R$2:$R$22</c:f>
              <c:numCache>
                <c:formatCode>0.00</c:formatCode>
                <c:ptCount val="21"/>
                <c:pt idx="0">
                  <c:v>48.003054607508552</c:v>
                </c:pt>
                <c:pt idx="1">
                  <c:v>43.917826086956538</c:v>
                </c:pt>
                <c:pt idx="2">
                  <c:v>152.13716049382708</c:v>
                </c:pt>
                <c:pt idx="3">
                  <c:v>56.11988764044942</c:v>
                </c:pt>
                <c:pt idx="4">
                  <c:v>55.358235294117634</c:v>
                </c:pt>
                <c:pt idx="5">
                  <c:v>172.60162499999998</c:v>
                </c:pt>
                <c:pt idx="6">
                  <c:v>124.27279411764708</c:v>
                </c:pt>
                <c:pt idx="7">
                  <c:v>145.85524590163936</c:v>
                </c:pt>
                <c:pt idx="8">
                  <c:v>39.719345794392531</c:v>
                </c:pt>
                <c:pt idx="9">
                  <c:v>64.510769230769228</c:v>
                </c:pt>
                <c:pt idx="10">
                  <c:v>42.347882352941191</c:v>
                </c:pt>
                <c:pt idx="11">
                  <c:v>68.34610810810814</c:v>
                </c:pt>
                <c:pt idx="12">
                  <c:v>144.99134615384617</c:v>
                </c:pt>
                <c:pt idx="13">
                  <c:v>43.514857142857146</c:v>
                </c:pt>
                <c:pt idx="14">
                  <c:v>58.906754385964881</c:v>
                </c:pt>
                <c:pt idx="15">
                  <c:v>94.894318181818193</c:v>
                </c:pt>
                <c:pt idx="16">
                  <c:v>36.91846153846155</c:v>
                </c:pt>
                <c:pt idx="17">
                  <c:v>39.781785714285711</c:v>
                </c:pt>
                <c:pt idx="18">
                  <c:v>4.8291666666666666</c:v>
                </c:pt>
                <c:pt idx="19">
                  <c:v>18.697857142857146</c:v>
                </c:pt>
                <c:pt idx="20">
                  <c:v>49.810666666666663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9B-446E-89F9-4583D2FAB0D2}"/>
            </c:ext>
          </c:extLst>
        </c:ser>
        <c:ser>
          <c:idx val="1"/>
          <c:order val="1"/>
          <c:tx>
            <c:strRef>
              <c:f>genre_dashboard!$S$1</c:f>
              <c:strCache>
                <c:ptCount val="1"/>
                <c:pt idx="0">
                  <c:v>gross(M) (median)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genre_dashboard!$A$2:$A$22</c:f>
              <c:strCache>
                <c:ptCount val="21"/>
                <c:pt idx="0">
                  <c:v>Drama</c:v>
                </c:pt>
                <c:pt idx="1">
                  <c:v>Crime</c:v>
                </c:pt>
                <c:pt idx="2">
                  <c:v>Action</c:v>
                </c:pt>
                <c:pt idx="3">
                  <c:v>Biography</c:v>
                </c:pt>
                <c:pt idx="4">
                  <c:v>History</c:v>
                </c:pt>
                <c:pt idx="5">
                  <c:v>Adventure</c:v>
                </c:pt>
                <c:pt idx="6">
                  <c:v>Animation</c:v>
                </c:pt>
                <c:pt idx="7">
                  <c:v>Sci-Fi</c:v>
                </c:pt>
                <c:pt idx="8">
                  <c:v>Romance</c:v>
                </c:pt>
                <c:pt idx="9">
                  <c:v>Western</c:v>
                </c:pt>
                <c:pt idx="10">
                  <c:v>Mystery</c:v>
                </c:pt>
                <c:pt idx="11">
                  <c:v>Comedy</c:v>
                </c:pt>
                <c:pt idx="12">
                  <c:v>Fantasy</c:v>
                </c:pt>
                <c:pt idx="13">
                  <c:v>War</c:v>
                </c:pt>
                <c:pt idx="14">
                  <c:v>Thriller</c:v>
                </c:pt>
                <c:pt idx="15">
                  <c:v>Family</c:v>
                </c:pt>
                <c:pt idx="16">
                  <c:v>Horror</c:v>
                </c:pt>
                <c:pt idx="17">
                  <c:v>Music</c:v>
                </c:pt>
                <c:pt idx="18">
                  <c:v>Film-Noir</c:v>
                </c:pt>
                <c:pt idx="19">
                  <c:v>Musical</c:v>
                </c:pt>
                <c:pt idx="20">
                  <c:v>Sport</c:v>
                </c:pt>
              </c:strCache>
            </c:strRef>
          </c:cat>
          <c:val>
            <c:numRef>
              <c:f>genre_dashboard!$S$2:$S$22</c:f>
              <c:numCache>
                <c:formatCode>General</c:formatCode>
                <c:ptCount val="21"/>
                <c:pt idx="0">
                  <c:v>14.870000000000001</c:v>
                </c:pt>
                <c:pt idx="1">
                  <c:v>17.11</c:v>
                </c:pt>
                <c:pt idx="2">
                  <c:v>77.27</c:v>
                </c:pt>
                <c:pt idx="3">
                  <c:v>37.71</c:v>
                </c:pt>
                <c:pt idx="4">
                  <c:v>37.75</c:v>
                </c:pt>
                <c:pt idx="5">
                  <c:v>128.17000000000002</c:v>
                </c:pt>
                <c:pt idx="6">
                  <c:v>75.185000000000002</c:v>
                </c:pt>
                <c:pt idx="7">
                  <c:v>63.54</c:v>
                </c:pt>
                <c:pt idx="8">
                  <c:v>8.82</c:v>
                </c:pt>
                <c:pt idx="9">
                  <c:v>15</c:v>
                </c:pt>
                <c:pt idx="10">
                  <c:v>11.9</c:v>
                </c:pt>
                <c:pt idx="11">
                  <c:v>22.25</c:v>
                </c:pt>
                <c:pt idx="12">
                  <c:v>56.59</c:v>
                </c:pt>
                <c:pt idx="13">
                  <c:v>22.24</c:v>
                </c:pt>
                <c:pt idx="14">
                  <c:v>25.22</c:v>
                </c:pt>
                <c:pt idx="15">
                  <c:v>42.974999999999994</c:v>
                </c:pt>
                <c:pt idx="16">
                  <c:v>12.469999999999999</c:v>
                </c:pt>
                <c:pt idx="17">
                  <c:v>11.995000000000001</c:v>
                </c:pt>
                <c:pt idx="18">
                  <c:v>4.3600000000000003</c:v>
                </c:pt>
                <c:pt idx="19">
                  <c:v>3.5549999999999997</c:v>
                </c:pt>
                <c:pt idx="20">
                  <c:v>13.66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9B-446E-89F9-4583D2FAB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8831751"/>
        <c:axId val="1788837895"/>
      </c:barChart>
      <c:catAx>
        <c:axId val="1788831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837895"/>
        <c:crosses val="autoZero"/>
        <c:auto val="1"/>
        <c:lblAlgn val="ctr"/>
        <c:lblOffset val="100"/>
        <c:noMultiLvlLbl val="0"/>
      </c:catAx>
      <c:valAx>
        <c:axId val="1788837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831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Drama (runtimes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genre_tables!$A$3:$A$734</c:f>
              <c:numCache>
                <c:formatCode>General</c:formatCode>
                <c:ptCount val="732"/>
                <c:pt idx="0">
                  <c:v>1994</c:v>
                </c:pt>
                <c:pt idx="1">
                  <c:v>1972</c:v>
                </c:pt>
                <c:pt idx="2">
                  <c:v>2008</c:v>
                </c:pt>
                <c:pt idx="3">
                  <c:v>1993</c:v>
                </c:pt>
                <c:pt idx="4">
                  <c:v>1957</c:v>
                </c:pt>
                <c:pt idx="5">
                  <c:v>2003</c:v>
                </c:pt>
                <c:pt idx="6">
                  <c:v>1974</c:v>
                </c:pt>
                <c:pt idx="7">
                  <c:v>1994</c:v>
                </c:pt>
                <c:pt idx="8">
                  <c:v>2001</c:v>
                </c:pt>
                <c:pt idx="9">
                  <c:v>1999</c:v>
                </c:pt>
                <c:pt idx="10">
                  <c:v>1994</c:v>
                </c:pt>
                <c:pt idx="11">
                  <c:v>2002</c:v>
                </c:pt>
                <c:pt idx="12">
                  <c:v>2021</c:v>
                </c:pt>
                <c:pt idx="13">
                  <c:v>2022</c:v>
                </c:pt>
                <c:pt idx="14">
                  <c:v>2014</c:v>
                </c:pt>
                <c:pt idx="15">
                  <c:v>1990</c:v>
                </c:pt>
                <c:pt idx="16">
                  <c:v>1975</c:v>
                </c:pt>
                <c:pt idx="17">
                  <c:v>2022</c:v>
                </c:pt>
                <c:pt idx="18">
                  <c:v>2020</c:v>
                </c:pt>
                <c:pt idx="19">
                  <c:v>1999</c:v>
                </c:pt>
                <c:pt idx="20">
                  <c:v>1995</c:v>
                </c:pt>
                <c:pt idx="21">
                  <c:v>1998</c:v>
                </c:pt>
                <c:pt idx="22">
                  <c:v>1991</c:v>
                </c:pt>
                <c:pt idx="23">
                  <c:v>2002</c:v>
                </c:pt>
                <c:pt idx="24">
                  <c:v>1997</c:v>
                </c:pt>
                <c:pt idx="25">
                  <c:v>1954</c:v>
                </c:pt>
                <c:pt idx="26">
                  <c:v>1946</c:v>
                </c:pt>
                <c:pt idx="27">
                  <c:v>1962</c:v>
                </c:pt>
                <c:pt idx="28">
                  <c:v>2022</c:v>
                </c:pt>
                <c:pt idx="29">
                  <c:v>2006</c:v>
                </c:pt>
                <c:pt idx="30">
                  <c:v>2000</c:v>
                </c:pt>
                <c:pt idx="31">
                  <c:v>2019</c:v>
                </c:pt>
                <c:pt idx="32">
                  <c:v>2006</c:v>
                </c:pt>
                <c:pt idx="33">
                  <c:v>2014</c:v>
                </c:pt>
                <c:pt idx="34">
                  <c:v>1994</c:v>
                </c:pt>
                <c:pt idx="35">
                  <c:v>1994</c:v>
                </c:pt>
                <c:pt idx="36">
                  <c:v>1995</c:v>
                </c:pt>
                <c:pt idx="37">
                  <c:v>1942</c:v>
                </c:pt>
                <c:pt idx="38">
                  <c:v>1998</c:v>
                </c:pt>
                <c:pt idx="39">
                  <c:v>2002</c:v>
                </c:pt>
                <c:pt idx="40">
                  <c:v>2011</c:v>
                </c:pt>
                <c:pt idx="41">
                  <c:v>1988</c:v>
                </c:pt>
                <c:pt idx="42">
                  <c:v>1988</c:v>
                </c:pt>
                <c:pt idx="43">
                  <c:v>1936</c:v>
                </c:pt>
                <c:pt idx="44">
                  <c:v>1931</c:v>
                </c:pt>
                <c:pt idx="45">
                  <c:v>2018</c:v>
                </c:pt>
                <c:pt idx="46">
                  <c:v>2019</c:v>
                </c:pt>
                <c:pt idx="47">
                  <c:v>2012</c:v>
                </c:pt>
                <c:pt idx="48">
                  <c:v>1979</c:v>
                </c:pt>
                <c:pt idx="49">
                  <c:v>2019</c:v>
                </c:pt>
                <c:pt idx="50">
                  <c:v>2012</c:v>
                </c:pt>
                <c:pt idx="51">
                  <c:v>1980</c:v>
                </c:pt>
                <c:pt idx="52">
                  <c:v>2003</c:v>
                </c:pt>
                <c:pt idx="53">
                  <c:v>1984</c:v>
                </c:pt>
                <c:pt idx="54">
                  <c:v>1985</c:v>
                </c:pt>
                <c:pt idx="55">
                  <c:v>2017</c:v>
                </c:pt>
                <c:pt idx="56">
                  <c:v>2016</c:v>
                </c:pt>
                <c:pt idx="57">
                  <c:v>2009</c:v>
                </c:pt>
                <c:pt idx="58">
                  <c:v>2006</c:v>
                </c:pt>
                <c:pt idx="59">
                  <c:v>1981</c:v>
                </c:pt>
                <c:pt idx="60">
                  <c:v>2018</c:v>
                </c:pt>
                <c:pt idx="61">
                  <c:v>1950</c:v>
                </c:pt>
                <c:pt idx="62">
                  <c:v>1957</c:v>
                </c:pt>
                <c:pt idx="63">
                  <c:v>1957</c:v>
                </c:pt>
                <c:pt idx="64">
                  <c:v>1940</c:v>
                </c:pt>
                <c:pt idx="65">
                  <c:v>1963</c:v>
                </c:pt>
                <c:pt idx="66">
                  <c:v>2021</c:v>
                </c:pt>
                <c:pt idx="67">
                  <c:v>2019</c:v>
                </c:pt>
                <c:pt idx="68">
                  <c:v>2021</c:v>
                </c:pt>
                <c:pt idx="69">
                  <c:v>2022</c:v>
                </c:pt>
                <c:pt idx="70">
                  <c:v>1995</c:v>
                </c:pt>
                <c:pt idx="71">
                  <c:v>2009</c:v>
                </c:pt>
                <c:pt idx="72">
                  <c:v>1987</c:v>
                </c:pt>
                <c:pt idx="73">
                  <c:v>1983</c:v>
                </c:pt>
                <c:pt idx="74">
                  <c:v>1999</c:v>
                </c:pt>
                <c:pt idx="75">
                  <c:v>2000</c:v>
                </c:pt>
                <c:pt idx="76">
                  <c:v>1997</c:v>
                </c:pt>
                <c:pt idx="77">
                  <c:v>2004</c:v>
                </c:pt>
                <c:pt idx="78">
                  <c:v>1995</c:v>
                </c:pt>
                <c:pt idx="79">
                  <c:v>1984</c:v>
                </c:pt>
                <c:pt idx="80">
                  <c:v>2012</c:v>
                </c:pt>
                <c:pt idx="81">
                  <c:v>2020</c:v>
                </c:pt>
                <c:pt idx="82">
                  <c:v>2010</c:v>
                </c:pt>
                <c:pt idx="83">
                  <c:v>1962</c:v>
                </c:pt>
                <c:pt idx="84">
                  <c:v>1962</c:v>
                </c:pt>
                <c:pt idx="85">
                  <c:v>1941</c:v>
                </c:pt>
                <c:pt idx="86">
                  <c:v>1927</c:v>
                </c:pt>
                <c:pt idx="87">
                  <c:v>1973</c:v>
                </c:pt>
                <c:pt idx="88">
                  <c:v>2011</c:v>
                </c:pt>
                <c:pt idx="89">
                  <c:v>1960</c:v>
                </c:pt>
                <c:pt idx="90">
                  <c:v>2016</c:v>
                </c:pt>
                <c:pt idx="91">
                  <c:v>1952</c:v>
                </c:pt>
                <c:pt idx="92">
                  <c:v>1961</c:v>
                </c:pt>
                <c:pt idx="93">
                  <c:v>2022</c:v>
                </c:pt>
                <c:pt idx="94">
                  <c:v>1944</c:v>
                </c:pt>
                <c:pt idx="95">
                  <c:v>2007</c:v>
                </c:pt>
                <c:pt idx="96">
                  <c:v>1948</c:v>
                </c:pt>
                <c:pt idx="97">
                  <c:v>2017</c:v>
                </c:pt>
                <c:pt idx="98">
                  <c:v>2022</c:v>
                </c:pt>
                <c:pt idx="99">
                  <c:v>2019</c:v>
                </c:pt>
                <c:pt idx="100">
                  <c:v>1921</c:v>
                </c:pt>
                <c:pt idx="101">
                  <c:v>2021</c:v>
                </c:pt>
                <c:pt idx="102">
                  <c:v>2018</c:v>
                </c:pt>
                <c:pt idx="103">
                  <c:v>2013</c:v>
                </c:pt>
                <c:pt idx="104">
                  <c:v>2007</c:v>
                </c:pt>
                <c:pt idx="105">
                  <c:v>2007</c:v>
                </c:pt>
                <c:pt idx="106">
                  <c:v>2005</c:v>
                </c:pt>
                <c:pt idx="107">
                  <c:v>1976</c:v>
                </c:pt>
                <c:pt idx="108">
                  <c:v>2019</c:v>
                </c:pt>
                <c:pt idx="109">
                  <c:v>1995</c:v>
                </c:pt>
                <c:pt idx="110">
                  <c:v>1992</c:v>
                </c:pt>
                <c:pt idx="111">
                  <c:v>1998</c:v>
                </c:pt>
                <c:pt idx="112">
                  <c:v>2018</c:v>
                </c:pt>
                <c:pt idx="113">
                  <c:v>1997</c:v>
                </c:pt>
                <c:pt idx="114">
                  <c:v>1999</c:v>
                </c:pt>
                <c:pt idx="115">
                  <c:v>2001</c:v>
                </c:pt>
                <c:pt idx="116">
                  <c:v>2020</c:v>
                </c:pt>
                <c:pt idx="117">
                  <c:v>2004</c:v>
                </c:pt>
                <c:pt idx="118">
                  <c:v>1939</c:v>
                </c:pt>
                <c:pt idx="119">
                  <c:v>1974</c:v>
                </c:pt>
                <c:pt idx="120">
                  <c:v>2005</c:v>
                </c:pt>
                <c:pt idx="121">
                  <c:v>2006</c:v>
                </c:pt>
                <c:pt idx="122">
                  <c:v>1963</c:v>
                </c:pt>
                <c:pt idx="123">
                  <c:v>1980</c:v>
                </c:pt>
                <c:pt idx="124">
                  <c:v>2009</c:v>
                </c:pt>
                <c:pt idx="125">
                  <c:v>1965</c:v>
                </c:pt>
                <c:pt idx="126">
                  <c:v>1985</c:v>
                </c:pt>
                <c:pt idx="127">
                  <c:v>2022</c:v>
                </c:pt>
                <c:pt idx="128">
                  <c:v>1950</c:v>
                </c:pt>
                <c:pt idx="129">
                  <c:v>2017</c:v>
                </c:pt>
                <c:pt idx="130">
                  <c:v>1950</c:v>
                </c:pt>
                <c:pt idx="131">
                  <c:v>1948</c:v>
                </c:pt>
                <c:pt idx="132">
                  <c:v>1961</c:v>
                </c:pt>
                <c:pt idx="133">
                  <c:v>2015</c:v>
                </c:pt>
                <c:pt idx="134">
                  <c:v>2018</c:v>
                </c:pt>
                <c:pt idx="135">
                  <c:v>2011</c:v>
                </c:pt>
                <c:pt idx="136">
                  <c:v>2019</c:v>
                </c:pt>
                <c:pt idx="137">
                  <c:v>1955</c:v>
                </c:pt>
                <c:pt idx="138">
                  <c:v>1969</c:v>
                </c:pt>
                <c:pt idx="139">
                  <c:v>1953</c:v>
                </c:pt>
                <c:pt idx="140">
                  <c:v>1997</c:v>
                </c:pt>
                <c:pt idx="141">
                  <c:v>2019</c:v>
                </c:pt>
                <c:pt idx="142">
                  <c:v>2004</c:v>
                </c:pt>
                <c:pt idx="143">
                  <c:v>1953</c:v>
                </c:pt>
                <c:pt idx="144">
                  <c:v>2018</c:v>
                </c:pt>
                <c:pt idx="145">
                  <c:v>1928</c:v>
                </c:pt>
                <c:pt idx="146">
                  <c:v>2005</c:v>
                </c:pt>
                <c:pt idx="147">
                  <c:v>1975</c:v>
                </c:pt>
                <c:pt idx="148">
                  <c:v>1952</c:v>
                </c:pt>
                <c:pt idx="149">
                  <c:v>2017</c:v>
                </c:pt>
                <c:pt idx="150">
                  <c:v>2018</c:v>
                </c:pt>
                <c:pt idx="151">
                  <c:v>2013</c:v>
                </c:pt>
                <c:pt idx="152">
                  <c:v>2013</c:v>
                </c:pt>
                <c:pt idx="153">
                  <c:v>1982</c:v>
                </c:pt>
                <c:pt idx="154">
                  <c:v>2014</c:v>
                </c:pt>
                <c:pt idx="155">
                  <c:v>2019</c:v>
                </c:pt>
                <c:pt idx="156">
                  <c:v>2011</c:v>
                </c:pt>
                <c:pt idx="157">
                  <c:v>2017</c:v>
                </c:pt>
                <c:pt idx="158">
                  <c:v>2002</c:v>
                </c:pt>
                <c:pt idx="159">
                  <c:v>2016</c:v>
                </c:pt>
                <c:pt idx="160">
                  <c:v>1986</c:v>
                </c:pt>
                <c:pt idx="161">
                  <c:v>2016</c:v>
                </c:pt>
                <c:pt idx="162">
                  <c:v>1976</c:v>
                </c:pt>
                <c:pt idx="163">
                  <c:v>1954</c:v>
                </c:pt>
                <c:pt idx="164">
                  <c:v>1996</c:v>
                </c:pt>
                <c:pt idx="165">
                  <c:v>2017</c:v>
                </c:pt>
                <c:pt idx="166">
                  <c:v>1989</c:v>
                </c:pt>
                <c:pt idx="167">
                  <c:v>2007</c:v>
                </c:pt>
                <c:pt idx="168">
                  <c:v>1978</c:v>
                </c:pt>
                <c:pt idx="169">
                  <c:v>2003</c:v>
                </c:pt>
                <c:pt idx="170">
                  <c:v>2015</c:v>
                </c:pt>
                <c:pt idx="171">
                  <c:v>1995</c:v>
                </c:pt>
                <c:pt idx="172">
                  <c:v>2013</c:v>
                </c:pt>
                <c:pt idx="173">
                  <c:v>2013</c:v>
                </c:pt>
                <c:pt idx="174">
                  <c:v>2015</c:v>
                </c:pt>
                <c:pt idx="175">
                  <c:v>1965</c:v>
                </c:pt>
                <c:pt idx="176">
                  <c:v>1986</c:v>
                </c:pt>
                <c:pt idx="177">
                  <c:v>2011</c:v>
                </c:pt>
                <c:pt idx="178">
                  <c:v>2019</c:v>
                </c:pt>
                <c:pt idx="179">
                  <c:v>2008</c:v>
                </c:pt>
                <c:pt idx="180">
                  <c:v>2004</c:v>
                </c:pt>
                <c:pt idx="181">
                  <c:v>1975</c:v>
                </c:pt>
                <c:pt idx="182">
                  <c:v>2000</c:v>
                </c:pt>
                <c:pt idx="183">
                  <c:v>1995</c:v>
                </c:pt>
                <c:pt idx="184">
                  <c:v>2009</c:v>
                </c:pt>
                <c:pt idx="185">
                  <c:v>1980</c:v>
                </c:pt>
                <c:pt idx="186">
                  <c:v>1967</c:v>
                </c:pt>
                <c:pt idx="187">
                  <c:v>2014</c:v>
                </c:pt>
                <c:pt idx="188">
                  <c:v>2004</c:v>
                </c:pt>
                <c:pt idx="189">
                  <c:v>1979</c:v>
                </c:pt>
                <c:pt idx="190">
                  <c:v>2016</c:v>
                </c:pt>
                <c:pt idx="191">
                  <c:v>1976</c:v>
                </c:pt>
                <c:pt idx="192">
                  <c:v>1959</c:v>
                </c:pt>
                <c:pt idx="193">
                  <c:v>1984</c:v>
                </c:pt>
                <c:pt idx="194">
                  <c:v>1957</c:v>
                </c:pt>
                <c:pt idx="195">
                  <c:v>1957</c:v>
                </c:pt>
                <c:pt idx="196">
                  <c:v>1966</c:v>
                </c:pt>
                <c:pt idx="197">
                  <c:v>1993</c:v>
                </c:pt>
                <c:pt idx="198">
                  <c:v>2004</c:v>
                </c:pt>
                <c:pt idx="199">
                  <c:v>2000</c:v>
                </c:pt>
                <c:pt idx="200">
                  <c:v>1976</c:v>
                </c:pt>
                <c:pt idx="201">
                  <c:v>1940</c:v>
                </c:pt>
                <c:pt idx="202">
                  <c:v>1997</c:v>
                </c:pt>
                <c:pt idx="203">
                  <c:v>1962</c:v>
                </c:pt>
                <c:pt idx="204">
                  <c:v>1960</c:v>
                </c:pt>
                <c:pt idx="205">
                  <c:v>1973</c:v>
                </c:pt>
                <c:pt idx="206">
                  <c:v>1946</c:v>
                </c:pt>
                <c:pt idx="207">
                  <c:v>1940</c:v>
                </c:pt>
                <c:pt idx="208">
                  <c:v>1930</c:v>
                </c:pt>
                <c:pt idx="209">
                  <c:v>2009</c:v>
                </c:pt>
                <c:pt idx="210">
                  <c:v>1974</c:v>
                </c:pt>
                <c:pt idx="211">
                  <c:v>1959</c:v>
                </c:pt>
                <c:pt idx="212">
                  <c:v>1994</c:v>
                </c:pt>
                <c:pt idx="213">
                  <c:v>1998</c:v>
                </c:pt>
                <c:pt idx="214">
                  <c:v>2014</c:v>
                </c:pt>
                <c:pt idx="215">
                  <c:v>1982</c:v>
                </c:pt>
                <c:pt idx="216">
                  <c:v>1957</c:v>
                </c:pt>
                <c:pt idx="217">
                  <c:v>1948</c:v>
                </c:pt>
                <c:pt idx="218">
                  <c:v>2001</c:v>
                </c:pt>
                <c:pt idx="219">
                  <c:v>2000</c:v>
                </c:pt>
                <c:pt idx="220">
                  <c:v>1995</c:v>
                </c:pt>
                <c:pt idx="221">
                  <c:v>1966</c:v>
                </c:pt>
                <c:pt idx="222">
                  <c:v>1993</c:v>
                </c:pt>
                <c:pt idx="223">
                  <c:v>1939</c:v>
                </c:pt>
                <c:pt idx="224">
                  <c:v>2014</c:v>
                </c:pt>
                <c:pt idx="225">
                  <c:v>1955</c:v>
                </c:pt>
                <c:pt idx="226">
                  <c:v>1966</c:v>
                </c:pt>
                <c:pt idx="227">
                  <c:v>2001</c:v>
                </c:pt>
                <c:pt idx="228">
                  <c:v>2012</c:v>
                </c:pt>
                <c:pt idx="229">
                  <c:v>1958</c:v>
                </c:pt>
                <c:pt idx="230">
                  <c:v>1951</c:v>
                </c:pt>
                <c:pt idx="231">
                  <c:v>1949</c:v>
                </c:pt>
                <c:pt idx="232">
                  <c:v>2015</c:v>
                </c:pt>
                <c:pt idx="233">
                  <c:v>1925</c:v>
                </c:pt>
                <c:pt idx="234">
                  <c:v>1957</c:v>
                </c:pt>
                <c:pt idx="235">
                  <c:v>2012</c:v>
                </c:pt>
                <c:pt idx="236">
                  <c:v>2015</c:v>
                </c:pt>
                <c:pt idx="237">
                  <c:v>1927</c:v>
                </c:pt>
                <c:pt idx="238">
                  <c:v>1978</c:v>
                </c:pt>
                <c:pt idx="239">
                  <c:v>2008</c:v>
                </c:pt>
                <c:pt idx="240">
                  <c:v>1955</c:v>
                </c:pt>
                <c:pt idx="241">
                  <c:v>2006</c:v>
                </c:pt>
                <c:pt idx="242">
                  <c:v>1937</c:v>
                </c:pt>
                <c:pt idx="243">
                  <c:v>1991</c:v>
                </c:pt>
                <c:pt idx="244">
                  <c:v>1957</c:v>
                </c:pt>
                <c:pt idx="245">
                  <c:v>2016</c:v>
                </c:pt>
                <c:pt idx="246">
                  <c:v>2007</c:v>
                </c:pt>
                <c:pt idx="247">
                  <c:v>1960</c:v>
                </c:pt>
                <c:pt idx="248">
                  <c:v>2013</c:v>
                </c:pt>
                <c:pt idx="249">
                  <c:v>1986</c:v>
                </c:pt>
                <c:pt idx="250">
                  <c:v>2019</c:v>
                </c:pt>
                <c:pt idx="251">
                  <c:v>1988</c:v>
                </c:pt>
                <c:pt idx="252">
                  <c:v>2003</c:v>
                </c:pt>
                <c:pt idx="253">
                  <c:v>2013</c:v>
                </c:pt>
                <c:pt idx="254">
                  <c:v>1996</c:v>
                </c:pt>
                <c:pt idx="255">
                  <c:v>2010</c:v>
                </c:pt>
                <c:pt idx="256">
                  <c:v>2012</c:v>
                </c:pt>
                <c:pt idx="257">
                  <c:v>2005</c:v>
                </c:pt>
                <c:pt idx="258">
                  <c:v>1998</c:v>
                </c:pt>
                <c:pt idx="259">
                  <c:v>1999</c:v>
                </c:pt>
                <c:pt idx="260">
                  <c:v>1971</c:v>
                </c:pt>
                <c:pt idx="261">
                  <c:v>2021</c:v>
                </c:pt>
                <c:pt idx="262">
                  <c:v>2017</c:v>
                </c:pt>
                <c:pt idx="263">
                  <c:v>1988</c:v>
                </c:pt>
                <c:pt idx="264">
                  <c:v>2010</c:v>
                </c:pt>
                <c:pt idx="265">
                  <c:v>2016</c:v>
                </c:pt>
                <c:pt idx="266">
                  <c:v>2015</c:v>
                </c:pt>
                <c:pt idx="267">
                  <c:v>2001</c:v>
                </c:pt>
                <c:pt idx="268">
                  <c:v>2013</c:v>
                </c:pt>
                <c:pt idx="269">
                  <c:v>1967</c:v>
                </c:pt>
                <c:pt idx="270">
                  <c:v>2015</c:v>
                </c:pt>
                <c:pt idx="271">
                  <c:v>2014</c:v>
                </c:pt>
                <c:pt idx="272">
                  <c:v>2021</c:v>
                </c:pt>
                <c:pt idx="273">
                  <c:v>1990</c:v>
                </c:pt>
                <c:pt idx="274">
                  <c:v>1999</c:v>
                </c:pt>
                <c:pt idx="275">
                  <c:v>2008</c:v>
                </c:pt>
                <c:pt idx="276">
                  <c:v>1992</c:v>
                </c:pt>
                <c:pt idx="277">
                  <c:v>1993</c:v>
                </c:pt>
                <c:pt idx="278">
                  <c:v>1989</c:v>
                </c:pt>
                <c:pt idx="279">
                  <c:v>1975</c:v>
                </c:pt>
                <c:pt idx="280">
                  <c:v>2006</c:v>
                </c:pt>
                <c:pt idx="281">
                  <c:v>2006</c:v>
                </c:pt>
                <c:pt idx="282">
                  <c:v>2003</c:v>
                </c:pt>
                <c:pt idx="283">
                  <c:v>1991</c:v>
                </c:pt>
                <c:pt idx="284">
                  <c:v>1952</c:v>
                </c:pt>
                <c:pt idx="285">
                  <c:v>1988</c:v>
                </c:pt>
                <c:pt idx="286">
                  <c:v>1968</c:v>
                </c:pt>
                <c:pt idx="287">
                  <c:v>1997</c:v>
                </c:pt>
                <c:pt idx="288">
                  <c:v>2016</c:v>
                </c:pt>
                <c:pt idx="289">
                  <c:v>1969</c:v>
                </c:pt>
                <c:pt idx="290">
                  <c:v>2010</c:v>
                </c:pt>
                <c:pt idx="291">
                  <c:v>2003</c:v>
                </c:pt>
                <c:pt idx="292">
                  <c:v>1971</c:v>
                </c:pt>
                <c:pt idx="293">
                  <c:v>2016</c:v>
                </c:pt>
                <c:pt idx="294">
                  <c:v>1962</c:v>
                </c:pt>
                <c:pt idx="295">
                  <c:v>2008</c:v>
                </c:pt>
                <c:pt idx="296">
                  <c:v>1996</c:v>
                </c:pt>
                <c:pt idx="297">
                  <c:v>1994</c:v>
                </c:pt>
                <c:pt idx="298">
                  <c:v>1973</c:v>
                </c:pt>
                <c:pt idx="299">
                  <c:v>2014</c:v>
                </c:pt>
                <c:pt idx="300">
                  <c:v>1979</c:v>
                </c:pt>
                <c:pt idx="301">
                  <c:v>1971</c:v>
                </c:pt>
                <c:pt idx="302">
                  <c:v>1963</c:v>
                </c:pt>
                <c:pt idx="303">
                  <c:v>1972</c:v>
                </c:pt>
                <c:pt idx="304">
                  <c:v>1959</c:v>
                </c:pt>
                <c:pt idx="305">
                  <c:v>1982</c:v>
                </c:pt>
                <c:pt idx="306">
                  <c:v>2005</c:v>
                </c:pt>
                <c:pt idx="307">
                  <c:v>1998</c:v>
                </c:pt>
                <c:pt idx="308">
                  <c:v>1955</c:v>
                </c:pt>
                <c:pt idx="309">
                  <c:v>1982</c:v>
                </c:pt>
                <c:pt idx="310">
                  <c:v>1960</c:v>
                </c:pt>
                <c:pt idx="311">
                  <c:v>1982</c:v>
                </c:pt>
                <c:pt idx="312">
                  <c:v>1987</c:v>
                </c:pt>
                <c:pt idx="313">
                  <c:v>1966</c:v>
                </c:pt>
                <c:pt idx="314">
                  <c:v>2002</c:v>
                </c:pt>
                <c:pt idx="315">
                  <c:v>1999</c:v>
                </c:pt>
                <c:pt idx="316">
                  <c:v>2015</c:v>
                </c:pt>
                <c:pt idx="317">
                  <c:v>1959</c:v>
                </c:pt>
                <c:pt idx="318">
                  <c:v>1958</c:v>
                </c:pt>
                <c:pt idx="319">
                  <c:v>1975</c:v>
                </c:pt>
                <c:pt idx="320">
                  <c:v>1961</c:v>
                </c:pt>
                <c:pt idx="321">
                  <c:v>1963</c:v>
                </c:pt>
                <c:pt idx="322">
                  <c:v>1947</c:v>
                </c:pt>
                <c:pt idx="323">
                  <c:v>1967</c:v>
                </c:pt>
                <c:pt idx="324">
                  <c:v>2007</c:v>
                </c:pt>
                <c:pt idx="325">
                  <c:v>1957</c:v>
                </c:pt>
                <c:pt idx="326">
                  <c:v>2013</c:v>
                </c:pt>
                <c:pt idx="327">
                  <c:v>2004</c:v>
                </c:pt>
                <c:pt idx="328">
                  <c:v>1953</c:v>
                </c:pt>
                <c:pt idx="329">
                  <c:v>1996</c:v>
                </c:pt>
                <c:pt idx="330">
                  <c:v>2007</c:v>
                </c:pt>
                <c:pt idx="331">
                  <c:v>2014</c:v>
                </c:pt>
                <c:pt idx="332">
                  <c:v>2004</c:v>
                </c:pt>
                <c:pt idx="333">
                  <c:v>2001</c:v>
                </c:pt>
                <c:pt idx="334">
                  <c:v>1972</c:v>
                </c:pt>
                <c:pt idx="335">
                  <c:v>1945</c:v>
                </c:pt>
                <c:pt idx="336">
                  <c:v>1983</c:v>
                </c:pt>
                <c:pt idx="337">
                  <c:v>1995</c:v>
                </c:pt>
                <c:pt idx="338">
                  <c:v>2008</c:v>
                </c:pt>
                <c:pt idx="339">
                  <c:v>2007</c:v>
                </c:pt>
                <c:pt idx="340">
                  <c:v>2016</c:v>
                </c:pt>
                <c:pt idx="341">
                  <c:v>1954</c:v>
                </c:pt>
                <c:pt idx="342">
                  <c:v>2020</c:v>
                </c:pt>
                <c:pt idx="343">
                  <c:v>2018</c:v>
                </c:pt>
                <c:pt idx="344">
                  <c:v>1987</c:v>
                </c:pt>
                <c:pt idx="345">
                  <c:v>1962</c:v>
                </c:pt>
                <c:pt idx="346">
                  <c:v>2003</c:v>
                </c:pt>
                <c:pt idx="347">
                  <c:v>2014</c:v>
                </c:pt>
                <c:pt idx="348">
                  <c:v>2010</c:v>
                </c:pt>
                <c:pt idx="349">
                  <c:v>1940</c:v>
                </c:pt>
                <c:pt idx="350">
                  <c:v>1962</c:v>
                </c:pt>
                <c:pt idx="351">
                  <c:v>1962</c:v>
                </c:pt>
                <c:pt idx="352">
                  <c:v>1998</c:v>
                </c:pt>
                <c:pt idx="353">
                  <c:v>1945</c:v>
                </c:pt>
                <c:pt idx="354">
                  <c:v>2004</c:v>
                </c:pt>
                <c:pt idx="355">
                  <c:v>1963</c:v>
                </c:pt>
                <c:pt idx="356">
                  <c:v>2006</c:v>
                </c:pt>
                <c:pt idx="357">
                  <c:v>2013</c:v>
                </c:pt>
                <c:pt idx="358">
                  <c:v>2009</c:v>
                </c:pt>
                <c:pt idx="359">
                  <c:v>2001</c:v>
                </c:pt>
                <c:pt idx="360">
                  <c:v>1997</c:v>
                </c:pt>
                <c:pt idx="361">
                  <c:v>2016</c:v>
                </c:pt>
                <c:pt idx="362">
                  <c:v>2019</c:v>
                </c:pt>
                <c:pt idx="363">
                  <c:v>2001</c:v>
                </c:pt>
                <c:pt idx="364">
                  <c:v>1993</c:v>
                </c:pt>
                <c:pt idx="365">
                  <c:v>1997</c:v>
                </c:pt>
                <c:pt idx="366">
                  <c:v>1990</c:v>
                </c:pt>
                <c:pt idx="367">
                  <c:v>2012</c:v>
                </c:pt>
                <c:pt idx="368">
                  <c:v>2000</c:v>
                </c:pt>
                <c:pt idx="369">
                  <c:v>2019</c:v>
                </c:pt>
                <c:pt idx="370">
                  <c:v>2018</c:v>
                </c:pt>
                <c:pt idx="371">
                  <c:v>1948</c:v>
                </c:pt>
                <c:pt idx="372">
                  <c:v>2012</c:v>
                </c:pt>
                <c:pt idx="373">
                  <c:v>2008</c:v>
                </c:pt>
                <c:pt idx="374">
                  <c:v>2006</c:v>
                </c:pt>
                <c:pt idx="375">
                  <c:v>2003</c:v>
                </c:pt>
                <c:pt idx="376">
                  <c:v>2013</c:v>
                </c:pt>
                <c:pt idx="377">
                  <c:v>2019</c:v>
                </c:pt>
                <c:pt idx="378">
                  <c:v>2017</c:v>
                </c:pt>
                <c:pt idx="379">
                  <c:v>1976</c:v>
                </c:pt>
                <c:pt idx="380">
                  <c:v>1956</c:v>
                </c:pt>
                <c:pt idx="381">
                  <c:v>2014</c:v>
                </c:pt>
                <c:pt idx="382">
                  <c:v>1993</c:v>
                </c:pt>
                <c:pt idx="383">
                  <c:v>2007</c:v>
                </c:pt>
                <c:pt idx="384">
                  <c:v>1993</c:v>
                </c:pt>
                <c:pt idx="385">
                  <c:v>1985</c:v>
                </c:pt>
                <c:pt idx="386">
                  <c:v>2013</c:v>
                </c:pt>
                <c:pt idx="387">
                  <c:v>1964</c:v>
                </c:pt>
                <c:pt idx="388">
                  <c:v>1960</c:v>
                </c:pt>
                <c:pt idx="389">
                  <c:v>2008</c:v>
                </c:pt>
                <c:pt idx="390">
                  <c:v>1951</c:v>
                </c:pt>
                <c:pt idx="391">
                  <c:v>1956</c:v>
                </c:pt>
                <c:pt idx="392">
                  <c:v>2000</c:v>
                </c:pt>
                <c:pt idx="393">
                  <c:v>2008</c:v>
                </c:pt>
                <c:pt idx="394">
                  <c:v>1969</c:v>
                </c:pt>
                <c:pt idx="395">
                  <c:v>1967</c:v>
                </c:pt>
                <c:pt idx="396">
                  <c:v>1965</c:v>
                </c:pt>
                <c:pt idx="397">
                  <c:v>1962</c:v>
                </c:pt>
                <c:pt idx="398">
                  <c:v>1994</c:v>
                </c:pt>
                <c:pt idx="399">
                  <c:v>2016</c:v>
                </c:pt>
                <c:pt idx="400">
                  <c:v>1971</c:v>
                </c:pt>
                <c:pt idx="401">
                  <c:v>2019</c:v>
                </c:pt>
                <c:pt idx="402">
                  <c:v>1946</c:v>
                </c:pt>
                <c:pt idx="403">
                  <c:v>2002</c:v>
                </c:pt>
                <c:pt idx="404">
                  <c:v>1968</c:v>
                </c:pt>
                <c:pt idx="405">
                  <c:v>2011</c:v>
                </c:pt>
                <c:pt idx="406">
                  <c:v>2018</c:v>
                </c:pt>
                <c:pt idx="407">
                  <c:v>1956</c:v>
                </c:pt>
                <c:pt idx="408">
                  <c:v>2000</c:v>
                </c:pt>
                <c:pt idx="409">
                  <c:v>1993</c:v>
                </c:pt>
                <c:pt idx="410">
                  <c:v>1951</c:v>
                </c:pt>
                <c:pt idx="411">
                  <c:v>2013</c:v>
                </c:pt>
                <c:pt idx="412">
                  <c:v>1970</c:v>
                </c:pt>
                <c:pt idx="413">
                  <c:v>1970</c:v>
                </c:pt>
                <c:pt idx="414">
                  <c:v>2009</c:v>
                </c:pt>
                <c:pt idx="415">
                  <c:v>1958</c:v>
                </c:pt>
                <c:pt idx="416">
                  <c:v>2004</c:v>
                </c:pt>
                <c:pt idx="417">
                  <c:v>1970</c:v>
                </c:pt>
                <c:pt idx="418">
                  <c:v>2012</c:v>
                </c:pt>
                <c:pt idx="419">
                  <c:v>2002</c:v>
                </c:pt>
                <c:pt idx="420">
                  <c:v>2003</c:v>
                </c:pt>
                <c:pt idx="421">
                  <c:v>1986</c:v>
                </c:pt>
                <c:pt idx="422">
                  <c:v>1950</c:v>
                </c:pt>
                <c:pt idx="423">
                  <c:v>1973</c:v>
                </c:pt>
                <c:pt idx="424">
                  <c:v>2010</c:v>
                </c:pt>
                <c:pt idx="425">
                  <c:v>2017</c:v>
                </c:pt>
                <c:pt idx="426">
                  <c:v>1945</c:v>
                </c:pt>
                <c:pt idx="427">
                  <c:v>1944</c:v>
                </c:pt>
                <c:pt idx="428">
                  <c:v>1967</c:v>
                </c:pt>
                <c:pt idx="429">
                  <c:v>1950</c:v>
                </c:pt>
                <c:pt idx="430">
                  <c:v>1941</c:v>
                </c:pt>
                <c:pt idx="431">
                  <c:v>2004</c:v>
                </c:pt>
                <c:pt idx="432">
                  <c:v>2005</c:v>
                </c:pt>
                <c:pt idx="433">
                  <c:v>2014</c:v>
                </c:pt>
                <c:pt idx="434">
                  <c:v>1980</c:v>
                </c:pt>
                <c:pt idx="435">
                  <c:v>2019</c:v>
                </c:pt>
                <c:pt idx="436">
                  <c:v>1947</c:v>
                </c:pt>
                <c:pt idx="437">
                  <c:v>2000</c:v>
                </c:pt>
                <c:pt idx="438">
                  <c:v>1958</c:v>
                </c:pt>
                <c:pt idx="439">
                  <c:v>2019</c:v>
                </c:pt>
                <c:pt idx="440">
                  <c:v>1945</c:v>
                </c:pt>
                <c:pt idx="441">
                  <c:v>2007</c:v>
                </c:pt>
                <c:pt idx="442">
                  <c:v>1925</c:v>
                </c:pt>
                <c:pt idx="443">
                  <c:v>1959</c:v>
                </c:pt>
                <c:pt idx="444">
                  <c:v>2009</c:v>
                </c:pt>
                <c:pt idx="445">
                  <c:v>1939</c:v>
                </c:pt>
                <c:pt idx="446">
                  <c:v>2007</c:v>
                </c:pt>
                <c:pt idx="447">
                  <c:v>2003</c:v>
                </c:pt>
                <c:pt idx="448">
                  <c:v>1946</c:v>
                </c:pt>
                <c:pt idx="449">
                  <c:v>2001</c:v>
                </c:pt>
                <c:pt idx="450">
                  <c:v>2018</c:v>
                </c:pt>
                <c:pt idx="451">
                  <c:v>1961</c:v>
                </c:pt>
                <c:pt idx="452">
                  <c:v>2018</c:v>
                </c:pt>
                <c:pt idx="453">
                  <c:v>2016</c:v>
                </c:pt>
                <c:pt idx="454">
                  <c:v>2022</c:v>
                </c:pt>
                <c:pt idx="455">
                  <c:v>1993</c:v>
                </c:pt>
                <c:pt idx="456">
                  <c:v>2006</c:v>
                </c:pt>
                <c:pt idx="457">
                  <c:v>2017</c:v>
                </c:pt>
                <c:pt idx="458">
                  <c:v>1993</c:v>
                </c:pt>
                <c:pt idx="459">
                  <c:v>2012</c:v>
                </c:pt>
                <c:pt idx="460">
                  <c:v>1985</c:v>
                </c:pt>
                <c:pt idx="461">
                  <c:v>2004</c:v>
                </c:pt>
                <c:pt idx="462">
                  <c:v>2022</c:v>
                </c:pt>
                <c:pt idx="463">
                  <c:v>2011</c:v>
                </c:pt>
                <c:pt idx="464">
                  <c:v>2005</c:v>
                </c:pt>
                <c:pt idx="465">
                  <c:v>2015</c:v>
                </c:pt>
                <c:pt idx="466">
                  <c:v>2017</c:v>
                </c:pt>
                <c:pt idx="467">
                  <c:v>2022</c:v>
                </c:pt>
                <c:pt idx="468">
                  <c:v>2013</c:v>
                </c:pt>
                <c:pt idx="469">
                  <c:v>2015</c:v>
                </c:pt>
                <c:pt idx="470">
                  <c:v>2019</c:v>
                </c:pt>
                <c:pt idx="471">
                  <c:v>2019</c:v>
                </c:pt>
                <c:pt idx="472">
                  <c:v>2011</c:v>
                </c:pt>
                <c:pt idx="473">
                  <c:v>1993</c:v>
                </c:pt>
                <c:pt idx="474">
                  <c:v>2010</c:v>
                </c:pt>
                <c:pt idx="475">
                  <c:v>2000</c:v>
                </c:pt>
                <c:pt idx="476">
                  <c:v>2006</c:v>
                </c:pt>
                <c:pt idx="477">
                  <c:v>2014</c:v>
                </c:pt>
                <c:pt idx="478">
                  <c:v>1993</c:v>
                </c:pt>
                <c:pt idx="479">
                  <c:v>2016</c:v>
                </c:pt>
                <c:pt idx="480">
                  <c:v>2007</c:v>
                </c:pt>
                <c:pt idx="481">
                  <c:v>2007</c:v>
                </c:pt>
                <c:pt idx="482">
                  <c:v>1984</c:v>
                </c:pt>
                <c:pt idx="483">
                  <c:v>2008</c:v>
                </c:pt>
                <c:pt idx="484">
                  <c:v>1987</c:v>
                </c:pt>
                <c:pt idx="485">
                  <c:v>2000</c:v>
                </c:pt>
                <c:pt idx="486">
                  <c:v>2021</c:v>
                </c:pt>
                <c:pt idx="487">
                  <c:v>2016</c:v>
                </c:pt>
                <c:pt idx="488">
                  <c:v>2016</c:v>
                </c:pt>
                <c:pt idx="489">
                  <c:v>1997</c:v>
                </c:pt>
                <c:pt idx="490">
                  <c:v>1990</c:v>
                </c:pt>
                <c:pt idx="491">
                  <c:v>2003</c:v>
                </c:pt>
                <c:pt idx="492">
                  <c:v>1969</c:v>
                </c:pt>
                <c:pt idx="493">
                  <c:v>1991</c:v>
                </c:pt>
                <c:pt idx="494">
                  <c:v>2005</c:v>
                </c:pt>
                <c:pt idx="495">
                  <c:v>1955</c:v>
                </c:pt>
                <c:pt idx="496">
                  <c:v>2015</c:v>
                </c:pt>
                <c:pt idx="497">
                  <c:v>1974</c:v>
                </c:pt>
                <c:pt idx="498">
                  <c:v>1989</c:v>
                </c:pt>
                <c:pt idx="499">
                  <c:v>1990</c:v>
                </c:pt>
                <c:pt idx="500">
                  <c:v>2009</c:v>
                </c:pt>
                <c:pt idx="501">
                  <c:v>1973</c:v>
                </c:pt>
                <c:pt idx="502">
                  <c:v>1983</c:v>
                </c:pt>
                <c:pt idx="503">
                  <c:v>2010</c:v>
                </c:pt>
                <c:pt idx="504">
                  <c:v>1988</c:v>
                </c:pt>
                <c:pt idx="505">
                  <c:v>1982</c:v>
                </c:pt>
                <c:pt idx="506">
                  <c:v>2006</c:v>
                </c:pt>
                <c:pt idx="507">
                  <c:v>2009</c:v>
                </c:pt>
                <c:pt idx="508">
                  <c:v>1993</c:v>
                </c:pt>
                <c:pt idx="509">
                  <c:v>2014</c:v>
                </c:pt>
                <c:pt idx="510">
                  <c:v>2016</c:v>
                </c:pt>
                <c:pt idx="511">
                  <c:v>1999</c:v>
                </c:pt>
                <c:pt idx="512">
                  <c:v>2008</c:v>
                </c:pt>
                <c:pt idx="513">
                  <c:v>1994</c:v>
                </c:pt>
                <c:pt idx="514">
                  <c:v>1951</c:v>
                </c:pt>
                <c:pt idx="515">
                  <c:v>2013</c:v>
                </c:pt>
                <c:pt idx="516">
                  <c:v>1964</c:v>
                </c:pt>
                <c:pt idx="517">
                  <c:v>1979</c:v>
                </c:pt>
                <c:pt idx="518">
                  <c:v>1989</c:v>
                </c:pt>
                <c:pt idx="519">
                  <c:v>1973</c:v>
                </c:pt>
                <c:pt idx="520">
                  <c:v>1972</c:v>
                </c:pt>
                <c:pt idx="521">
                  <c:v>1999</c:v>
                </c:pt>
                <c:pt idx="522">
                  <c:v>1978</c:v>
                </c:pt>
                <c:pt idx="523">
                  <c:v>1967</c:v>
                </c:pt>
                <c:pt idx="524">
                  <c:v>2007</c:v>
                </c:pt>
                <c:pt idx="525">
                  <c:v>1932</c:v>
                </c:pt>
                <c:pt idx="526">
                  <c:v>1999</c:v>
                </c:pt>
                <c:pt idx="527">
                  <c:v>1979</c:v>
                </c:pt>
                <c:pt idx="528">
                  <c:v>2006</c:v>
                </c:pt>
                <c:pt idx="529">
                  <c:v>2002</c:v>
                </c:pt>
                <c:pt idx="530">
                  <c:v>1995</c:v>
                </c:pt>
                <c:pt idx="531">
                  <c:v>1944</c:v>
                </c:pt>
                <c:pt idx="532">
                  <c:v>2008</c:v>
                </c:pt>
                <c:pt idx="533">
                  <c:v>1979</c:v>
                </c:pt>
                <c:pt idx="534">
                  <c:v>1996</c:v>
                </c:pt>
                <c:pt idx="535">
                  <c:v>2017</c:v>
                </c:pt>
                <c:pt idx="536">
                  <c:v>2005</c:v>
                </c:pt>
                <c:pt idx="537">
                  <c:v>1931</c:v>
                </c:pt>
                <c:pt idx="538">
                  <c:v>1939</c:v>
                </c:pt>
                <c:pt idx="539">
                  <c:v>1948</c:v>
                </c:pt>
                <c:pt idx="540">
                  <c:v>2013</c:v>
                </c:pt>
                <c:pt idx="541">
                  <c:v>2015</c:v>
                </c:pt>
                <c:pt idx="542">
                  <c:v>1940</c:v>
                </c:pt>
                <c:pt idx="543">
                  <c:v>1960</c:v>
                </c:pt>
                <c:pt idx="544">
                  <c:v>1986</c:v>
                </c:pt>
                <c:pt idx="545">
                  <c:v>2009</c:v>
                </c:pt>
                <c:pt idx="546">
                  <c:v>2009</c:v>
                </c:pt>
                <c:pt idx="547">
                  <c:v>1935</c:v>
                </c:pt>
                <c:pt idx="548">
                  <c:v>1964</c:v>
                </c:pt>
                <c:pt idx="549">
                  <c:v>2016</c:v>
                </c:pt>
                <c:pt idx="550">
                  <c:v>1989</c:v>
                </c:pt>
                <c:pt idx="551">
                  <c:v>1994</c:v>
                </c:pt>
                <c:pt idx="552">
                  <c:v>1938</c:v>
                </c:pt>
                <c:pt idx="553">
                  <c:v>2004</c:v>
                </c:pt>
                <c:pt idx="554">
                  <c:v>1989</c:v>
                </c:pt>
                <c:pt idx="555">
                  <c:v>2011</c:v>
                </c:pt>
                <c:pt idx="556">
                  <c:v>1950</c:v>
                </c:pt>
                <c:pt idx="557">
                  <c:v>2004</c:v>
                </c:pt>
                <c:pt idx="558">
                  <c:v>2013</c:v>
                </c:pt>
                <c:pt idx="559">
                  <c:v>2012</c:v>
                </c:pt>
                <c:pt idx="560">
                  <c:v>1962</c:v>
                </c:pt>
                <c:pt idx="561">
                  <c:v>2001</c:v>
                </c:pt>
                <c:pt idx="562">
                  <c:v>2016</c:v>
                </c:pt>
                <c:pt idx="563">
                  <c:v>2017</c:v>
                </c:pt>
                <c:pt idx="564">
                  <c:v>2022</c:v>
                </c:pt>
                <c:pt idx="565">
                  <c:v>2022</c:v>
                </c:pt>
                <c:pt idx="566">
                  <c:v>2022</c:v>
                </c:pt>
                <c:pt idx="567">
                  <c:v>2012</c:v>
                </c:pt>
                <c:pt idx="568">
                  <c:v>2007</c:v>
                </c:pt>
                <c:pt idx="569">
                  <c:v>2001</c:v>
                </c:pt>
                <c:pt idx="570">
                  <c:v>2012</c:v>
                </c:pt>
                <c:pt idx="571">
                  <c:v>1992</c:v>
                </c:pt>
                <c:pt idx="572">
                  <c:v>2013</c:v>
                </c:pt>
                <c:pt idx="573">
                  <c:v>2003</c:v>
                </c:pt>
                <c:pt idx="574">
                  <c:v>2005</c:v>
                </c:pt>
                <c:pt idx="575">
                  <c:v>1992</c:v>
                </c:pt>
                <c:pt idx="576">
                  <c:v>1996</c:v>
                </c:pt>
                <c:pt idx="577">
                  <c:v>2017</c:v>
                </c:pt>
                <c:pt idx="578">
                  <c:v>2014</c:v>
                </c:pt>
                <c:pt idx="579">
                  <c:v>2009</c:v>
                </c:pt>
                <c:pt idx="580">
                  <c:v>2007</c:v>
                </c:pt>
                <c:pt idx="581">
                  <c:v>2001</c:v>
                </c:pt>
                <c:pt idx="582">
                  <c:v>2001</c:v>
                </c:pt>
                <c:pt idx="583">
                  <c:v>1986</c:v>
                </c:pt>
                <c:pt idx="584">
                  <c:v>2009</c:v>
                </c:pt>
                <c:pt idx="585">
                  <c:v>1992</c:v>
                </c:pt>
                <c:pt idx="586">
                  <c:v>1997</c:v>
                </c:pt>
                <c:pt idx="587">
                  <c:v>2002</c:v>
                </c:pt>
                <c:pt idx="588">
                  <c:v>2009</c:v>
                </c:pt>
                <c:pt idx="589">
                  <c:v>1993</c:v>
                </c:pt>
                <c:pt idx="590">
                  <c:v>2004</c:v>
                </c:pt>
                <c:pt idx="591">
                  <c:v>2014</c:v>
                </c:pt>
                <c:pt idx="592">
                  <c:v>1972</c:v>
                </c:pt>
                <c:pt idx="593">
                  <c:v>1995</c:v>
                </c:pt>
                <c:pt idx="594">
                  <c:v>2014</c:v>
                </c:pt>
                <c:pt idx="595">
                  <c:v>1995</c:v>
                </c:pt>
                <c:pt idx="596">
                  <c:v>2020</c:v>
                </c:pt>
                <c:pt idx="597">
                  <c:v>2004</c:v>
                </c:pt>
                <c:pt idx="598">
                  <c:v>2004</c:v>
                </c:pt>
                <c:pt idx="599">
                  <c:v>1993</c:v>
                </c:pt>
                <c:pt idx="600">
                  <c:v>1960</c:v>
                </c:pt>
                <c:pt idx="601">
                  <c:v>1971</c:v>
                </c:pt>
                <c:pt idx="602">
                  <c:v>2013</c:v>
                </c:pt>
                <c:pt idx="603">
                  <c:v>1997</c:v>
                </c:pt>
                <c:pt idx="604">
                  <c:v>2020</c:v>
                </c:pt>
                <c:pt idx="605">
                  <c:v>1997</c:v>
                </c:pt>
                <c:pt idx="606">
                  <c:v>2002</c:v>
                </c:pt>
                <c:pt idx="607">
                  <c:v>1993</c:v>
                </c:pt>
                <c:pt idx="608">
                  <c:v>1987</c:v>
                </c:pt>
                <c:pt idx="609">
                  <c:v>1985</c:v>
                </c:pt>
                <c:pt idx="610">
                  <c:v>2019</c:v>
                </c:pt>
                <c:pt idx="611">
                  <c:v>1989</c:v>
                </c:pt>
                <c:pt idx="612">
                  <c:v>2008</c:v>
                </c:pt>
                <c:pt idx="613">
                  <c:v>2015</c:v>
                </c:pt>
                <c:pt idx="614">
                  <c:v>1991</c:v>
                </c:pt>
                <c:pt idx="615">
                  <c:v>1973</c:v>
                </c:pt>
                <c:pt idx="616">
                  <c:v>2011</c:v>
                </c:pt>
                <c:pt idx="617">
                  <c:v>1998</c:v>
                </c:pt>
                <c:pt idx="618">
                  <c:v>1999</c:v>
                </c:pt>
                <c:pt idx="619">
                  <c:v>2014</c:v>
                </c:pt>
                <c:pt idx="620">
                  <c:v>2006</c:v>
                </c:pt>
                <c:pt idx="621">
                  <c:v>2002</c:v>
                </c:pt>
                <c:pt idx="622">
                  <c:v>1962</c:v>
                </c:pt>
                <c:pt idx="623">
                  <c:v>2006</c:v>
                </c:pt>
                <c:pt idx="624">
                  <c:v>2010</c:v>
                </c:pt>
                <c:pt idx="625">
                  <c:v>1986</c:v>
                </c:pt>
                <c:pt idx="626">
                  <c:v>1980</c:v>
                </c:pt>
                <c:pt idx="627">
                  <c:v>1982</c:v>
                </c:pt>
                <c:pt idx="628">
                  <c:v>2013</c:v>
                </c:pt>
                <c:pt idx="629">
                  <c:v>1992</c:v>
                </c:pt>
                <c:pt idx="630">
                  <c:v>2000</c:v>
                </c:pt>
                <c:pt idx="631">
                  <c:v>1990</c:v>
                </c:pt>
                <c:pt idx="632">
                  <c:v>2006</c:v>
                </c:pt>
                <c:pt idx="633">
                  <c:v>2013</c:v>
                </c:pt>
                <c:pt idx="634">
                  <c:v>2004</c:v>
                </c:pt>
                <c:pt idx="635">
                  <c:v>2018</c:v>
                </c:pt>
                <c:pt idx="636">
                  <c:v>2000</c:v>
                </c:pt>
                <c:pt idx="637">
                  <c:v>1967</c:v>
                </c:pt>
                <c:pt idx="638">
                  <c:v>1987</c:v>
                </c:pt>
                <c:pt idx="639">
                  <c:v>2010</c:v>
                </c:pt>
                <c:pt idx="640">
                  <c:v>2009</c:v>
                </c:pt>
                <c:pt idx="641">
                  <c:v>1973</c:v>
                </c:pt>
                <c:pt idx="642">
                  <c:v>1951</c:v>
                </c:pt>
                <c:pt idx="643">
                  <c:v>1997</c:v>
                </c:pt>
                <c:pt idx="644">
                  <c:v>2015</c:v>
                </c:pt>
                <c:pt idx="645">
                  <c:v>2004</c:v>
                </c:pt>
                <c:pt idx="646">
                  <c:v>2015</c:v>
                </c:pt>
                <c:pt idx="647">
                  <c:v>1952</c:v>
                </c:pt>
                <c:pt idx="648">
                  <c:v>1997</c:v>
                </c:pt>
                <c:pt idx="649">
                  <c:v>1960</c:v>
                </c:pt>
                <c:pt idx="650">
                  <c:v>2006</c:v>
                </c:pt>
                <c:pt idx="651">
                  <c:v>1993</c:v>
                </c:pt>
                <c:pt idx="652">
                  <c:v>1996</c:v>
                </c:pt>
                <c:pt idx="653">
                  <c:v>2013</c:v>
                </c:pt>
                <c:pt idx="654">
                  <c:v>1991</c:v>
                </c:pt>
                <c:pt idx="655">
                  <c:v>1964</c:v>
                </c:pt>
                <c:pt idx="656">
                  <c:v>2001</c:v>
                </c:pt>
                <c:pt idx="657">
                  <c:v>1956</c:v>
                </c:pt>
                <c:pt idx="658">
                  <c:v>2014</c:v>
                </c:pt>
                <c:pt idx="659">
                  <c:v>2001</c:v>
                </c:pt>
                <c:pt idx="660">
                  <c:v>2016</c:v>
                </c:pt>
                <c:pt idx="661">
                  <c:v>1966</c:v>
                </c:pt>
                <c:pt idx="662">
                  <c:v>1991</c:v>
                </c:pt>
                <c:pt idx="663">
                  <c:v>1947</c:v>
                </c:pt>
                <c:pt idx="664">
                  <c:v>2012</c:v>
                </c:pt>
                <c:pt idx="665">
                  <c:v>2003</c:v>
                </c:pt>
                <c:pt idx="666">
                  <c:v>2015</c:v>
                </c:pt>
                <c:pt idx="667">
                  <c:v>1962</c:v>
                </c:pt>
                <c:pt idx="668">
                  <c:v>1932</c:v>
                </c:pt>
                <c:pt idx="669">
                  <c:v>1955</c:v>
                </c:pt>
                <c:pt idx="670">
                  <c:v>2004</c:v>
                </c:pt>
                <c:pt idx="671">
                  <c:v>1986</c:v>
                </c:pt>
                <c:pt idx="672">
                  <c:v>1954</c:v>
                </c:pt>
                <c:pt idx="673">
                  <c:v>2008</c:v>
                </c:pt>
                <c:pt idx="674">
                  <c:v>1997</c:v>
                </c:pt>
                <c:pt idx="675">
                  <c:v>1948</c:v>
                </c:pt>
                <c:pt idx="676">
                  <c:v>2016</c:v>
                </c:pt>
                <c:pt idx="677">
                  <c:v>2010</c:v>
                </c:pt>
                <c:pt idx="678">
                  <c:v>1990</c:v>
                </c:pt>
                <c:pt idx="679">
                  <c:v>2001</c:v>
                </c:pt>
                <c:pt idx="680">
                  <c:v>2003</c:v>
                </c:pt>
                <c:pt idx="681">
                  <c:v>2005</c:v>
                </c:pt>
                <c:pt idx="682">
                  <c:v>2002</c:v>
                </c:pt>
                <c:pt idx="683">
                  <c:v>2006</c:v>
                </c:pt>
                <c:pt idx="684">
                  <c:v>2002</c:v>
                </c:pt>
                <c:pt idx="685">
                  <c:v>2017</c:v>
                </c:pt>
                <c:pt idx="686">
                  <c:v>1962</c:v>
                </c:pt>
                <c:pt idx="687">
                  <c:v>1997</c:v>
                </c:pt>
                <c:pt idx="688">
                  <c:v>1992</c:v>
                </c:pt>
                <c:pt idx="689">
                  <c:v>2013</c:v>
                </c:pt>
                <c:pt idx="690">
                  <c:v>2007</c:v>
                </c:pt>
                <c:pt idx="691">
                  <c:v>2019</c:v>
                </c:pt>
                <c:pt idx="692">
                  <c:v>2000</c:v>
                </c:pt>
                <c:pt idx="693">
                  <c:v>2001</c:v>
                </c:pt>
                <c:pt idx="694">
                  <c:v>2006</c:v>
                </c:pt>
                <c:pt idx="695">
                  <c:v>2009</c:v>
                </c:pt>
                <c:pt idx="696">
                  <c:v>2015</c:v>
                </c:pt>
                <c:pt idx="697">
                  <c:v>1998</c:v>
                </c:pt>
                <c:pt idx="698">
                  <c:v>2011</c:v>
                </c:pt>
                <c:pt idx="699">
                  <c:v>2018</c:v>
                </c:pt>
                <c:pt idx="700">
                  <c:v>2004</c:v>
                </c:pt>
                <c:pt idx="701">
                  <c:v>2006</c:v>
                </c:pt>
                <c:pt idx="702">
                  <c:v>2010</c:v>
                </c:pt>
                <c:pt idx="703">
                  <c:v>2016</c:v>
                </c:pt>
                <c:pt idx="704">
                  <c:v>2009</c:v>
                </c:pt>
                <c:pt idx="705">
                  <c:v>2007</c:v>
                </c:pt>
                <c:pt idx="706">
                  <c:v>1963</c:v>
                </c:pt>
                <c:pt idx="707">
                  <c:v>1986</c:v>
                </c:pt>
                <c:pt idx="708">
                  <c:v>1998</c:v>
                </c:pt>
                <c:pt idx="709">
                  <c:v>2018</c:v>
                </c:pt>
                <c:pt idx="710">
                  <c:v>2007</c:v>
                </c:pt>
                <c:pt idx="711">
                  <c:v>2011</c:v>
                </c:pt>
                <c:pt idx="712">
                  <c:v>2019</c:v>
                </c:pt>
                <c:pt idx="713">
                  <c:v>2014</c:v>
                </c:pt>
                <c:pt idx="714">
                  <c:v>2001</c:v>
                </c:pt>
                <c:pt idx="715">
                  <c:v>2005</c:v>
                </c:pt>
                <c:pt idx="716">
                  <c:v>1995</c:v>
                </c:pt>
                <c:pt idx="717">
                  <c:v>1985</c:v>
                </c:pt>
                <c:pt idx="718">
                  <c:v>1954</c:v>
                </c:pt>
                <c:pt idx="719">
                  <c:v>1955</c:v>
                </c:pt>
                <c:pt idx="720">
                  <c:v>1953</c:v>
                </c:pt>
                <c:pt idx="721">
                  <c:v>2011</c:v>
                </c:pt>
                <c:pt idx="722">
                  <c:v>1991</c:v>
                </c:pt>
                <c:pt idx="723">
                  <c:v>2003</c:v>
                </c:pt>
                <c:pt idx="724">
                  <c:v>2006</c:v>
                </c:pt>
                <c:pt idx="725">
                  <c:v>2006</c:v>
                </c:pt>
                <c:pt idx="726">
                  <c:v>2002</c:v>
                </c:pt>
                <c:pt idx="727">
                  <c:v>2007</c:v>
                </c:pt>
                <c:pt idx="728">
                  <c:v>2004</c:v>
                </c:pt>
                <c:pt idx="729">
                  <c:v>1996</c:v>
                </c:pt>
                <c:pt idx="730">
                  <c:v>2013</c:v>
                </c:pt>
                <c:pt idx="731">
                  <c:v>2009</c:v>
                </c:pt>
              </c:numCache>
            </c:numRef>
          </c:xVal>
          <c:yVal>
            <c:numRef>
              <c:f>genre_tables!$B$3:$B$734</c:f>
              <c:numCache>
                <c:formatCode>General</c:formatCode>
                <c:ptCount val="732"/>
                <c:pt idx="0">
                  <c:v>142</c:v>
                </c:pt>
                <c:pt idx="1">
                  <c:v>175</c:v>
                </c:pt>
                <c:pt idx="2">
                  <c:v>152</c:v>
                </c:pt>
                <c:pt idx="3">
                  <c:v>195</c:v>
                </c:pt>
                <c:pt idx="4">
                  <c:v>96</c:v>
                </c:pt>
                <c:pt idx="5">
                  <c:v>201</c:v>
                </c:pt>
                <c:pt idx="6">
                  <c:v>202</c:v>
                </c:pt>
                <c:pt idx="7">
                  <c:v>154</c:v>
                </c:pt>
                <c:pt idx="8">
                  <c:v>178</c:v>
                </c:pt>
                <c:pt idx="9">
                  <c:v>139</c:v>
                </c:pt>
                <c:pt idx="10">
                  <c:v>142</c:v>
                </c:pt>
                <c:pt idx="11">
                  <c:v>179</c:v>
                </c:pt>
                <c:pt idx="12">
                  <c:v>164</c:v>
                </c:pt>
                <c:pt idx="13">
                  <c:v>164</c:v>
                </c:pt>
                <c:pt idx="14">
                  <c:v>169</c:v>
                </c:pt>
                <c:pt idx="15">
                  <c:v>145</c:v>
                </c:pt>
                <c:pt idx="16">
                  <c:v>133</c:v>
                </c:pt>
                <c:pt idx="17">
                  <c:v>157</c:v>
                </c:pt>
                <c:pt idx="18">
                  <c:v>153</c:v>
                </c:pt>
                <c:pt idx="19">
                  <c:v>189</c:v>
                </c:pt>
                <c:pt idx="20">
                  <c:v>127</c:v>
                </c:pt>
                <c:pt idx="21">
                  <c:v>169</c:v>
                </c:pt>
                <c:pt idx="22">
                  <c:v>118</c:v>
                </c:pt>
                <c:pt idx="23">
                  <c:v>130</c:v>
                </c:pt>
                <c:pt idx="24">
                  <c:v>116</c:v>
                </c:pt>
                <c:pt idx="25">
                  <c:v>207</c:v>
                </c:pt>
                <c:pt idx="26">
                  <c:v>130</c:v>
                </c:pt>
                <c:pt idx="27">
                  <c:v>133</c:v>
                </c:pt>
                <c:pt idx="28">
                  <c:v>163</c:v>
                </c:pt>
                <c:pt idx="29">
                  <c:v>151</c:v>
                </c:pt>
                <c:pt idx="30">
                  <c:v>155</c:v>
                </c:pt>
                <c:pt idx="31">
                  <c:v>132</c:v>
                </c:pt>
                <c:pt idx="32">
                  <c:v>130</c:v>
                </c:pt>
                <c:pt idx="33">
                  <c:v>106</c:v>
                </c:pt>
                <c:pt idx="34">
                  <c:v>110</c:v>
                </c:pt>
                <c:pt idx="35">
                  <c:v>88</c:v>
                </c:pt>
                <c:pt idx="36">
                  <c:v>106</c:v>
                </c:pt>
                <c:pt idx="37">
                  <c:v>102</c:v>
                </c:pt>
                <c:pt idx="38">
                  <c:v>119</c:v>
                </c:pt>
                <c:pt idx="39">
                  <c:v>150</c:v>
                </c:pt>
                <c:pt idx="40">
                  <c:v>112</c:v>
                </c:pt>
                <c:pt idx="41">
                  <c:v>89</c:v>
                </c:pt>
                <c:pt idx="42">
                  <c:v>155</c:v>
                </c:pt>
                <c:pt idx="43">
                  <c:v>87</c:v>
                </c:pt>
                <c:pt idx="44">
                  <c:v>87</c:v>
                </c:pt>
                <c:pt idx="45">
                  <c:v>158</c:v>
                </c:pt>
                <c:pt idx="46">
                  <c:v>181</c:v>
                </c:pt>
                <c:pt idx="47">
                  <c:v>165</c:v>
                </c:pt>
                <c:pt idx="48">
                  <c:v>147</c:v>
                </c:pt>
                <c:pt idx="49">
                  <c:v>122</c:v>
                </c:pt>
                <c:pt idx="50">
                  <c:v>164</c:v>
                </c:pt>
                <c:pt idx="51">
                  <c:v>146</c:v>
                </c:pt>
                <c:pt idx="52">
                  <c:v>120</c:v>
                </c:pt>
                <c:pt idx="53">
                  <c:v>160</c:v>
                </c:pt>
                <c:pt idx="54">
                  <c:v>142</c:v>
                </c:pt>
                <c:pt idx="55">
                  <c:v>105</c:v>
                </c:pt>
                <c:pt idx="56">
                  <c:v>106</c:v>
                </c:pt>
                <c:pt idx="57">
                  <c:v>170</c:v>
                </c:pt>
                <c:pt idx="58">
                  <c:v>137</c:v>
                </c:pt>
                <c:pt idx="59">
                  <c:v>149</c:v>
                </c:pt>
                <c:pt idx="60">
                  <c:v>126</c:v>
                </c:pt>
                <c:pt idx="61">
                  <c:v>110</c:v>
                </c:pt>
                <c:pt idx="62">
                  <c:v>88</c:v>
                </c:pt>
                <c:pt idx="63">
                  <c:v>116</c:v>
                </c:pt>
                <c:pt idx="64">
                  <c:v>125</c:v>
                </c:pt>
                <c:pt idx="65">
                  <c:v>143</c:v>
                </c:pt>
                <c:pt idx="66">
                  <c:v>164</c:v>
                </c:pt>
                <c:pt idx="67">
                  <c:v>141</c:v>
                </c:pt>
                <c:pt idx="68">
                  <c:v>152</c:v>
                </c:pt>
                <c:pt idx="69">
                  <c:v>130</c:v>
                </c:pt>
                <c:pt idx="70">
                  <c:v>170</c:v>
                </c:pt>
                <c:pt idx="71">
                  <c:v>153</c:v>
                </c:pt>
                <c:pt idx="72">
                  <c:v>116</c:v>
                </c:pt>
                <c:pt idx="73">
                  <c:v>170</c:v>
                </c:pt>
                <c:pt idx="74">
                  <c:v>122</c:v>
                </c:pt>
                <c:pt idx="75">
                  <c:v>102</c:v>
                </c:pt>
                <c:pt idx="76">
                  <c:v>126</c:v>
                </c:pt>
                <c:pt idx="77">
                  <c:v>108</c:v>
                </c:pt>
                <c:pt idx="78">
                  <c:v>178</c:v>
                </c:pt>
                <c:pt idx="79">
                  <c:v>229</c:v>
                </c:pt>
                <c:pt idx="80">
                  <c:v>115</c:v>
                </c:pt>
                <c:pt idx="81">
                  <c:v>160</c:v>
                </c:pt>
                <c:pt idx="82">
                  <c:v>131</c:v>
                </c:pt>
                <c:pt idx="83">
                  <c:v>218</c:v>
                </c:pt>
                <c:pt idx="84">
                  <c:v>129</c:v>
                </c:pt>
                <c:pt idx="85">
                  <c:v>119</c:v>
                </c:pt>
                <c:pt idx="86">
                  <c:v>153</c:v>
                </c:pt>
                <c:pt idx="87">
                  <c:v>129</c:v>
                </c:pt>
                <c:pt idx="88">
                  <c:v>123</c:v>
                </c:pt>
                <c:pt idx="89">
                  <c:v>125</c:v>
                </c:pt>
                <c:pt idx="90">
                  <c:v>161</c:v>
                </c:pt>
                <c:pt idx="91">
                  <c:v>143</c:v>
                </c:pt>
                <c:pt idx="92">
                  <c:v>179</c:v>
                </c:pt>
                <c:pt idx="93">
                  <c:v>148</c:v>
                </c:pt>
                <c:pt idx="94">
                  <c:v>107</c:v>
                </c:pt>
                <c:pt idx="95">
                  <c:v>165</c:v>
                </c:pt>
                <c:pt idx="96">
                  <c:v>89</c:v>
                </c:pt>
                <c:pt idx="97">
                  <c:v>125</c:v>
                </c:pt>
                <c:pt idx="98">
                  <c:v>168</c:v>
                </c:pt>
                <c:pt idx="99">
                  <c:v>143</c:v>
                </c:pt>
                <c:pt idx="100">
                  <c:v>68</c:v>
                </c:pt>
                <c:pt idx="101">
                  <c:v>135</c:v>
                </c:pt>
                <c:pt idx="102">
                  <c:v>170</c:v>
                </c:pt>
                <c:pt idx="103">
                  <c:v>160</c:v>
                </c:pt>
                <c:pt idx="104">
                  <c:v>158</c:v>
                </c:pt>
                <c:pt idx="105">
                  <c:v>122</c:v>
                </c:pt>
                <c:pt idx="106">
                  <c:v>140</c:v>
                </c:pt>
                <c:pt idx="107">
                  <c:v>114</c:v>
                </c:pt>
                <c:pt idx="108">
                  <c:v>119</c:v>
                </c:pt>
                <c:pt idx="109">
                  <c:v>178</c:v>
                </c:pt>
                <c:pt idx="110">
                  <c:v>130</c:v>
                </c:pt>
                <c:pt idx="111">
                  <c:v>103</c:v>
                </c:pt>
                <c:pt idx="112">
                  <c:v>130</c:v>
                </c:pt>
                <c:pt idx="113">
                  <c:v>138</c:v>
                </c:pt>
                <c:pt idx="114">
                  <c:v>107</c:v>
                </c:pt>
                <c:pt idx="115">
                  <c:v>135</c:v>
                </c:pt>
                <c:pt idx="116">
                  <c:v>97</c:v>
                </c:pt>
                <c:pt idx="117">
                  <c:v>156</c:v>
                </c:pt>
                <c:pt idx="118">
                  <c:v>238</c:v>
                </c:pt>
                <c:pt idx="119">
                  <c:v>130</c:v>
                </c:pt>
                <c:pt idx="120">
                  <c:v>132</c:v>
                </c:pt>
                <c:pt idx="121">
                  <c:v>118</c:v>
                </c:pt>
                <c:pt idx="122">
                  <c:v>172</c:v>
                </c:pt>
                <c:pt idx="123">
                  <c:v>124</c:v>
                </c:pt>
                <c:pt idx="124">
                  <c:v>129</c:v>
                </c:pt>
                <c:pt idx="125">
                  <c:v>132</c:v>
                </c:pt>
                <c:pt idx="126">
                  <c:v>162</c:v>
                </c:pt>
                <c:pt idx="127">
                  <c:v>140</c:v>
                </c:pt>
                <c:pt idx="128">
                  <c:v>138</c:v>
                </c:pt>
                <c:pt idx="129">
                  <c:v>167</c:v>
                </c:pt>
                <c:pt idx="130">
                  <c:v>88</c:v>
                </c:pt>
                <c:pt idx="131">
                  <c:v>126</c:v>
                </c:pt>
                <c:pt idx="132">
                  <c:v>110</c:v>
                </c:pt>
                <c:pt idx="133">
                  <c:v>163</c:v>
                </c:pt>
                <c:pt idx="134">
                  <c:v>104</c:v>
                </c:pt>
                <c:pt idx="135">
                  <c:v>155</c:v>
                </c:pt>
                <c:pt idx="136">
                  <c:v>132</c:v>
                </c:pt>
                <c:pt idx="137">
                  <c:v>125</c:v>
                </c:pt>
                <c:pt idx="138">
                  <c:v>127</c:v>
                </c:pt>
                <c:pt idx="139">
                  <c:v>136</c:v>
                </c:pt>
                <c:pt idx="140">
                  <c:v>89</c:v>
                </c:pt>
                <c:pt idx="141">
                  <c:v>138</c:v>
                </c:pt>
                <c:pt idx="142">
                  <c:v>189</c:v>
                </c:pt>
                <c:pt idx="143">
                  <c:v>131</c:v>
                </c:pt>
                <c:pt idx="144">
                  <c:v>156</c:v>
                </c:pt>
                <c:pt idx="145">
                  <c:v>114</c:v>
                </c:pt>
                <c:pt idx="146">
                  <c:v>112</c:v>
                </c:pt>
                <c:pt idx="147">
                  <c:v>142</c:v>
                </c:pt>
                <c:pt idx="148">
                  <c:v>89</c:v>
                </c:pt>
                <c:pt idx="149">
                  <c:v>147</c:v>
                </c:pt>
                <c:pt idx="150">
                  <c:v>170</c:v>
                </c:pt>
                <c:pt idx="151">
                  <c:v>186</c:v>
                </c:pt>
                <c:pt idx="152">
                  <c:v>153</c:v>
                </c:pt>
                <c:pt idx="153">
                  <c:v>117</c:v>
                </c:pt>
                <c:pt idx="154">
                  <c:v>149</c:v>
                </c:pt>
                <c:pt idx="155">
                  <c:v>152</c:v>
                </c:pt>
                <c:pt idx="156">
                  <c:v>146</c:v>
                </c:pt>
                <c:pt idx="157">
                  <c:v>137</c:v>
                </c:pt>
                <c:pt idx="158">
                  <c:v>141</c:v>
                </c:pt>
                <c:pt idx="159">
                  <c:v>139</c:v>
                </c:pt>
                <c:pt idx="160">
                  <c:v>89</c:v>
                </c:pt>
                <c:pt idx="161">
                  <c:v>145</c:v>
                </c:pt>
                <c:pt idx="162">
                  <c:v>120</c:v>
                </c:pt>
                <c:pt idx="163">
                  <c:v>108</c:v>
                </c:pt>
                <c:pt idx="164">
                  <c:v>93</c:v>
                </c:pt>
                <c:pt idx="165">
                  <c:v>115</c:v>
                </c:pt>
                <c:pt idx="166">
                  <c:v>128</c:v>
                </c:pt>
                <c:pt idx="167">
                  <c:v>148</c:v>
                </c:pt>
                <c:pt idx="168">
                  <c:v>183</c:v>
                </c:pt>
                <c:pt idx="169">
                  <c:v>132</c:v>
                </c:pt>
                <c:pt idx="170">
                  <c:v>118</c:v>
                </c:pt>
                <c:pt idx="171">
                  <c:v>101</c:v>
                </c:pt>
                <c:pt idx="172">
                  <c:v>123</c:v>
                </c:pt>
                <c:pt idx="173">
                  <c:v>134</c:v>
                </c:pt>
                <c:pt idx="174">
                  <c:v>129</c:v>
                </c:pt>
                <c:pt idx="175">
                  <c:v>172</c:v>
                </c:pt>
                <c:pt idx="176">
                  <c:v>120</c:v>
                </c:pt>
                <c:pt idx="177">
                  <c:v>140</c:v>
                </c:pt>
                <c:pt idx="178">
                  <c:v>122</c:v>
                </c:pt>
                <c:pt idx="179">
                  <c:v>116</c:v>
                </c:pt>
                <c:pt idx="180">
                  <c:v>132</c:v>
                </c:pt>
                <c:pt idx="181">
                  <c:v>185</c:v>
                </c:pt>
                <c:pt idx="182">
                  <c:v>98</c:v>
                </c:pt>
                <c:pt idx="183">
                  <c:v>98</c:v>
                </c:pt>
                <c:pt idx="184">
                  <c:v>93</c:v>
                </c:pt>
                <c:pt idx="185">
                  <c:v>129</c:v>
                </c:pt>
                <c:pt idx="186">
                  <c:v>127</c:v>
                </c:pt>
                <c:pt idx="187">
                  <c:v>122</c:v>
                </c:pt>
                <c:pt idx="188">
                  <c:v>80</c:v>
                </c:pt>
                <c:pt idx="189">
                  <c:v>162</c:v>
                </c:pt>
                <c:pt idx="190">
                  <c:v>130</c:v>
                </c:pt>
                <c:pt idx="191">
                  <c:v>121</c:v>
                </c:pt>
                <c:pt idx="192">
                  <c:v>212</c:v>
                </c:pt>
                <c:pt idx="193">
                  <c:v>145</c:v>
                </c:pt>
                <c:pt idx="194">
                  <c:v>96</c:v>
                </c:pt>
                <c:pt idx="195">
                  <c:v>161</c:v>
                </c:pt>
                <c:pt idx="196">
                  <c:v>83</c:v>
                </c:pt>
                <c:pt idx="197">
                  <c:v>133</c:v>
                </c:pt>
                <c:pt idx="198">
                  <c:v>121</c:v>
                </c:pt>
                <c:pt idx="199">
                  <c:v>154</c:v>
                </c:pt>
                <c:pt idx="200">
                  <c:v>177</c:v>
                </c:pt>
                <c:pt idx="201">
                  <c:v>130</c:v>
                </c:pt>
                <c:pt idx="202">
                  <c:v>87</c:v>
                </c:pt>
                <c:pt idx="203">
                  <c:v>123</c:v>
                </c:pt>
                <c:pt idx="204">
                  <c:v>128</c:v>
                </c:pt>
                <c:pt idx="205">
                  <c:v>102</c:v>
                </c:pt>
                <c:pt idx="206">
                  <c:v>170</c:v>
                </c:pt>
                <c:pt idx="207">
                  <c:v>129</c:v>
                </c:pt>
                <c:pt idx="208">
                  <c:v>152</c:v>
                </c:pt>
                <c:pt idx="209">
                  <c:v>92</c:v>
                </c:pt>
                <c:pt idx="210">
                  <c:v>155</c:v>
                </c:pt>
                <c:pt idx="211">
                  <c:v>99</c:v>
                </c:pt>
                <c:pt idx="212">
                  <c:v>99</c:v>
                </c:pt>
                <c:pt idx="213">
                  <c:v>105</c:v>
                </c:pt>
                <c:pt idx="214">
                  <c:v>153</c:v>
                </c:pt>
                <c:pt idx="215">
                  <c:v>188</c:v>
                </c:pt>
                <c:pt idx="216">
                  <c:v>91</c:v>
                </c:pt>
                <c:pt idx="217">
                  <c:v>135</c:v>
                </c:pt>
                <c:pt idx="218">
                  <c:v>224</c:v>
                </c:pt>
                <c:pt idx="219">
                  <c:v>173</c:v>
                </c:pt>
                <c:pt idx="220">
                  <c:v>167</c:v>
                </c:pt>
                <c:pt idx="221">
                  <c:v>121</c:v>
                </c:pt>
                <c:pt idx="222">
                  <c:v>171</c:v>
                </c:pt>
                <c:pt idx="223">
                  <c:v>129</c:v>
                </c:pt>
                <c:pt idx="224">
                  <c:v>196</c:v>
                </c:pt>
                <c:pt idx="225">
                  <c:v>117</c:v>
                </c:pt>
                <c:pt idx="226">
                  <c:v>205</c:v>
                </c:pt>
                <c:pt idx="227">
                  <c:v>183</c:v>
                </c:pt>
                <c:pt idx="228">
                  <c:v>117</c:v>
                </c:pt>
                <c:pt idx="229">
                  <c:v>126</c:v>
                </c:pt>
                <c:pt idx="230">
                  <c:v>111</c:v>
                </c:pt>
                <c:pt idx="231">
                  <c:v>114</c:v>
                </c:pt>
                <c:pt idx="232">
                  <c:v>109</c:v>
                </c:pt>
                <c:pt idx="233">
                  <c:v>95</c:v>
                </c:pt>
                <c:pt idx="234">
                  <c:v>110</c:v>
                </c:pt>
                <c:pt idx="235">
                  <c:v>151</c:v>
                </c:pt>
                <c:pt idx="236">
                  <c:v>132</c:v>
                </c:pt>
                <c:pt idx="237">
                  <c:v>94</c:v>
                </c:pt>
                <c:pt idx="238">
                  <c:v>99</c:v>
                </c:pt>
                <c:pt idx="239">
                  <c:v>104</c:v>
                </c:pt>
                <c:pt idx="240">
                  <c:v>118</c:v>
                </c:pt>
                <c:pt idx="241">
                  <c:v>167</c:v>
                </c:pt>
                <c:pt idx="242">
                  <c:v>113</c:v>
                </c:pt>
                <c:pt idx="243">
                  <c:v>125</c:v>
                </c:pt>
                <c:pt idx="244">
                  <c:v>110</c:v>
                </c:pt>
                <c:pt idx="245">
                  <c:v>136</c:v>
                </c:pt>
                <c:pt idx="246">
                  <c:v>153</c:v>
                </c:pt>
                <c:pt idx="247">
                  <c:v>89</c:v>
                </c:pt>
                <c:pt idx="248">
                  <c:v>146</c:v>
                </c:pt>
                <c:pt idx="249">
                  <c:v>120</c:v>
                </c:pt>
                <c:pt idx="250">
                  <c:v>130</c:v>
                </c:pt>
                <c:pt idx="251">
                  <c:v>142</c:v>
                </c:pt>
                <c:pt idx="252">
                  <c:v>156</c:v>
                </c:pt>
                <c:pt idx="253">
                  <c:v>87</c:v>
                </c:pt>
                <c:pt idx="254">
                  <c:v>128</c:v>
                </c:pt>
                <c:pt idx="255">
                  <c:v>134</c:v>
                </c:pt>
                <c:pt idx="256">
                  <c:v>125</c:v>
                </c:pt>
                <c:pt idx="257">
                  <c:v>122</c:v>
                </c:pt>
                <c:pt idx="258">
                  <c:v>107</c:v>
                </c:pt>
                <c:pt idx="259">
                  <c:v>174</c:v>
                </c:pt>
                <c:pt idx="260">
                  <c:v>122</c:v>
                </c:pt>
                <c:pt idx="261">
                  <c:v>155</c:v>
                </c:pt>
                <c:pt idx="262">
                  <c:v>164</c:v>
                </c:pt>
                <c:pt idx="263">
                  <c:v>133</c:v>
                </c:pt>
                <c:pt idx="264">
                  <c:v>108</c:v>
                </c:pt>
                <c:pt idx="265">
                  <c:v>128</c:v>
                </c:pt>
                <c:pt idx="266">
                  <c:v>144</c:v>
                </c:pt>
                <c:pt idx="267">
                  <c:v>113</c:v>
                </c:pt>
                <c:pt idx="268">
                  <c:v>126</c:v>
                </c:pt>
                <c:pt idx="269">
                  <c:v>106</c:v>
                </c:pt>
                <c:pt idx="270">
                  <c:v>156</c:v>
                </c:pt>
                <c:pt idx="271">
                  <c:v>114</c:v>
                </c:pt>
                <c:pt idx="272">
                  <c:v>111</c:v>
                </c:pt>
                <c:pt idx="273">
                  <c:v>181</c:v>
                </c:pt>
                <c:pt idx="274">
                  <c:v>188</c:v>
                </c:pt>
                <c:pt idx="275">
                  <c:v>120</c:v>
                </c:pt>
                <c:pt idx="276">
                  <c:v>156</c:v>
                </c:pt>
                <c:pt idx="277">
                  <c:v>101</c:v>
                </c:pt>
                <c:pt idx="278">
                  <c:v>120</c:v>
                </c:pt>
                <c:pt idx="279">
                  <c:v>125</c:v>
                </c:pt>
                <c:pt idx="280">
                  <c:v>143</c:v>
                </c:pt>
                <c:pt idx="281">
                  <c:v>117</c:v>
                </c:pt>
                <c:pt idx="282">
                  <c:v>125</c:v>
                </c:pt>
                <c:pt idx="283">
                  <c:v>189</c:v>
                </c:pt>
                <c:pt idx="284">
                  <c:v>85</c:v>
                </c:pt>
                <c:pt idx="285">
                  <c:v>124</c:v>
                </c:pt>
                <c:pt idx="286">
                  <c:v>137</c:v>
                </c:pt>
                <c:pt idx="287">
                  <c:v>81</c:v>
                </c:pt>
                <c:pt idx="288">
                  <c:v>106</c:v>
                </c:pt>
                <c:pt idx="289">
                  <c:v>110</c:v>
                </c:pt>
                <c:pt idx="290">
                  <c:v>118</c:v>
                </c:pt>
                <c:pt idx="291">
                  <c:v>178</c:v>
                </c:pt>
                <c:pt idx="292">
                  <c:v>181</c:v>
                </c:pt>
                <c:pt idx="293">
                  <c:v>118</c:v>
                </c:pt>
                <c:pt idx="294">
                  <c:v>134</c:v>
                </c:pt>
                <c:pt idx="295">
                  <c:v>106</c:v>
                </c:pt>
                <c:pt idx="296">
                  <c:v>135</c:v>
                </c:pt>
                <c:pt idx="297">
                  <c:v>102</c:v>
                </c:pt>
                <c:pt idx="298">
                  <c:v>151</c:v>
                </c:pt>
                <c:pt idx="299">
                  <c:v>139</c:v>
                </c:pt>
                <c:pt idx="300">
                  <c:v>130</c:v>
                </c:pt>
                <c:pt idx="301">
                  <c:v>118</c:v>
                </c:pt>
                <c:pt idx="302">
                  <c:v>138</c:v>
                </c:pt>
                <c:pt idx="303">
                  <c:v>167</c:v>
                </c:pt>
                <c:pt idx="304">
                  <c:v>141</c:v>
                </c:pt>
                <c:pt idx="305">
                  <c:v>95</c:v>
                </c:pt>
                <c:pt idx="306">
                  <c:v>144</c:v>
                </c:pt>
                <c:pt idx="307">
                  <c:v>169</c:v>
                </c:pt>
                <c:pt idx="308">
                  <c:v>92</c:v>
                </c:pt>
                <c:pt idx="309">
                  <c:v>158</c:v>
                </c:pt>
                <c:pt idx="310">
                  <c:v>174</c:v>
                </c:pt>
                <c:pt idx="311">
                  <c:v>191</c:v>
                </c:pt>
                <c:pt idx="312">
                  <c:v>128</c:v>
                </c:pt>
                <c:pt idx="313">
                  <c:v>131</c:v>
                </c:pt>
                <c:pt idx="314">
                  <c:v>101</c:v>
                </c:pt>
                <c:pt idx="315">
                  <c:v>112</c:v>
                </c:pt>
                <c:pt idx="316">
                  <c:v>159</c:v>
                </c:pt>
                <c:pt idx="317">
                  <c:v>161</c:v>
                </c:pt>
                <c:pt idx="318">
                  <c:v>95</c:v>
                </c:pt>
                <c:pt idx="319">
                  <c:v>107</c:v>
                </c:pt>
                <c:pt idx="320">
                  <c:v>134</c:v>
                </c:pt>
                <c:pt idx="321">
                  <c:v>186</c:v>
                </c:pt>
                <c:pt idx="322">
                  <c:v>97</c:v>
                </c:pt>
                <c:pt idx="323">
                  <c:v>101</c:v>
                </c:pt>
                <c:pt idx="324">
                  <c:v>115</c:v>
                </c:pt>
                <c:pt idx="325">
                  <c:v>96</c:v>
                </c:pt>
                <c:pt idx="326">
                  <c:v>137</c:v>
                </c:pt>
                <c:pt idx="327">
                  <c:v>141</c:v>
                </c:pt>
                <c:pt idx="328">
                  <c:v>120</c:v>
                </c:pt>
                <c:pt idx="329">
                  <c:v>136</c:v>
                </c:pt>
                <c:pt idx="330">
                  <c:v>112</c:v>
                </c:pt>
                <c:pt idx="331">
                  <c:v>93</c:v>
                </c:pt>
                <c:pt idx="332">
                  <c:v>126</c:v>
                </c:pt>
                <c:pt idx="333">
                  <c:v>137</c:v>
                </c:pt>
                <c:pt idx="334">
                  <c:v>91</c:v>
                </c:pt>
                <c:pt idx="335">
                  <c:v>86</c:v>
                </c:pt>
                <c:pt idx="336">
                  <c:v>125</c:v>
                </c:pt>
                <c:pt idx="337">
                  <c:v>181</c:v>
                </c:pt>
                <c:pt idx="338">
                  <c:v>130</c:v>
                </c:pt>
                <c:pt idx="339">
                  <c:v>96</c:v>
                </c:pt>
                <c:pt idx="340">
                  <c:v>184</c:v>
                </c:pt>
                <c:pt idx="341">
                  <c:v>108</c:v>
                </c:pt>
                <c:pt idx="342">
                  <c:v>101</c:v>
                </c:pt>
                <c:pt idx="343">
                  <c:v>188</c:v>
                </c:pt>
                <c:pt idx="344">
                  <c:v>104</c:v>
                </c:pt>
                <c:pt idx="345">
                  <c:v>95</c:v>
                </c:pt>
                <c:pt idx="346">
                  <c:v>103</c:v>
                </c:pt>
                <c:pt idx="347">
                  <c:v>160</c:v>
                </c:pt>
                <c:pt idx="348">
                  <c:v>115</c:v>
                </c:pt>
                <c:pt idx="349">
                  <c:v>99</c:v>
                </c:pt>
                <c:pt idx="350">
                  <c:v>96</c:v>
                </c:pt>
                <c:pt idx="351">
                  <c:v>95</c:v>
                </c:pt>
                <c:pt idx="352">
                  <c:v>110</c:v>
                </c:pt>
                <c:pt idx="353">
                  <c:v>103</c:v>
                </c:pt>
                <c:pt idx="354">
                  <c:v>140</c:v>
                </c:pt>
                <c:pt idx="355">
                  <c:v>81</c:v>
                </c:pt>
                <c:pt idx="356">
                  <c:v>144</c:v>
                </c:pt>
                <c:pt idx="357">
                  <c:v>144</c:v>
                </c:pt>
                <c:pt idx="358">
                  <c:v>128</c:v>
                </c:pt>
                <c:pt idx="359">
                  <c:v>110</c:v>
                </c:pt>
                <c:pt idx="360">
                  <c:v>194</c:v>
                </c:pt>
                <c:pt idx="361">
                  <c:v>116</c:v>
                </c:pt>
                <c:pt idx="362">
                  <c:v>130</c:v>
                </c:pt>
                <c:pt idx="363">
                  <c:v>147</c:v>
                </c:pt>
                <c:pt idx="364">
                  <c:v>119</c:v>
                </c:pt>
                <c:pt idx="365">
                  <c:v>155</c:v>
                </c:pt>
                <c:pt idx="366">
                  <c:v>105</c:v>
                </c:pt>
                <c:pt idx="367">
                  <c:v>103</c:v>
                </c:pt>
                <c:pt idx="368">
                  <c:v>122</c:v>
                </c:pt>
                <c:pt idx="369">
                  <c:v>108</c:v>
                </c:pt>
                <c:pt idx="370">
                  <c:v>134</c:v>
                </c:pt>
                <c:pt idx="371">
                  <c:v>80</c:v>
                </c:pt>
                <c:pt idx="372">
                  <c:v>127</c:v>
                </c:pt>
                <c:pt idx="373">
                  <c:v>107</c:v>
                </c:pt>
                <c:pt idx="374">
                  <c:v>109</c:v>
                </c:pt>
                <c:pt idx="375">
                  <c:v>138</c:v>
                </c:pt>
                <c:pt idx="376">
                  <c:v>117</c:v>
                </c:pt>
                <c:pt idx="377">
                  <c:v>137</c:v>
                </c:pt>
                <c:pt idx="378">
                  <c:v>113</c:v>
                </c:pt>
                <c:pt idx="379">
                  <c:v>138</c:v>
                </c:pt>
                <c:pt idx="380">
                  <c:v>119</c:v>
                </c:pt>
                <c:pt idx="381">
                  <c:v>165</c:v>
                </c:pt>
                <c:pt idx="382">
                  <c:v>144</c:v>
                </c:pt>
                <c:pt idx="383">
                  <c:v>87</c:v>
                </c:pt>
                <c:pt idx="384">
                  <c:v>180</c:v>
                </c:pt>
                <c:pt idx="385">
                  <c:v>132</c:v>
                </c:pt>
                <c:pt idx="386">
                  <c:v>109</c:v>
                </c:pt>
                <c:pt idx="387">
                  <c:v>99</c:v>
                </c:pt>
                <c:pt idx="388">
                  <c:v>197</c:v>
                </c:pt>
                <c:pt idx="389">
                  <c:v>109</c:v>
                </c:pt>
                <c:pt idx="390">
                  <c:v>122</c:v>
                </c:pt>
                <c:pt idx="391">
                  <c:v>220</c:v>
                </c:pt>
                <c:pt idx="392">
                  <c:v>120</c:v>
                </c:pt>
                <c:pt idx="393">
                  <c:v>114</c:v>
                </c:pt>
                <c:pt idx="394">
                  <c:v>135</c:v>
                </c:pt>
                <c:pt idx="395">
                  <c:v>110</c:v>
                </c:pt>
                <c:pt idx="396">
                  <c:v>197</c:v>
                </c:pt>
                <c:pt idx="397">
                  <c:v>126</c:v>
                </c:pt>
                <c:pt idx="398">
                  <c:v>102</c:v>
                </c:pt>
                <c:pt idx="399">
                  <c:v>106</c:v>
                </c:pt>
                <c:pt idx="400">
                  <c:v>91</c:v>
                </c:pt>
                <c:pt idx="401">
                  <c:v>113</c:v>
                </c:pt>
                <c:pt idx="402">
                  <c:v>102</c:v>
                </c:pt>
                <c:pt idx="403">
                  <c:v>120</c:v>
                </c:pt>
                <c:pt idx="404">
                  <c:v>134</c:v>
                </c:pt>
                <c:pt idx="405">
                  <c:v>100</c:v>
                </c:pt>
                <c:pt idx="406">
                  <c:v>121</c:v>
                </c:pt>
                <c:pt idx="407">
                  <c:v>84</c:v>
                </c:pt>
                <c:pt idx="408">
                  <c:v>140</c:v>
                </c:pt>
                <c:pt idx="409">
                  <c:v>94</c:v>
                </c:pt>
                <c:pt idx="410">
                  <c:v>101</c:v>
                </c:pt>
                <c:pt idx="411">
                  <c:v>96</c:v>
                </c:pt>
                <c:pt idx="412">
                  <c:v>140</c:v>
                </c:pt>
                <c:pt idx="413">
                  <c:v>172</c:v>
                </c:pt>
                <c:pt idx="414">
                  <c:v>119</c:v>
                </c:pt>
                <c:pt idx="415">
                  <c:v>108</c:v>
                </c:pt>
                <c:pt idx="416">
                  <c:v>121</c:v>
                </c:pt>
                <c:pt idx="417">
                  <c:v>113</c:v>
                </c:pt>
                <c:pt idx="418">
                  <c:v>127</c:v>
                </c:pt>
                <c:pt idx="419">
                  <c:v>112</c:v>
                </c:pt>
                <c:pt idx="420">
                  <c:v>186</c:v>
                </c:pt>
                <c:pt idx="421">
                  <c:v>149</c:v>
                </c:pt>
                <c:pt idx="422">
                  <c:v>94</c:v>
                </c:pt>
                <c:pt idx="423">
                  <c:v>123</c:v>
                </c:pt>
                <c:pt idx="424">
                  <c:v>165</c:v>
                </c:pt>
                <c:pt idx="425">
                  <c:v>137</c:v>
                </c:pt>
                <c:pt idx="426">
                  <c:v>111</c:v>
                </c:pt>
                <c:pt idx="427">
                  <c:v>88</c:v>
                </c:pt>
                <c:pt idx="428">
                  <c:v>134</c:v>
                </c:pt>
                <c:pt idx="429">
                  <c:v>104</c:v>
                </c:pt>
                <c:pt idx="430">
                  <c:v>90</c:v>
                </c:pt>
                <c:pt idx="431">
                  <c:v>88</c:v>
                </c:pt>
                <c:pt idx="432">
                  <c:v>129</c:v>
                </c:pt>
                <c:pt idx="433">
                  <c:v>96</c:v>
                </c:pt>
                <c:pt idx="434">
                  <c:v>162</c:v>
                </c:pt>
                <c:pt idx="435">
                  <c:v>154</c:v>
                </c:pt>
                <c:pt idx="436">
                  <c:v>96</c:v>
                </c:pt>
                <c:pt idx="437">
                  <c:v>114</c:v>
                </c:pt>
                <c:pt idx="438">
                  <c:v>91</c:v>
                </c:pt>
                <c:pt idx="439">
                  <c:v>154</c:v>
                </c:pt>
                <c:pt idx="440">
                  <c:v>101</c:v>
                </c:pt>
                <c:pt idx="441">
                  <c:v>113</c:v>
                </c:pt>
                <c:pt idx="442">
                  <c:v>66</c:v>
                </c:pt>
                <c:pt idx="443">
                  <c:v>90</c:v>
                </c:pt>
                <c:pt idx="444">
                  <c:v>144</c:v>
                </c:pt>
                <c:pt idx="445">
                  <c:v>110</c:v>
                </c:pt>
                <c:pt idx="446">
                  <c:v>138</c:v>
                </c:pt>
                <c:pt idx="447">
                  <c:v>110</c:v>
                </c:pt>
                <c:pt idx="448">
                  <c:v>93</c:v>
                </c:pt>
                <c:pt idx="449">
                  <c:v>98</c:v>
                </c:pt>
                <c:pt idx="450">
                  <c:v>124</c:v>
                </c:pt>
                <c:pt idx="451">
                  <c:v>90</c:v>
                </c:pt>
                <c:pt idx="452">
                  <c:v>140</c:v>
                </c:pt>
                <c:pt idx="453">
                  <c:v>130</c:v>
                </c:pt>
                <c:pt idx="454">
                  <c:v>176</c:v>
                </c:pt>
                <c:pt idx="455">
                  <c:v>130</c:v>
                </c:pt>
                <c:pt idx="456">
                  <c:v>101</c:v>
                </c:pt>
                <c:pt idx="457">
                  <c:v>106</c:v>
                </c:pt>
                <c:pt idx="458">
                  <c:v>121</c:v>
                </c:pt>
                <c:pt idx="459">
                  <c:v>94</c:v>
                </c:pt>
                <c:pt idx="460">
                  <c:v>97</c:v>
                </c:pt>
                <c:pt idx="461">
                  <c:v>123</c:v>
                </c:pt>
                <c:pt idx="462">
                  <c:v>148</c:v>
                </c:pt>
                <c:pt idx="463">
                  <c:v>100</c:v>
                </c:pt>
                <c:pt idx="464">
                  <c:v>129</c:v>
                </c:pt>
                <c:pt idx="465">
                  <c:v>130</c:v>
                </c:pt>
                <c:pt idx="466">
                  <c:v>132</c:v>
                </c:pt>
                <c:pt idx="467">
                  <c:v>187</c:v>
                </c:pt>
                <c:pt idx="468">
                  <c:v>123</c:v>
                </c:pt>
                <c:pt idx="469">
                  <c:v>168</c:v>
                </c:pt>
                <c:pt idx="470">
                  <c:v>209</c:v>
                </c:pt>
                <c:pt idx="471">
                  <c:v>135</c:v>
                </c:pt>
                <c:pt idx="472">
                  <c:v>158</c:v>
                </c:pt>
                <c:pt idx="473">
                  <c:v>101</c:v>
                </c:pt>
                <c:pt idx="474">
                  <c:v>120</c:v>
                </c:pt>
                <c:pt idx="475">
                  <c:v>113</c:v>
                </c:pt>
                <c:pt idx="476">
                  <c:v>139</c:v>
                </c:pt>
                <c:pt idx="477">
                  <c:v>117</c:v>
                </c:pt>
                <c:pt idx="478">
                  <c:v>130</c:v>
                </c:pt>
                <c:pt idx="479">
                  <c:v>127</c:v>
                </c:pt>
                <c:pt idx="480">
                  <c:v>157</c:v>
                </c:pt>
                <c:pt idx="481">
                  <c:v>123</c:v>
                </c:pt>
                <c:pt idx="482">
                  <c:v>141</c:v>
                </c:pt>
                <c:pt idx="483">
                  <c:v>166</c:v>
                </c:pt>
                <c:pt idx="484">
                  <c:v>119</c:v>
                </c:pt>
                <c:pt idx="485">
                  <c:v>143</c:v>
                </c:pt>
                <c:pt idx="486">
                  <c:v>128</c:v>
                </c:pt>
                <c:pt idx="487">
                  <c:v>137</c:v>
                </c:pt>
                <c:pt idx="488">
                  <c:v>118</c:v>
                </c:pt>
                <c:pt idx="489">
                  <c:v>106</c:v>
                </c:pt>
                <c:pt idx="490">
                  <c:v>107</c:v>
                </c:pt>
                <c:pt idx="491">
                  <c:v>154</c:v>
                </c:pt>
                <c:pt idx="492">
                  <c:v>113</c:v>
                </c:pt>
                <c:pt idx="493">
                  <c:v>112</c:v>
                </c:pt>
                <c:pt idx="494">
                  <c:v>136</c:v>
                </c:pt>
                <c:pt idx="495">
                  <c:v>118</c:v>
                </c:pt>
                <c:pt idx="496">
                  <c:v>147</c:v>
                </c:pt>
                <c:pt idx="497">
                  <c:v>113</c:v>
                </c:pt>
                <c:pt idx="498">
                  <c:v>122</c:v>
                </c:pt>
                <c:pt idx="499">
                  <c:v>121</c:v>
                </c:pt>
                <c:pt idx="500">
                  <c:v>97</c:v>
                </c:pt>
                <c:pt idx="501">
                  <c:v>114</c:v>
                </c:pt>
                <c:pt idx="502">
                  <c:v>193</c:v>
                </c:pt>
                <c:pt idx="503">
                  <c:v>116</c:v>
                </c:pt>
                <c:pt idx="504">
                  <c:v>128</c:v>
                </c:pt>
                <c:pt idx="505">
                  <c:v>109</c:v>
                </c:pt>
                <c:pt idx="506">
                  <c:v>117</c:v>
                </c:pt>
                <c:pt idx="507">
                  <c:v>152</c:v>
                </c:pt>
                <c:pt idx="508">
                  <c:v>134</c:v>
                </c:pt>
                <c:pt idx="509">
                  <c:v>119</c:v>
                </c:pt>
                <c:pt idx="510">
                  <c:v>101</c:v>
                </c:pt>
                <c:pt idx="511">
                  <c:v>157</c:v>
                </c:pt>
                <c:pt idx="512">
                  <c:v>141</c:v>
                </c:pt>
                <c:pt idx="513">
                  <c:v>127</c:v>
                </c:pt>
                <c:pt idx="514">
                  <c:v>92</c:v>
                </c:pt>
                <c:pt idx="515">
                  <c:v>131</c:v>
                </c:pt>
                <c:pt idx="516">
                  <c:v>170</c:v>
                </c:pt>
                <c:pt idx="517">
                  <c:v>105</c:v>
                </c:pt>
                <c:pt idx="518">
                  <c:v>103</c:v>
                </c:pt>
                <c:pt idx="519">
                  <c:v>143</c:v>
                </c:pt>
                <c:pt idx="520">
                  <c:v>124</c:v>
                </c:pt>
                <c:pt idx="521">
                  <c:v>108</c:v>
                </c:pt>
                <c:pt idx="522">
                  <c:v>94</c:v>
                </c:pt>
                <c:pt idx="523">
                  <c:v>108</c:v>
                </c:pt>
                <c:pt idx="524">
                  <c:v>86</c:v>
                </c:pt>
                <c:pt idx="525">
                  <c:v>64</c:v>
                </c:pt>
                <c:pt idx="526">
                  <c:v>101</c:v>
                </c:pt>
                <c:pt idx="527">
                  <c:v>123</c:v>
                </c:pt>
                <c:pt idx="528">
                  <c:v>141</c:v>
                </c:pt>
                <c:pt idx="529">
                  <c:v>109</c:v>
                </c:pt>
                <c:pt idx="530">
                  <c:v>111</c:v>
                </c:pt>
                <c:pt idx="531">
                  <c:v>114</c:v>
                </c:pt>
                <c:pt idx="532">
                  <c:v>125</c:v>
                </c:pt>
                <c:pt idx="533">
                  <c:v>96</c:v>
                </c:pt>
                <c:pt idx="534">
                  <c:v>159</c:v>
                </c:pt>
                <c:pt idx="535">
                  <c:v>94</c:v>
                </c:pt>
                <c:pt idx="536">
                  <c:v>127</c:v>
                </c:pt>
                <c:pt idx="537">
                  <c:v>70</c:v>
                </c:pt>
                <c:pt idx="538">
                  <c:v>96</c:v>
                </c:pt>
                <c:pt idx="539">
                  <c:v>133</c:v>
                </c:pt>
                <c:pt idx="540">
                  <c:v>104</c:v>
                </c:pt>
                <c:pt idx="541">
                  <c:v>100</c:v>
                </c:pt>
                <c:pt idx="542">
                  <c:v>92</c:v>
                </c:pt>
                <c:pt idx="543">
                  <c:v>144</c:v>
                </c:pt>
                <c:pt idx="544">
                  <c:v>107</c:v>
                </c:pt>
                <c:pt idx="545">
                  <c:v>144</c:v>
                </c:pt>
                <c:pt idx="546">
                  <c:v>155</c:v>
                </c:pt>
                <c:pt idx="547">
                  <c:v>75</c:v>
                </c:pt>
                <c:pt idx="548">
                  <c:v>91</c:v>
                </c:pt>
                <c:pt idx="549">
                  <c:v>100</c:v>
                </c:pt>
                <c:pt idx="550">
                  <c:v>111</c:v>
                </c:pt>
                <c:pt idx="551">
                  <c:v>108</c:v>
                </c:pt>
                <c:pt idx="552">
                  <c:v>126</c:v>
                </c:pt>
                <c:pt idx="553">
                  <c:v>97</c:v>
                </c:pt>
                <c:pt idx="554">
                  <c:v>104</c:v>
                </c:pt>
                <c:pt idx="555">
                  <c:v>157</c:v>
                </c:pt>
                <c:pt idx="556">
                  <c:v>112</c:v>
                </c:pt>
                <c:pt idx="557">
                  <c:v>192</c:v>
                </c:pt>
                <c:pt idx="558">
                  <c:v>121</c:v>
                </c:pt>
                <c:pt idx="559">
                  <c:v>134</c:v>
                </c:pt>
                <c:pt idx="560">
                  <c:v>85</c:v>
                </c:pt>
                <c:pt idx="561">
                  <c:v>87</c:v>
                </c:pt>
                <c:pt idx="562">
                  <c:v>70</c:v>
                </c:pt>
                <c:pt idx="563">
                  <c:v>132</c:v>
                </c:pt>
                <c:pt idx="564">
                  <c:v>117</c:v>
                </c:pt>
                <c:pt idx="565">
                  <c:v>114</c:v>
                </c:pt>
                <c:pt idx="566">
                  <c:v>102</c:v>
                </c:pt>
                <c:pt idx="567">
                  <c:v>122</c:v>
                </c:pt>
                <c:pt idx="568">
                  <c:v>157</c:v>
                </c:pt>
                <c:pt idx="569">
                  <c:v>144</c:v>
                </c:pt>
                <c:pt idx="570">
                  <c:v>120</c:v>
                </c:pt>
                <c:pt idx="571">
                  <c:v>138</c:v>
                </c:pt>
                <c:pt idx="572">
                  <c:v>180</c:v>
                </c:pt>
                <c:pt idx="573">
                  <c:v>102</c:v>
                </c:pt>
                <c:pt idx="574">
                  <c:v>134</c:v>
                </c:pt>
                <c:pt idx="575">
                  <c:v>112</c:v>
                </c:pt>
                <c:pt idx="576">
                  <c:v>129</c:v>
                </c:pt>
                <c:pt idx="577">
                  <c:v>107</c:v>
                </c:pt>
                <c:pt idx="578">
                  <c:v>108</c:v>
                </c:pt>
                <c:pt idx="579">
                  <c:v>95</c:v>
                </c:pt>
                <c:pt idx="580">
                  <c:v>122</c:v>
                </c:pt>
                <c:pt idx="581">
                  <c:v>106</c:v>
                </c:pt>
                <c:pt idx="582">
                  <c:v>122</c:v>
                </c:pt>
                <c:pt idx="583">
                  <c:v>120</c:v>
                </c:pt>
                <c:pt idx="584">
                  <c:v>100</c:v>
                </c:pt>
                <c:pt idx="585">
                  <c:v>100</c:v>
                </c:pt>
                <c:pt idx="586">
                  <c:v>129</c:v>
                </c:pt>
                <c:pt idx="587">
                  <c:v>131</c:v>
                </c:pt>
                <c:pt idx="588">
                  <c:v>141</c:v>
                </c:pt>
                <c:pt idx="589">
                  <c:v>125</c:v>
                </c:pt>
                <c:pt idx="590">
                  <c:v>146</c:v>
                </c:pt>
                <c:pt idx="591">
                  <c:v>119</c:v>
                </c:pt>
                <c:pt idx="592">
                  <c:v>109</c:v>
                </c:pt>
                <c:pt idx="593">
                  <c:v>136</c:v>
                </c:pt>
                <c:pt idx="594">
                  <c:v>126</c:v>
                </c:pt>
                <c:pt idx="595">
                  <c:v>140</c:v>
                </c:pt>
                <c:pt idx="596">
                  <c:v>117</c:v>
                </c:pt>
                <c:pt idx="597">
                  <c:v>101</c:v>
                </c:pt>
                <c:pt idx="598">
                  <c:v>112</c:v>
                </c:pt>
                <c:pt idx="599">
                  <c:v>118</c:v>
                </c:pt>
                <c:pt idx="600">
                  <c:v>128</c:v>
                </c:pt>
                <c:pt idx="601">
                  <c:v>104</c:v>
                </c:pt>
                <c:pt idx="602">
                  <c:v>91</c:v>
                </c:pt>
                <c:pt idx="603">
                  <c:v>127</c:v>
                </c:pt>
                <c:pt idx="604">
                  <c:v>129</c:v>
                </c:pt>
                <c:pt idx="605">
                  <c:v>139</c:v>
                </c:pt>
                <c:pt idx="606">
                  <c:v>117</c:v>
                </c:pt>
                <c:pt idx="607">
                  <c:v>131</c:v>
                </c:pt>
                <c:pt idx="608">
                  <c:v>153</c:v>
                </c:pt>
                <c:pt idx="609">
                  <c:v>154</c:v>
                </c:pt>
                <c:pt idx="610">
                  <c:v>120</c:v>
                </c:pt>
                <c:pt idx="611">
                  <c:v>95</c:v>
                </c:pt>
                <c:pt idx="612">
                  <c:v>94</c:v>
                </c:pt>
                <c:pt idx="613">
                  <c:v>116</c:v>
                </c:pt>
                <c:pt idx="614">
                  <c:v>130</c:v>
                </c:pt>
                <c:pt idx="615">
                  <c:v>130</c:v>
                </c:pt>
                <c:pt idx="616">
                  <c:v>98</c:v>
                </c:pt>
                <c:pt idx="617">
                  <c:v>134</c:v>
                </c:pt>
                <c:pt idx="618">
                  <c:v>113</c:v>
                </c:pt>
                <c:pt idx="619">
                  <c:v>123</c:v>
                </c:pt>
                <c:pt idx="620">
                  <c:v>110</c:v>
                </c:pt>
                <c:pt idx="621">
                  <c:v>115</c:v>
                </c:pt>
                <c:pt idx="622">
                  <c:v>178</c:v>
                </c:pt>
                <c:pt idx="623">
                  <c:v>101</c:v>
                </c:pt>
                <c:pt idx="624">
                  <c:v>90</c:v>
                </c:pt>
                <c:pt idx="625">
                  <c:v>130</c:v>
                </c:pt>
                <c:pt idx="626">
                  <c:v>124</c:v>
                </c:pt>
                <c:pt idx="627">
                  <c:v>129</c:v>
                </c:pt>
                <c:pt idx="628">
                  <c:v>141</c:v>
                </c:pt>
                <c:pt idx="629">
                  <c:v>202</c:v>
                </c:pt>
                <c:pt idx="630">
                  <c:v>110</c:v>
                </c:pt>
                <c:pt idx="631">
                  <c:v>115</c:v>
                </c:pt>
                <c:pt idx="632">
                  <c:v>90</c:v>
                </c:pt>
                <c:pt idx="633">
                  <c:v>126</c:v>
                </c:pt>
                <c:pt idx="634">
                  <c:v>152</c:v>
                </c:pt>
                <c:pt idx="635">
                  <c:v>135</c:v>
                </c:pt>
                <c:pt idx="636">
                  <c:v>110</c:v>
                </c:pt>
                <c:pt idx="637">
                  <c:v>100</c:v>
                </c:pt>
                <c:pt idx="638">
                  <c:v>163</c:v>
                </c:pt>
                <c:pt idx="639">
                  <c:v>119</c:v>
                </c:pt>
                <c:pt idx="640">
                  <c:v>129</c:v>
                </c:pt>
                <c:pt idx="641">
                  <c:v>94</c:v>
                </c:pt>
                <c:pt idx="642">
                  <c:v>105</c:v>
                </c:pt>
                <c:pt idx="643">
                  <c:v>119</c:v>
                </c:pt>
                <c:pt idx="644">
                  <c:v>137</c:v>
                </c:pt>
                <c:pt idx="645">
                  <c:v>106</c:v>
                </c:pt>
                <c:pt idx="646">
                  <c:v>105</c:v>
                </c:pt>
                <c:pt idx="647">
                  <c:v>129</c:v>
                </c:pt>
                <c:pt idx="648">
                  <c:v>96</c:v>
                </c:pt>
                <c:pt idx="649">
                  <c:v>90</c:v>
                </c:pt>
                <c:pt idx="650">
                  <c:v>145</c:v>
                </c:pt>
                <c:pt idx="651">
                  <c:v>188</c:v>
                </c:pt>
                <c:pt idx="652">
                  <c:v>242</c:v>
                </c:pt>
                <c:pt idx="653">
                  <c:v>115</c:v>
                </c:pt>
                <c:pt idx="654">
                  <c:v>98</c:v>
                </c:pt>
                <c:pt idx="655">
                  <c:v>138</c:v>
                </c:pt>
                <c:pt idx="656">
                  <c:v>99</c:v>
                </c:pt>
                <c:pt idx="657">
                  <c:v>80</c:v>
                </c:pt>
                <c:pt idx="658">
                  <c:v>103</c:v>
                </c:pt>
                <c:pt idx="659">
                  <c:v>95</c:v>
                </c:pt>
                <c:pt idx="660">
                  <c:v>96</c:v>
                </c:pt>
                <c:pt idx="661">
                  <c:v>120</c:v>
                </c:pt>
                <c:pt idx="662">
                  <c:v>129</c:v>
                </c:pt>
                <c:pt idx="663">
                  <c:v>101</c:v>
                </c:pt>
                <c:pt idx="664">
                  <c:v>111</c:v>
                </c:pt>
                <c:pt idx="665">
                  <c:v>121</c:v>
                </c:pt>
                <c:pt idx="666">
                  <c:v>108</c:v>
                </c:pt>
                <c:pt idx="667">
                  <c:v>106</c:v>
                </c:pt>
                <c:pt idx="668">
                  <c:v>93</c:v>
                </c:pt>
                <c:pt idx="669">
                  <c:v>90</c:v>
                </c:pt>
                <c:pt idx="670">
                  <c:v>126</c:v>
                </c:pt>
                <c:pt idx="671">
                  <c:v>107</c:v>
                </c:pt>
                <c:pt idx="672">
                  <c:v>124</c:v>
                </c:pt>
                <c:pt idx="673">
                  <c:v>122</c:v>
                </c:pt>
                <c:pt idx="674">
                  <c:v>95</c:v>
                </c:pt>
                <c:pt idx="675">
                  <c:v>100</c:v>
                </c:pt>
                <c:pt idx="676">
                  <c:v>124</c:v>
                </c:pt>
                <c:pt idx="677">
                  <c:v>106</c:v>
                </c:pt>
                <c:pt idx="678">
                  <c:v>119</c:v>
                </c:pt>
                <c:pt idx="679">
                  <c:v>120</c:v>
                </c:pt>
                <c:pt idx="680">
                  <c:v>113</c:v>
                </c:pt>
                <c:pt idx="681">
                  <c:v>94</c:v>
                </c:pt>
                <c:pt idx="682">
                  <c:v>114</c:v>
                </c:pt>
                <c:pt idx="683">
                  <c:v>120</c:v>
                </c:pt>
                <c:pt idx="684">
                  <c:v>105</c:v>
                </c:pt>
                <c:pt idx="685">
                  <c:v>94</c:v>
                </c:pt>
                <c:pt idx="686">
                  <c:v>105</c:v>
                </c:pt>
                <c:pt idx="687">
                  <c:v>103</c:v>
                </c:pt>
                <c:pt idx="688">
                  <c:v>85</c:v>
                </c:pt>
                <c:pt idx="689">
                  <c:v>130</c:v>
                </c:pt>
                <c:pt idx="690">
                  <c:v>122</c:v>
                </c:pt>
                <c:pt idx="691">
                  <c:v>161</c:v>
                </c:pt>
                <c:pt idx="692">
                  <c:v>102</c:v>
                </c:pt>
                <c:pt idx="693">
                  <c:v>110</c:v>
                </c:pt>
                <c:pt idx="694">
                  <c:v>117</c:v>
                </c:pt>
                <c:pt idx="695">
                  <c:v>162</c:v>
                </c:pt>
                <c:pt idx="696">
                  <c:v>121</c:v>
                </c:pt>
                <c:pt idx="697">
                  <c:v>93</c:v>
                </c:pt>
                <c:pt idx="698">
                  <c:v>133</c:v>
                </c:pt>
                <c:pt idx="699">
                  <c:v>136</c:v>
                </c:pt>
                <c:pt idx="700">
                  <c:v>113</c:v>
                </c:pt>
                <c:pt idx="701">
                  <c:v>129</c:v>
                </c:pt>
                <c:pt idx="702">
                  <c:v>110</c:v>
                </c:pt>
                <c:pt idx="703">
                  <c:v>102</c:v>
                </c:pt>
                <c:pt idx="704">
                  <c:v>129</c:v>
                </c:pt>
                <c:pt idx="705">
                  <c:v>100</c:v>
                </c:pt>
                <c:pt idx="706">
                  <c:v>119</c:v>
                </c:pt>
                <c:pt idx="707">
                  <c:v>96</c:v>
                </c:pt>
                <c:pt idx="708">
                  <c:v>170</c:v>
                </c:pt>
                <c:pt idx="709">
                  <c:v>102</c:v>
                </c:pt>
                <c:pt idx="710">
                  <c:v>114</c:v>
                </c:pt>
                <c:pt idx="711">
                  <c:v>120</c:v>
                </c:pt>
                <c:pt idx="712">
                  <c:v>126</c:v>
                </c:pt>
                <c:pt idx="713">
                  <c:v>130</c:v>
                </c:pt>
                <c:pt idx="714">
                  <c:v>132</c:v>
                </c:pt>
                <c:pt idx="715">
                  <c:v>124</c:v>
                </c:pt>
                <c:pt idx="716">
                  <c:v>135</c:v>
                </c:pt>
                <c:pt idx="717">
                  <c:v>97</c:v>
                </c:pt>
                <c:pt idx="718">
                  <c:v>113</c:v>
                </c:pt>
                <c:pt idx="719">
                  <c:v>111</c:v>
                </c:pt>
                <c:pt idx="720">
                  <c:v>118</c:v>
                </c:pt>
                <c:pt idx="721">
                  <c:v>100</c:v>
                </c:pt>
                <c:pt idx="722">
                  <c:v>116</c:v>
                </c:pt>
                <c:pt idx="723">
                  <c:v>124</c:v>
                </c:pt>
                <c:pt idx="724">
                  <c:v>111</c:v>
                </c:pt>
                <c:pt idx="725">
                  <c:v>123</c:v>
                </c:pt>
                <c:pt idx="726">
                  <c:v>135</c:v>
                </c:pt>
                <c:pt idx="727">
                  <c:v>122</c:v>
                </c:pt>
                <c:pt idx="728">
                  <c:v>133</c:v>
                </c:pt>
                <c:pt idx="729">
                  <c:v>105</c:v>
                </c:pt>
                <c:pt idx="730">
                  <c:v>98</c:v>
                </c:pt>
                <c:pt idx="731">
                  <c:v>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2B-41D7-8AE8-3C6737273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9061512"/>
        <c:axId val="180640264"/>
      </c:scatterChart>
      <c:valAx>
        <c:axId val="1279061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40264"/>
        <c:crosses val="autoZero"/>
        <c:crossBetween val="midCat"/>
      </c:valAx>
      <c:valAx>
        <c:axId val="180640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061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Drama (ratings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genre_tables!$A$3:$A$734</c:f>
              <c:numCache>
                <c:formatCode>General</c:formatCode>
                <c:ptCount val="732"/>
                <c:pt idx="0">
                  <c:v>1994</c:v>
                </c:pt>
                <c:pt idx="1">
                  <c:v>1972</c:v>
                </c:pt>
                <c:pt idx="2">
                  <c:v>2008</c:v>
                </c:pt>
                <c:pt idx="3">
                  <c:v>1993</c:v>
                </c:pt>
                <c:pt idx="4">
                  <c:v>1957</c:v>
                </c:pt>
                <c:pt idx="5">
                  <c:v>2003</c:v>
                </c:pt>
                <c:pt idx="6">
                  <c:v>1974</c:v>
                </c:pt>
                <c:pt idx="7">
                  <c:v>1994</c:v>
                </c:pt>
                <c:pt idx="8">
                  <c:v>2001</c:v>
                </c:pt>
                <c:pt idx="9">
                  <c:v>1999</c:v>
                </c:pt>
                <c:pt idx="10">
                  <c:v>1994</c:v>
                </c:pt>
                <c:pt idx="11">
                  <c:v>2002</c:v>
                </c:pt>
                <c:pt idx="12">
                  <c:v>2021</c:v>
                </c:pt>
                <c:pt idx="13">
                  <c:v>2022</c:v>
                </c:pt>
                <c:pt idx="14">
                  <c:v>2014</c:v>
                </c:pt>
                <c:pt idx="15">
                  <c:v>1990</c:v>
                </c:pt>
                <c:pt idx="16">
                  <c:v>1975</c:v>
                </c:pt>
                <c:pt idx="17">
                  <c:v>2022</c:v>
                </c:pt>
                <c:pt idx="18">
                  <c:v>2020</c:v>
                </c:pt>
                <c:pt idx="19">
                  <c:v>1999</c:v>
                </c:pt>
                <c:pt idx="20">
                  <c:v>1995</c:v>
                </c:pt>
                <c:pt idx="21">
                  <c:v>1998</c:v>
                </c:pt>
                <c:pt idx="22">
                  <c:v>1991</c:v>
                </c:pt>
                <c:pt idx="23">
                  <c:v>2002</c:v>
                </c:pt>
                <c:pt idx="24">
                  <c:v>1997</c:v>
                </c:pt>
                <c:pt idx="25">
                  <c:v>1954</c:v>
                </c:pt>
                <c:pt idx="26">
                  <c:v>1946</c:v>
                </c:pt>
                <c:pt idx="27">
                  <c:v>1962</c:v>
                </c:pt>
                <c:pt idx="28">
                  <c:v>2022</c:v>
                </c:pt>
                <c:pt idx="29">
                  <c:v>2006</c:v>
                </c:pt>
                <c:pt idx="30">
                  <c:v>2000</c:v>
                </c:pt>
                <c:pt idx="31">
                  <c:v>2019</c:v>
                </c:pt>
                <c:pt idx="32">
                  <c:v>2006</c:v>
                </c:pt>
                <c:pt idx="33">
                  <c:v>2014</c:v>
                </c:pt>
                <c:pt idx="34">
                  <c:v>1994</c:v>
                </c:pt>
                <c:pt idx="35">
                  <c:v>1994</c:v>
                </c:pt>
                <c:pt idx="36">
                  <c:v>1995</c:v>
                </c:pt>
                <c:pt idx="37">
                  <c:v>1942</c:v>
                </c:pt>
                <c:pt idx="38">
                  <c:v>1998</c:v>
                </c:pt>
                <c:pt idx="39">
                  <c:v>2002</c:v>
                </c:pt>
                <c:pt idx="40">
                  <c:v>2011</c:v>
                </c:pt>
                <c:pt idx="41">
                  <c:v>1988</c:v>
                </c:pt>
                <c:pt idx="42">
                  <c:v>1988</c:v>
                </c:pt>
                <c:pt idx="43">
                  <c:v>1936</c:v>
                </c:pt>
                <c:pt idx="44">
                  <c:v>1931</c:v>
                </c:pt>
                <c:pt idx="45">
                  <c:v>2018</c:v>
                </c:pt>
                <c:pt idx="46">
                  <c:v>2019</c:v>
                </c:pt>
                <c:pt idx="47">
                  <c:v>2012</c:v>
                </c:pt>
                <c:pt idx="48">
                  <c:v>1979</c:v>
                </c:pt>
                <c:pt idx="49">
                  <c:v>2019</c:v>
                </c:pt>
                <c:pt idx="50">
                  <c:v>2012</c:v>
                </c:pt>
                <c:pt idx="51">
                  <c:v>1980</c:v>
                </c:pt>
                <c:pt idx="52">
                  <c:v>2003</c:v>
                </c:pt>
                <c:pt idx="53">
                  <c:v>1984</c:v>
                </c:pt>
                <c:pt idx="54">
                  <c:v>1985</c:v>
                </c:pt>
                <c:pt idx="55">
                  <c:v>2017</c:v>
                </c:pt>
                <c:pt idx="56">
                  <c:v>2016</c:v>
                </c:pt>
                <c:pt idx="57">
                  <c:v>2009</c:v>
                </c:pt>
                <c:pt idx="58">
                  <c:v>2006</c:v>
                </c:pt>
                <c:pt idx="59">
                  <c:v>1981</c:v>
                </c:pt>
                <c:pt idx="60">
                  <c:v>2018</c:v>
                </c:pt>
                <c:pt idx="61">
                  <c:v>1950</c:v>
                </c:pt>
                <c:pt idx="62">
                  <c:v>1957</c:v>
                </c:pt>
                <c:pt idx="63">
                  <c:v>1957</c:v>
                </c:pt>
                <c:pt idx="64">
                  <c:v>1940</c:v>
                </c:pt>
                <c:pt idx="65">
                  <c:v>1963</c:v>
                </c:pt>
                <c:pt idx="66">
                  <c:v>2021</c:v>
                </c:pt>
                <c:pt idx="67">
                  <c:v>2019</c:v>
                </c:pt>
                <c:pt idx="68">
                  <c:v>2021</c:v>
                </c:pt>
                <c:pt idx="69">
                  <c:v>2022</c:v>
                </c:pt>
                <c:pt idx="70">
                  <c:v>1995</c:v>
                </c:pt>
                <c:pt idx="71">
                  <c:v>2009</c:v>
                </c:pt>
                <c:pt idx="72">
                  <c:v>1987</c:v>
                </c:pt>
                <c:pt idx="73">
                  <c:v>1983</c:v>
                </c:pt>
                <c:pt idx="74">
                  <c:v>1999</c:v>
                </c:pt>
                <c:pt idx="75">
                  <c:v>2000</c:v>
                </c:pt>
                <c:pt idx="76">
                  <c:v>1997</c:v>
                </c:pt>
                <c:pt idx="77">
                  <c:v>2004</c:v>
                </c:pt>
                <c:pt idx="78">
                  <c:v>1995</c:v>
                </c:pt>
                <c:pt idx="79">
                  <c:v>1984</c:v>
                </c:pt>
                <c:pt idx="80">
                  <c:v>2012</c:v>
                </c:pt>
                <c:pt idx="81">
                  <c:v>2020</c:v>
                </c:pt>
                <c:pt idx="82">
                  <c:v>2010</c:v>
                </c:pt>
                <c:pt idx="83">
                  <c:v>1962</c:v>
                </c:pt>
                <c:pt idx="84">
                  <c:v>1962</c:v>
                </c:pt>
                <c:pt idx="85">
                  <c:v>1941</c:v>
                </c:pt>
                <c:pt idx="86">
                  <c:v>1927</c:v>
                </c:pt>
                <c:pt idx="87">
                  <c:v>1973</c:v>
                </c:pt>
                <c:pt idx="88">
                  <c:v>2011</c:v>
                </c:pt>
                <c:pt idx="89">
                  <c:v>1960</c:v>
                </c:pt>
                <c:pt idx="90">
                  <c:v>2016</c:v>
                </c:pt>
                <c:pt idx="91">
                  <c:v>1952</c:v>
                </c:pt>
                <c:pt idx="92">
                  <c:v>1961</c:v>
                </c:pt>
                <c:pt idx="93">
                  <c:v>2022</c:v>
                </c:pt>
                <c:pt idx="94">
                  <c:v>1944</c:v>
                </c:pt>
                <c:pt idx="95">
                  <c:v>2007</c:v>
                </c:pt>
                <c:pt idx="96">
                  <c:v>1948</c:v>
                </c:pt>
                <c:pt idx="97">
                  <c:v>2017</c:v>
                </c:pt>
                <c:pt idx="98">
                  <c:v>2022</c:v>
                </c:pt>
                <c:pt idx="99">
                  <c:v>2019</c:v>
                </c:pt>
                <c:pt idx="100">
                  <c:v>1921</c:v>
                </c:pt>
                <c:pt idx="101">
                  <c:v>2021</c:v>
                </c:pt>
                <c:pt idx="102">
                  <c:v>2018</c:v>
                </c:pt>
                <c:pt idx="103">
                  <c:v>2013</c:v>
                </c:pt>
                <c:pt idx="104">
                  <c:v>2007</c:v>
                </c:pt>
                <c:pt idx="105">
                  <c:v>2007</c:v>
                </c:pt>
                <c:pt idx="106">
                  <c:v>2005</c:v>
                </c:pt>
                <c:pt idx="107">
                  <c:v>1976</c:v>
                </c:pt>
                <c:pt idx="108">
                  <c:v>2019</c:v>
                </c:pt>
                <c:pt idx="109">
                  <c:v>1995</c:v>
                </c:pt>
                <c:pt idx="110">
                  <c:v>1992</c:v>
                </c:pt>
                <c:pt idx="111">
                  <c:v>1998</c:v>
                </c:pt>
                <c:pt idx="112">
                  <c:v>2018</c:v>
                </c:pt>
                <c:pt idx="113">
                  <c:v>1997</c:v>
                </c:pt>
                <c:pt idx="114">
                  <c:v>1999</c:v>
                </c:pt>
                <c:pt idx="115">
                  <c:v>2001</c:v>
                </c:pt>
                <c:pt idx="116">
                  <c:v>2020</c:v>
                </c:pt>
                <c:pt idx="117">
                  <c:v>2004</c:v>
                </c:pt>
                <c:pt idx="118">
                  <c:v>1939</c:v>
                </c:pt>
                <c:pt idx="119">
                  <c:v>1974</c:v>
                </c:pt>
                <c:pt idx="120">
                  <c:v>2005</c:v>
                </c:pt>
                <c:pt idx="121">
                  <c:v>2006</c:v>
                </c:pt>
                <c:pt idx="122">
                  <c:v>1963</c:v>
                </c:pt>
                <c:pt idx="123">
                  <c:v>1980</c:v>
                </c:pt>
                <c:pt idx="124">
                  <c:v>2009</c:v>
                </c:pt>
                <c:pt idx="125">
                  <c:v>1965</c:v>
                </c:pt>
                <c:pt idx="126">
                  <c:v>1985</c:v>
                </c:pt>
                <c:pt idx="127">
                  <c:v>2022</c:v>
                </c:pt>
                <c:pt idx="128">
                  <c:v>1950</c:v>
                </c:pt>
                <c:pt idx="129">
                  <c:v>2017</c:v>
                </c:pt>
                <c:pt idx="130">
                  <c:v>1950</c:v>
                </c:pt>
                <c:pt idx="131">
                  <c:v>1948</c:v>
                </c:pt>
                <c:pt idx="132">
                  <c:v>1961</c:v>
                </c:pt>
                <c:pt idx="133">
                  <c:v>2015</c:v>
                </c:pt>
                <c:pt idx="134">
                  <c:v>2018</c:v>
                </c:pt>
                <c:pt idx="135">
                  <c:v>2011</c:v>
                </c:pt>
                <c:pt idx="136">
                  <c:v>2019</c:v>
                </c:pt>
                <c:pt idx="137">
                  <c:v>1955</c:v>
                </c:pt>
                <c:pt idx="138">
                  <c:v>1969</c:v>
                </c:pt>
                <c:pt idx="139">
                  <c:v>1953</c:v>
                </c:pt>
                <c:pt idx="140">
                  <c:v>1997</c:v>
                </c:pt>
                <c:pt idx="141">
                  <c:v>2019</c:v>
                </c:pt>
                <c:pt idx="142">
                  <c:v>2004</c:v>
                </c:pt>
                <c:pt idx="143">
                  <c:v>1953</c:v>
                </c:pt>
                <c:pt idx="144">
                  <c:v>2018</c:v>
                </c:pt>
                <c:pt idx="145">
                  <c:v>1928</c:v>
                </c:pt>
                <c:pt idx="146">
                  <c:v>2005</c:v>
                </c:pt>
                <c:pt idx="147">
                  <c:v>1975</c:v>
                </c:pt>
                <c:pt idx="148">
                  <c:v>1952</c:v>
                </c:pt>
                <c:pt idx="149">
                  <c:v>2017</c:v>
                </c:pt>
                <c:pt idx="150">
                  <c:v>2018</c:v>
                </c:pt>
                <c:pt idx="151">
                  <c:v>2013</c:v>
                </c:pt>
                <c:pt idx="152">
                  <c:v>2013</c:v>
                </c:pt>
                <c:pt idx="153">
                  <c:v>1982</c:v>
                </c:pt>
                <c:pt idx="154">
                  <c:v>2014</c:v>
                </c:pt>
                <c:pt idx="155">
                  <c:v>2019</c:v>
                </c:pt>
                <c:pt idx="156">
                  <c:v>2011</c:v>
                </c:pt>
                <c:pt idx="157">
                  <c:v>2017</c:v>
                </c:pt>
                <c:pt idx="158">
                  <c:v>2002</c:v>
                </c:pt>
                <c:pt idx="159">
                  <c:v>2016</c:v>
                </c:pt>
                <c:pt idx="160">
                  <c:v>1986</c:v>
                </c:pt>
                <c:pt idx="161">
                  <c:v>2016</c:v>
                </c:pt>
                <c:pt idx="162">
                  <c:v>1976</c:v>
                </c:pt>
                <c:pt idx="163">
                  <c:v>1954</c:v>
                </c:pt>
                <c:pt idx="164">
                  <c:v>1996</c:v>
                </c:pt>
                <c:pt idx="165">
                  <c:v>2017</c:v>
                </c:pt>
                <c:pt idx="166">
                  <c:v>1989</c:v>
                </c:pt>
                <c:pt idx="167">
                  <c:v>2007</c:v>
                </c:pt>
                <c:pt idx="168">
                  <c:v>1978</c:v>
                </c:pt>
                <c:pt idx="169">
                  <c:v>2003</c:v>
                </c:pt>
                <c:pt idx="170">
                  <c:v>2015</c:v>
                </c:pt>
                <c:pt idx="171">
                  <c:v>1995</c:v>
                </c:pt>
                <c:pt idx="172">
                  <c:v>2013</c:v>
                </c:pt>
                <c:pt idx="173">
                  <c:v>2013</c:v>
                </c:pt>
                <c:pt idx="174">
                  <c:v>2015</c:v>
                </c:pt>
                <c:pt idx="175">
                  <c:v>1965</c:v>
                </c:pt>
                <c:pt idx="176">
                  <c:v>1986</c:v>
                </c:pt>
                <c:pt idx="177">
                  <c:v>2011</c:v>
                </c:pt>
                <c:pt idx="178">
                  <c:v>2019</c:v>
                </c:pt>
                <c:pt idx="179">
                  <c:v>2008</c:v>
                </c:pt>
                <c:pt idx="180">
                  <c:v>2004</c:v>
                </c:pt>
                <c:pt idx="181">
                  <c:v>1975</c:v>
                </c:pt>
                <c:pt idx="182">
                  <c:v>2000</c:v>
                </c:pt>
                <c:pt idx="183">
                  <c:v>1995</c:v>
                </c:pt>
                <c:pt idx="184">
                  <c:v>2009</c:v>
                </c:pt>
                <c:pt idx="185">
                  <c:v>1980</c:v>
                </c:pt>
                <c:pt idx="186">
                  <c:v>1967</c:v>
                </c:pt>
                <c:pt idx="187">
                  <c:v>2014</c:v>
                </c:pt>
                <c:pt idx="188">
                  <c:v>2004</c:v>
                </c:pt>
                <c:pt idx="189">
                  <c:v>1979</c:v>
                </c:pt>
                <c:pt idx="190">
                  <c:v>2016</c:v>
                </c:pt>
                <c:pt idx="191">
                  <c:v>1976</c:v>
                </c:pt>
                <c:pt idx="192">
                  <c:v>1959</c:v>
                </c:pt>
                <c:pt idx="193">
                  <c:v>1984</c:v>
                </c:pt>
                <c:pt idx="194">
                  <c:v>1957</c:v>
                </c:pt>
                <c:pt idx="195">
                  <c:v>1957</c:v>
                </c:pt>
                <c:pt idx="196">
                  <c:v>1966</c:v>
                </c:pt>
                <c:pt idx="197">
                  <c:v>1993</c:v>
                </c:pt>
                <c:pt idx="198">
                  <c:v>2004</c:v>
                </c:pt>
                <c:pt idx="199">
                  <c:v>2000</c:v>
                </c:pt>
                <c:pt idx="200">
                  <c:v>1976</c:v>
                </c:pt>
                <c:pt idx="201">
                  <c:v>1940</c:v>
                </c:pt>
                <c:pt idx="202">
                  <c:v>1997</c:v>
                </c:pt>
                <c:pt idx="203">
                  <c:v>1962</c:v>
                </c:pt>
                <c:pt idx="204">
                  <c:v>1960</c:v>
                </c:pt>
                <c:pt idx="205">
                  <c:v>1973</c:v>
                </c:pt>
                <c:pt idx="206">
                  <c:v>1946</c:v>
                </c:pt>
                <c:pt idx="207">
                  <c:v>1940</c:v>
                </c:pt>
                <c:pt idx="208">
                  <c:v>1930</c:v>
                </c:pt>
                <c:pt idx="209">
                  <c:v>2009</c:v>
                </c:pt>
                <c:pt idx="210">
                  <c:v>1974</c:v>
                </c:pt>
                <c:pt idx="211">
                  <c:v>1959</c:v>
                </c:pt>
                <c:pt idx="212">
                  <c:v>1994</c:v>
                </c:pt>
                <c:pt idx="213">
                  <c:v>1998</c:v>
                </c:pt>
                <c:pt idx="214">
                  <c:v>2014</c:v>
                </c:pt>
                <c:pt idx="215">
                  <c:v>1982</c:v>
                </c:pt>
                <c:pt idx="216">
                  <c:v>1957</c:v>
                </c:pt>
                <c:pt idx="217">
                  <c:v>1948</c:v>
                </c:pt>
                <c:pt idx="218">
                  <c:v>2001</c:v>
                </c:pt>
                <c:pt idx="219">
                  <c:v>2000</c:v>
                </c:pt>
                <c:pt idx="220">
                  <c:v>1995</c:v>
                </c:pt>
                <c:pt idx="221">
                  <c:v>1966</c:v>
                </c:pt>
                <c:pt idx="222">
                  <c:v>1993</c:v>
                </c:pt>
                <c:pt idx="223">
                  <c:v>1939</c:v>
                </c:pt>
                <c:pt idx="224">
                  <c:v>2014</c:v>
                </c:pt>
                <c:pt idx="225">
                  <c:v>1955</c:v>
                </c:pt>
                <c:pt idx="226">
                  <c:v>1966</c:v>
                </c:pt>
                <c:pt idx="227">
                  <c:v>2001</c:v>
                </c:pt>
                <c:pt idx="228">
                  <c:v>2012</c:v>
                </c:pt>
                <c:pt idx="229">
                  <c:v>1958</c:v>
                </c:pt>
                <c:pt idx="230">
                  <c:v>1951</c:v>
                </c:pt>
                <c:pt idx="231">
                  <c:v>1949</c:v>
                </c:pt>
                <c:pt idx="232">
                  <c:v>2015</c:v>
                </c:pt>
                <c:pt idx="233">
                  <c:v>1925</c:v>
                </c:pt>
                <c:pt idx="234">
                  <c:v>1957</c:v>
                </c:pt>
                <c:pt idx="235">
                  <c:v>2012</c:v>
                </c:pt>
                <c:pt idx="236">
                  <c:v>2015</c:v>
                </c:pt>
                <c:pt idx="237">
                  <c:v>1927</c:v>
                </c:pt>
                <c:pt idx="238">
                  <c:v>1978</c:v>
                </c:pt>
                <c:pt idx="239">
                  <c:v>2008</c:v>
                </c:pt>
                <c:pt idx="240">
                  <c:v>1955</c:v>
                </c:pt>
                <c:pt idx="241">
                  <c:v>2006</c:v>
                </c:pt>
                <c:pt idx="242">
                  <c:v>1937</c:v>
                </c:pt>
                <c:pt idx="243">
                  <c:v>1991</c:v>
                </c:pt>
                <c:pt idx="244">
                  <c:v>1957</c:v>
                </c:pt>
                <c:pt idx="245">
                  <c:v>2016</c:v>
                </c:pt>
                <c:pt idx="246">
                  <c:v>2007</c:v>
                </c:pt>
                <c:pt idx="247">
                  <c:v>1960</c:v>
                </c:pt>
                <c:pt idx="248">
                  <c:v>2013</c:v>
                </c:pt>
                <c:pt idx="249">
                  <c:v>1986</c:v>
                </c:pt>
                <c:pt idx="250">
                  <c:v>2019</c:v>
                </c:pt>
                <c:pt idx="251">
                  <c:v>1988</c:v>
                </c:pt>
                <c:pt idx="252">
                  <c:v>2003</c:v>
                </c:pt>
                <c:pt idx="253">
                  <c:v>2013</c:v>
                </c:pt>
                <c:pt idx="254">
                  <c:v>1996</c:v>
                </c:pt>
                <c:pt idx="255">
                  <c:v>2010</c:v>
                </c:pt>
                <c:pt idx="256">
                  <c:v>2012</c:v>
                </c:pt>
                <c:pt idx="257">
                  <c:v>2005</c:v>
                </c:pt>
                <c:pt idx="258">
                  <c:v>1998</c:v>
                </c:pt>
                <c:pt idx="259">
                  <c:v>1999</c:v>
                </c:pt>
                <c:pt idx="260">
                  <c:v>1971</c:v>
                </c:pt>
                <c:pt idx="261">
                  <c:v>2021</c:v>
                </c:pt>
                <c:pt idx="262">
                  <c:v>2017</c:v>
                </c:pt>
                <c:pt idx="263">
                  <c:v>1988</c:v>
                </c:pt>
                <c:pt idx="264">
                  <c:v>2010</c:v>
                </c:pt>
                <c:pt idx="265">
                  <c:v>2016</c:v>
                </c:pt>
                <c:pt idx="266">
                  <c:v>2015</c:v>
                </c:pt>
                <c:pt idx="267">
                  <c:v>2001</c:v>
                </c:pt>
                <c:pt idx="268">
                  <c:v>2013</c:v>
                </c:pt>
                <c:pt idx="269">
                  <c:v>1967</c:v>
                </c:pt>
                <c:pt idx="270">
                  <c:v>2015</c:v>
                </c:pt>
                <c:pt idx="271">
                  <c:v>2014</c:v>
                </c:pt>
                <c:pt idx="272">
                  <c:v>2021</c:v>
                </c:pt>
                <c:pt idx="273">
                  <c:v>1990</c:v>
                </c:pt>
                <c:pt idx="274">
                  <c:v>1999</c:v>
                </c:pt>
                <c:pt idx="275">
                  <c:v>2008</c:v>
                </c:pt>
                <c:pt idx="276">
                  <c:v>1992</c:v>
                </c:pt>
                <c:pt idx="277">
                  <c:v>1993</c:v>
                </c:pt>
                <c:pt idx="278">
                  <c:v>1989</c:v>
                </c:pt>
                <c:pt idx="279">
                  <c:v>1975</c:v>
                </c:pt>
                <c:pt idx="280">
                  <c:v>2006</c:v>
                </c:pt>
                <c:pt idx="281">
                  <c:v>2006</c:v>
                </c:pt>
                <c:pt idx="282">
                  <c:v>2003</c:v>
                </c:pt>
                <c:pt idx="283">
                  <c:v>1991</c:v>
                </c:pt>
                <c:pt idx="284">
                  <c:v>1952</c:v>
                </c:pt>
                <c:pt idx="285">
                  <c:v>1988</c:v>
                </c:pt>
                <c:pt idx="286">
                  <c:v>1968</c:v>
                </c:pt>
                <c:pt idx="287">
                  <c:v>1997</c:v>
                </c:pt>
                <c:pt idx="288">
                  <c:v>2016</c:v>
                </c:pt>
                <c:pt idx="289">
                  <c:v>1969</c:v>
                </c:pt>
                <c:pt idx="290">
                  <c:v>2010</c:v>
                </c:pt>
                <c:pt idx="291">
                  <c:v>2003</c:v>
                </c:pt>
                <c:pt idx="292">
                  <c:v>1971</c:v>
                </c:pt>
                <c:pt idx="293">
                  <c:v>2016</c:v>
                </c:pt>
                <c:pt idx="294">
                  <c:v>1962</c:v>
                </c:pt>
                <c:pt idx="295">
                  <c:v>2008</c:v>
                </c:pt>
                <c:pt idx="296">
                  <c:v>1996</c:v>
                </c:pt>
                <c:pt idx="297">
                  <c:v>1994</c:v>
                </c:pt>
                <c:pt idx="298">
                  <c:v>1973</c:v>
                </c:pt>
                <c:pt idx="299">
                  <c:v>2014</c:v>
                </c:pt>
                <c:pt idx="300">
                  <c:v>1979</c:v>
                </c:pt>
                <c:pt idx="301">
                  <c:v>1971</c:v>
                </c:pt>
                <c:pt idx="302">
                  <c:v>1963</c:v>
                </c:pt>
                <c:pt idx="303">
                  <c:v>1972</c:v>
                </c:pt>
                <c:pt idx="304">
                  <c:v>1959</c:v>
                </c:pt>
                <c:pt idx="305">
                  <c:v>1982</c:v>
                </c:pt>
                <c:pt idx="306">
                  <c:v>2005</c:v>
                </c:pt>
                <c:pt idx="307">
                  <c:v>1998</c:v>
                </c:pt>
                <c:pt idx="308">
                  <c:v>1955</c:v>
                </c:pt>
                <c:pt idx="309">
                  <c:v>1982</c:v>
                </c:pt>
                <c:pt idx="310">
                  <c:v>1960</c:v>
                </c:pt>
                <c:pt idx="311">
                  <c:v>1982</c:v>
                </c:pt>
                <c:pt idx="312">
                  <c:v>1987</c:v>
                </c:pt>
                <c:pt idx="313">
                  <c:v>1966</c:v>
                </c:pt>
                <c:pt idx="314">
                  <c:v>2002</c:v>
                </c:pt>
                <c:pt idx="315">
                  <c:v>1999</c:v>
                </c:pt>
                <c:pt idx="316">
                  <c:v>2015</c:v>
                </c:pt>
                <c:pt idx="317">
                  <c:v>1959</c:v>
                </c:pt>
                <c:pt idx="318">
                  <c:v>1958</c:v>
                </c:pt>
                <c:pt idx="319">
                  <c:v>1975</c:v>
                </c:pt>
                <c:pt idx="320">
                  <c:v>1961</c:v>
                </c:pt>
                <c:pt idx="321">
                  <c:v>1963</c:v>
                </c:pt>
                <c:pt idx="322">
                  <c:v>1947</c:v>
                </c:pt>
                <c:pt idx="323">
                  <c:v>1967</c:v>
                </c:pt>
                <c:pt idx="324">
                  <c:v>2007</c:v>
                </c:pt>
                <c:pt idx="325">
                  <c:v>1957</c:v>
                </c:pt>
                <c:pt idx="326">
                  <c:v>2013</c:v>
                </c:pt>
                <c:pt idx="327">
                  <c:v>2004</c:v>
                </c:pt>
                <c:pt idx="328">
                  <c:v>1953</c:v>
                </c:pt>
                <c:pt idx="329">
                  <c:v>1996</c:v>
                </c:pt>
                <c:pt idx="330">
                  <c:v>2007</c:v>
                </c:pt>
                <c:pt idx="331">
                  <c:v>2014</c:v>
                </c:pt>
                <c:pt idx="332">
                  <c:v>2004</c:v>
                </c:pt>
                <c:pt idx="333">
                  <c:v>2001</c:v>
                </c:pt>
                <c:pt idx="334">
                  <c:v>1972</c:v>
                </c:pt>
                <c:pt idx="335">
                  <c:v>1945</c:v>
                </c:pt>
                <c:pt idx="336">
                  <c:v>1983</c:v>
                </c:pt>
                <c:pt idx="337">
                  <c:v>1995</c:v>
                </c:pt>
                <c:pt idx="338">
                  <c:v>2008</c:v>
                </c:pt>
                <c:pt idx="339">
                  <c:v>2007</c:v>
                </c:pt>
                <c:pt idx="340">
                  <c:v>2016</c:v>
                </c:pt>
                <c:pt idx="341">
                  <c:v>1954</c:v>
                </c:pt>
                <c:pt idx="342">
                  <c:v>2020</c:v>
                </c:pt>
                <c:pt idx="343">
                  <c:v>2018</c:v>
                </c:pt>
                <c:pt idx="344">
                  <c:v>1987</c:v>
                </c:pt>
                <c:pt idx="345">
                  <c:v>1962</c:v>
                </c:pt>
                <c:pt idx="346">
                  <c:v>2003</c:v>
                </c:pt>
                <c:pt idx="347">
                  <c:v>2014</c:v>
                </c:pt>
                <c:pt idx="348">
                  <c:v>2010</c:v>
                </c:pt>
                <c:pt idx="349">
                  <c:v>1940</c:v>
                </c:pt>
                <c:pt idx="350">
                  <c:v>1962</c:v>
                </c:pt>
                <c:pt idx="351">
                  <c:v>1962</c:v>
                </c:pt>
                <c:pt idx="352">
                  <c:v>1998</c:v>
                </c:pt>
                <c:pt idx="353">
                  <c:v>1945</c:v>
                </c:pt>
                <c:pt idx="354">
                  <c:v>2004</c:v>
                </c:pt>
                <c:pt idx="355">
                  <c:v>1963</c:v>
                </c:pt>
                <c:pt idx="356">
                  <c:v>2006</c:v>
                </c:pt>
                <c:pt idx="357">
                  <c:v>2013</c:v>
                </c:pt>
                <c:pt idx="358">
                  <c:v>2009</c:v>
                </c:pt>
                <c:pt idx="359">
                  <c:v>2001</c:v>
                </c:pt>
                <c:pt idx="360">
                  <c:v>1997</c:v>
                </c:pt>
                <c:pt idx="361">
                  <c:v>2016</c:v>
                </c:pt>
                <c:pt idx="362">
                  <c:v>2019</c:v>
                </c:pt>
                <c:pt idx="363">
                  <c:v>2001</c:v>
                </c:pt>
                <c:pt idx="364">
                  <c:v>1993</c:v>
                </c:pt>
                <c:pt idx="365">
                  <c:v>1997</c:v>
                </c:pt>
                <c:pt idx="366">
                  <c:v>1990</c:v>
                </c:pt>
                <c:pt idx="367">
                  <c:v>2012</c:v>
                </c:pt>
                <c:pt idx="368">
                  <c:v>2000</c:v>
                </c:pt>
                <c:pt idx="369">
                  <c:v>2019</c:v>
                </c:pt>
                <c:pt idx="370">
                  <c:v>2018</c:v>
                </c:pt>
                <c:pt idx="371">
                  <c:v>1948</c:v>
                </c:pt>
                <c:pt idx="372">
                  <c:v>2012</c:v>
                </c:pt>
                <c:pt idx="373">
                  <c:v>2008</c:v>
                </c:pt>
                <c:pt idx="374">
                  <c:v>2006</c:v>
                </c:pt>
                <c:pt idx="375">
                  <c:v>2003</c:v>
                </c:pt>
                <c:pt idx="376">
                  <c:v>2013</c:v>
                </c:pt>
                <c:pt idx="377">
                  <c:v>2019</c:v>
                </c:pt>
                <c:pt idx="378">
                  <c:v>2017</c:v>
                </c:pt>
                <c:pt idx="379">
                  <c:v>1976</c:v>
                </c:pt>
                <c:pt idx="380">
                  <c:v>1956</c:v>
                </c:pt>
                <c:pt idx="381">
                  <c:v>2014</c:v>
                </c:pt>
                <c:pt idx="382">
                  <c:v>1993</c:v>
                </c:pt>
                <c:pt idx="383">
                  <c:v>2007</c:v>
                </c:pt>
                <c:pt idx="384">
                  <c:v>1993</c:v>
                </c:pt>
                <c:pt idx="385">
                  <c:v>1985</c:v>
                </c:pt>
                <c:pt idx="386">
                  <c:v>2013</c:v>
                </c:pt>
                <c:pt idx="387">
                  <c:v>1964</c:v>
                </c:pt>
                <c:pt idx="388">
                  <c:v>1960</c:v>
                </c:pt>
                <c:pt idx="389">
                  <c:v>2008</c:v>
                </c:pt>
                <c:pt idx="390">
                  <c:v>1951</c:v>
                </c:pt>
                <c:pt idx="391">
                  <c:v>1956</c:v>
                </c:pt>
                <c:pt idx="392">
                  <c:v>2000</c:v>
                </c:pt>
                <c:pt idx="393">
                  <c:v>2008</c:v>
                </c:pt>
                <c:pt idx="394">
                  <c:v>1969</c:v>
                </c:pt>
                <c:pt idx="395">
                  <c:v>1967</c:v>
                </c:pt>
                <c:pt idx="396">
                  <c:v>1965</c:v>
                </c:pt>
                <c:pt idx="397">
                  <c:v>1962</c:v>
                </c:pt>
                <c:pt idx="398">
                  <c:v>1994</c:v>
                </c:pt>
                <c:pt idx="399">
                  <c:v>2016</c:v>
                </c:pt>
                <c:pt idx="400">
                  <c:v>1971</c:v>
                </c:pt>
                <c:pt idx="401">
                  <c:v>2019</c:v>
                </c:pt>
                <c:pt idx="402">
                  <c:v>1946</c:v>
                </c:pt>
                <c:pt idx="403">
                  <c:v>2002</c:v>
                </c:pt>
                <c:pt idx="404">
                  <c:v>1968</c:v>
                </c:pt>
                <c:pt idx="405">
                  <c:v>2011</c:v>
                </c:pt>
                <c:pt idx="406">
                  <c:v>2018</c:v>
                </c:pt>
                <c:pt idx="407">
                  <c:v>1956</c:v>
                </c:pt>
                <c:pt idx="408">
                  <c:v>2000</c:v>
                </c:pt>
                <c:pt idx="409">
                  <c:v>1993</c:v>
                </c:pt>
                <c:pt idx="410">
                  <c:v>1951</c:v>
                </c:pt>
                <c:pt idx="411">
                  <c:v>2013</c:v>
                </c:pt>
                <c:pt idx="412">
                  <c:v>1970</c:v>
                </c:pt>
                <c:pt idx="413">
                  <c:v>1970</c:v>
                </c:pt>
                <c:pt idx="414">
                  <c:v>2009</c:v>
                </c:pt>
                <c:pt idx="415">
                  <c:v>1958</c:v>
                </c:pt>
                <c:pt idx="416">
                  <c:v>2004</c:v>
                </c:pt>
                <c:pt idx="417">
                  <c:v>1970</c:v>
                </c:pt>
                <c:pt idx="418">
                  <c:v>2012</c:v>
                </c:pt>
                <c:pt idx="419">
                  <c:v>2002</c:v>
                </c:pt>
                <c:pt idx="420">
                  <c:v>2003</c:v>
                </c:pt>
                <c:pt idx="421">
                  <c:v>1986</c:v>
                </c:pt>
                <c:pt idx="422">
                  <c:v>1950</c:v>
                </c:pt>
                <c:pt idx="423">
                  <c:v>1973</c:v>
                </c:pt>
                <c:pt idx="424">
                  <c:v>2010</c:v>
                </c:pt>
                <c:pt idx="425">
                  <c:v>2017</c:v>
                </c:pt>
                <c:pt idx="426">
                  <c:v>1945</c:v>
                </c:pt>
                <c:pt idx="427">
                  <c:v>1944</c:v>
                </c:pt>
                <c:pt idx="428">
                  <c:v>1967</c:v>
                </c:pt>
                <c:pt idx="429">
                  <c:v>1950</c:v>
                </c:pt>
                <c:pt idx="430">
                  <c:v>1941</c:v>
                </c:pt>
                <c:pt idx="431">
                  <c:v>2004</c:v>
                </c:pt>
                <c:pt idx="432">
                  <c:v>2005</c:v>
                </c:pt>
                <c:pt idx="433">
                  <c:v>2014</c:v>
                </c:pt>
                <c:pt idx="434">
                  <c:v>1980</c:v>
                </c:pt>
                <c:pt idx="435">
                  <c:v>2019</c:v>
                </c:pt>
                <c:pt idx="436">
                  <c:v>1947</c:v>
                </c:pt>
                <c:pt idx="437">
                  <c:v>2000</c:v>
                </c:pt>
                <c:pt idx="438">
                  <c:v>1958</c:v>
                </c:pt>
                <c:pt idx="439">
                  <c:v>2019</c:v>
                </c:pt>
                <c:pt idx="440">
                  <c:v>1945</c:v>
                </c:pt>
                <c:pt idx="441">
                  <c:v>2007</c:v>
                </c:pt>
                <c:pt idx="442">
                  <c:v>1925</c:v>
                </c:pt>
                <c:pt idx="443">
                  <c:v>1959</c:v>
                </c:pt>
                <c:pt idx="444">
                  <c:v>2009</c:v>
                </c:pt>
                <c:pt idx="445">
                  <c:v>1939</c:v>
                </c:pt>
                <c:pt idx="446">
                  <c:v>2007</c:v>
                </c:pt>
                <c:pt idx="447">
                  <c:v>2003</c:v>
                </c:pt>
                <c:pt idx="448">
                  <c:v>1946</c:v>
                </c:pt>
                <c:pt idx="449">
                  <c:v>2001</c:v>
                </c:pt>
                <c:pt idx="450">
                  <c:v>2018</c:v>
                </c:pt>
                <c:pt idx="451">
                  <c:v>1961</c:v>
                </c:pt>
                <c:pt idx="452">
                  <c:v>2018</c:v>
                </c:pt>
                <c:pt idx="453">
                  <c:v>2016</c:v>
                </c:pt>
                <c:pt idx="454">
                  <c:v>2022</c:v>
                </c:pt>
                <c:pt idx="455">
                  <c:v>1993</c:v>
                </c:pt>
                <c:pt idx="456">
                  <c:v>2006</c:v>
                </c:pt>
                <c:pt idx="457">
                  <c:v>2017</c:v>
                </c:pt>
                <c:pt idx="458">
                  <c:v>1993</c:v>
                </c:pt>
                <c:pt idx="459">
                  <c:v>2012</c:v>
                </c:pt>
                <c:pt idx="460">
                  <c:v>1985</c:v>
                </c:pt>
                <c:pt idx="461">
                  <c:v>2004</c:v>
                </c:pt>
                <c:pt idx="462">
                  <c:v>2022</c:v>
                </c:pt>
                <c:pt idx="463">
                  <c:v>2011</c:v>
                </c:pt>
                <c:pt idx="464">
                  <c:v>2005</c:v>
                </c:pt>
                <c:pt idx="465">
                  <c:v>2015</c:v>
                </c:pt>
                <c:pt idx="466">
                  <c:v>2017</c:v>
                </c:pt>
                <c:pt idx="467">
                  <c:v>2022</c:v>
                </c:pt>
                <c:pt idx="468">
                  <c:v>2013</c:v>
                </c:pt>
                <c:pt idx="469">
                  <c:v>2015</c:v>
                </c:pt>
                <c:pt idx="470">
                  <c:v>2019</c:v>
                </c:pt>
                <c:pt idx="471">
                  <c:v>2019</c:v>
                </c:pt>
                <c:pt idx="472">
                  <c:v>2011</c:v>
                </c:pt>
                <c:pt idx="473">
                  <c:v>1993</c:v>
                </c:pt>
                <c:pt idx="474">
                  <c:v>2010</c:v>
                </c:pt>
                <c:pt idx="475">
                  <c:v>2000</c:v>
                </c:pt>
                <c:pt idx="476">
                  <c:v>2006</c:v>
                </c:pt>
                <c:pt idx="477">
                  <c:v>2014</c:v>
                </c:pt>
                <c:pt idx="478">
                  <c:v>1993</c:v>
                </c:pt>
                <c:pt idx="479">
                  <c:v>2016</c:v>
                </c:pt>
                <c:pt idx="480">
                  <c:v>2007</c:v>
                </c:pt>
                <c:pt idx="481">
                  <c:v>2007</c:v>
                </c:pt>
                <c:pt idx="482">
                  <c:v>1984</c:v>
                </c:pt>
                <c:pt idx="483">
                  <c:v>2008</c:v>
                </c:pt>
                <c:pt idx="484">
                  <c:v>1987</c:v>
                </c:pt>
                <c:pt idx="485">
                  <c:v>2000</c:v>
                </c:pt>
                <c:pt idx="486">
                  <c:v>2021</c:v>
                </c:pt>
                <c:pt idx="487">
                  <c:v>2016</c:v>
                </c:pt>
                <c:pt idx="488">
                  <c:v>2016</c:v>
                </c:pt>
                <c:pt idx="489">
                  <c:v>1997</c:v>
                </c:pt>
                <c:pt idx="490">
                  <c:v>1990</c:v>
                </c:pt>
                <c:pt idx="491">
                  <c:v>2003</c:v>
                </c:pt>
                <c:pt idx="492">
                  <c:v>1969</c:v>
                </c:pt>
                <c:pt idx="493">
                  <c:v>1991</c:v>
                </c:pt>
                <c:pt idx="494">
                  <c:v>2005</c:v>
                </c:pt>
                <c:pt idx="495">
                  <c:v>1955</c:v>
                </c:pt>
                <c:pt idx="496">
                  <c:v>2015</c:v>
                </c:pt>
                <c:pt idx="497">
                  <c:v>1974</c:v>
                </c:pt>
                <c:pt idx="498">
                  <c:v>1989</c:v>
                </c:pt>
                <c:pt idx="499">
                  <c:v>1990</c:v>
                </c:pt>
                <c:pt idx="500">
                  <c:v>2009</c:v>
                </c:pt>
                <c:pt idx="501">
                  <c:v>1973</c:v>
                </c:pt>
                <c:pt idx="502">
                  <c:v>1983</c:v>
                </c:pt>
                <c:pt idx="503">
                  <c:v>2010</c:v>
                </c:pt>
                <c:pt idx="504">
                  <c:v>1988</c:v>
                </c:pt>
                <c:pt idx="505">
                  <c:v>1982</c:v>
                </c:pt>
                <c:pt idx="506">
                  <c:v>2006</c:v>
                </c:pt>
                <c:pt idx="507">
                  <c:v>2009</c:v>
                </c:pt>
                <c:pt idx="508">
                  <c:v>1993</c:v>
                </c:pt>
                <c:pt idx="509">
                  <c:v>2014</c:v>
                </c:pt>
                <c:pt idx="510">
                  <c:v>2016</c:v>
                </c:pt>
                <c:pt idx="511">
                  <c:v>1999</c:v>
                </c:pt>
                <c:pt idx="512">
                  <c:v>2008</c:v>
                </c:pt>
                <c:pt idx="513">
                  <c:v>1994</c:v>
                </c:pt>
                <c:pt idx="514">
                  <c:v>1951</c:v>
                </c:pt>
                <c:pt idx="515">
                  <c:v>2013</c:v>
                </c:pt>
                <c:pt idx="516">
                  <c:v>1964</c:v>
                </c:pt>
                <c:pt idx="517">
                  <c:v>1979</c:v>
                </c:pt>
                <c:pt idx="518">
                  <c:v>1989</c:v>
                </c:pt>
                <c:pt idx="519">
                  <c:v>1973</c:v>
                </c:pt>
                <c:pt idx="520">
                  <c:v>1972</c:v>
                </c:pt>
                <c:pt idx="521">
                  <c:v>1999</c:v>
                </c:pt>
                <c:pt idx="522">
                  <c:v>1978</c:v>
                </c:pt>
                <c:pt idx="523">
                  <c:v>1967</c:v>
                </c:pt>
                <c:pt idx="524">
                  <c:v>2007</c:v>
                </c:pt>
                <c:pt idx="525">
                  <c:v>1932</c:v>
                </c:pt>
                <c:pt idx="526">
                  <c:v>1999</c:v>
                </c:pt>
                <c:pt idx="527">
                  <c:v>1979</c:v>
                </c:pt>
                <c:pt idx="528">
                  <c:v>2006</c:v>
                </c:pt>
                <c:pt idx="529">
                  <c:v>2002</c:v>
                </c:pt>
                <c:pt idx="530">
                  <c:v>1995</c:v>
                </c:pt>
                <c:pt idx="531">
                  <c:v>1944</c:v>
                </c:pt>
                <c:pt idx="532">
                  <c:v>2008</c:v>
                </c:pt>
                <c:pt idx="533">
                  <c:v>1979</c:v>
                </c:pt>
                <c:pt idx="534">
                  <c:v>1996</c:v>
                </c:pt>
                <c:pt idx="535">
                  <c:v>2017</c:v>
                </c:pt>
                <c:pt idx="536">
                  <c:v>2005</c:v>
                </c:pt>
                <c:pt idx="537">
                  <c:v>1931</c:v>
                </c:pt>
                <c:pt idx="538">
                  <c:v>1939</c:v>
                </c:pt>
                <c:pt idx="539">
                  <c:v>1948</c:v>
                </c:pt>
                <c:pt idx="540">
                  <c:v>2013</c:v>
                </c:pt>
                <c:pt idx="541">
                  <c:v>2015</c:v>
                </c:pt>
                <c:pt idx="542">
                  <c:v>1940</c:v>
                </c:pt>
                <c:pt idx="543">
                  <c:v>1960</c:v>
                </c:pt>
                <c:pt idx="544">
                  <c:v>1986</c:v>
                </c:pt>
                <c:pt idx="545">
                  <c:v>2009</c:v>
                </c:pt>
                <c:pt idx="546">
                  <c:v>2009</c:v>
                </c:pt>
                <c:pt idx="547">
                  <c:v>1935</c:v>
                </c:pt>
                <c:pt idx="548">
                  <c:v>1964</c:v>
                </c:pt>
                <c:pt idx="549">
                  <c:v>2016</c:v>
                </c:pt>
                <c:pt idx="550">
                  <c:v>1989</c:v>
                </c:pt>
                <c:pt idx="551">
                  <c:v>1994</c:v>
                </c:pt>
                <c:pt idx="552">
                  <c:v>1938</c:v>
                </c:pt>
                <c:pt idx="553">
                  <c:v>2004</c:v>
                </c:pt>
                <c:pt idx="554">
                  <c:v>1989</c:v>
                </c:pt>
                <c:pt idx="555">
                  <c:v>2011</c:v>
                </c:pt>
                <c:pt idx="556">
                  <c:v>1950</c:v>
                </c:pt>
                <c:pt idx="557">
                  <c:v>2004</c:v>
                </c:pt>
                <c:pt idx="558">
                  <c:v>2013</c:v>
                </c:pt>
                <c:pt idx="559">
                  <c:v>2012</c:v>
                </c:pt>
                <c:pt idx="560">
                  <c:v>1962</c:v>
                </c:pt>
                <c:pt idx="561">
                  <c:v>2001</c:v>
                </c:pt>
                <c:pt idx="562">
                  <c:v>2016</c:v>
                </c:pt>
                <c:pt idx="563">
                  <c:v>2017</c:v>
                </c:pt>
                <c:pt idx="564">
                  <c:v>2022</c:v>
                </c:pt>
                <c:pt idx="565">
                  <c:v>2022</c:v>
                </c:pt>
                <c:pt idx="566">
                  <c:v>2022</c:v>
                </c:pt>
                <c:pt idx="567">
                  <c:v>2012</c:v>
                </c:pt>
                <c:pt idx="568">
                  <c:v>2007</c:v>
                </c:pt>
                <c:pt idx="569">
                  <c:v>2001</c:v>
                </c:pt>
                <c:pt idx="570">
                  <c:v>2012</c:v>
                </c:pt>
                <c:pt idx="571">
                  <c:v>1992</c:v>
                </c:pt>
                <c:pt idx="572">
                  <c:v>2013</c:v>
                </c:pt>
                <c:pt idx="573">
                  <c:v>2003</c:v>
                </c:pt>
                <c:pt idx="574">
                  <c:v>2005</c:v>
                </c:pt>
                <c:pt idx="575">
                  <c:v>1992</c:v>
                </c:pt>
                <c:pt idx="576">
                  <c:v>1996</c:v>
                </c:pt>
                <c:pt idx="577">
                  <c:v>2017</c:v>
                </c:pt>
                <c:pt idx="578">
                  <c:v>2014</c:v>
                </c:pt>
                <c:pt idx="579">
                  <c:v>2009</c:v>
                </c:pt>
                <c:pt idx="580">
                  <c:v>2007</c:v>
                </c:pt>
                <c:pt idx="581">
                  <c:v>2001</c:v>
                </c:pt>
                <c:pt idx="582">
                  <c:v>2001</c:v>
                </c:pt>
                <c:pt idx="583">
                  <c:v>1986</c:v>
                </c:pt>
                <c:pt idx="584">
                  <c:v>2009</c:v>
                </c:pt>
                <c:pt idx="585">
                  <c:v>1992</c:v>
                </c:pt>
                <c:pt idx="586">
                  <c:v>1997</c:v>
                </c:pt>
                <c:pt idx="587">
                  <c:v>2002</c:v>
                </c:pt>
                <c:pt idx="588">
                  <c:v>2009</c:v>
                </c:pt>
                <c:pt idx="589">
                  <c:v>1993</c:v>
                </c:pt>
                <c:pt idx="590">
                  <c:v>2004</c:v>
                </c:pt>
                <c:pt idx="591">
                  <c:v>2014</c:v>
                </c:pt>
                <c:pt idx="592">
                  <c:v>1972</c:v>
                </c:pt>
                <c:pt idx="593">
                  <c:v>1995</c:v>
                </c:pt>
                <c:pt idx="594">
                  <c:v>2014</c:v>
                </c:pt>
                <c:pt idx="595">
                  <c:v>1995</c:v>
                </c:pt>
                <c:pt idx="596">
                  <c:v>2020</c:v>
                </c:pt>
                <c:pt idx="597">
                  <c:v>2004</c:v>
                </c:pt>
                <c:pt idx="598">
                  <c:v>2004</c:v>
                </c:pt>
                <c:pt idx="599">
                  <c:v>1993</c:v>
                </c:pt>
                <c:pt idx="600">
                  <c:v>1960</c:v>
                </c:pt>
                <c:pt idx="601">
                  <c:v>1971</c:v>
                </c:pt>
                <c:pt idx="602">
                  <c:v>2013</c:v>
                </c:pt>
                <c:pt idx="603">
                  <c:v>1997</c:v>
                </c:pt>
                <c:pt idx="604">
                  <c:v>2020</c:v>
                </c:pt>
                <c:pt idx="605">
                  <c:v>1997</c:v>
                </c:pt>
                <c:pt idx="606">
                  <c:v>2002</c:v>
                </c:pt>
                <c:pt idx="607">
                  <c:v>1993</c:v>
                </c:pt>
                <c:pt idx="608">
                  <c:v>1987</c:v>
                </c:pt>
                <c:pt idx="609">
                  <c:v>1985</c:v>
                </c:pt>
                <c:pt idx="610">
                  <c:v>2019</c:v>
                </c:pt>
                <c:pt idx="611">
                  <c:v>1989</c:v>
                </c:pt>
                <c:pt idx="612">
                  <c:v>2008</c:v>
                </c:pt>
                <c:pt idx="613">
                  <c:v>2015</c:v>
                </c:pt>
                <c:pt idx="614">
                  <c:v>1991</c:v>
                </c:pt>
                <c:pt idx="615">
                  <c:v>1973</c:v>
                </c:pt>
                <c:pt idx="616">
                  <c:v>2011</c:v>
                </c:pt>
                <c:pt idx="617">
                  <c:v>1998</c:v>
                </c:pt>
                <c:pt idx="618">
                  <c:v>1999</c:v>
                </c:pt>
                <c:pt idx="619">
                  <c:v>2014</c:v>
                </c:pt>
                <c:pt idx="620">
                  <c:v>2006</c:v>
                </c:pt>
                <c:pt idx="621">
                  <c:v>2002</c:v>
                </c:pt>
                <c:pt idx="622">
                  <c:v>1962</c:v>
                </c:pt>
                <c:pt idx="623">
                  <c:v>2006</c:v>
                </c:pt>
                <c:pt idx="624">
                  <c:v>2010</c:v>
                </c:pt>
                <c:pt idx="625">
                  <c:v>1986</c:v>
                </c:pt>
                <c:pt idx="626">
                  <c:v>1980</c:v>
                </c:pt>
                <c:pt idx="627">
                  <c:v>1982</c:v>
                </c:pt>
                <c:pt idx="628">
                  <c:v>2013</c:v>
                </c:pt>
                <c:pt idx="629">
                  <c:v>1992</c:v>
                </c:pt>
                <c:pt idx="630">
                  <c:v>2000</c:v>
                </c:pt>
                <c:pt idx="631">
                  <c:v>1990</c:v>
                </c:pt>
                <c:pt idx="632">
                  <c:v>2006</c:v>
                </c:pt>
                <c:pt idx="633">
                  <c:v>2013</c:v>
                </c:pt>
                <c:pt idx="634">
                  <c:v>2004</c:v>
                </c:pt>
                <c:pt idx="635">
                  <c:v>2018</c:v>
                </c:pt>
                <c:pt idx="636">
                  <c:v>2000</c:v>
                </c:pt>
                <c:pt idx="637">
                  <c:v>1967</c:v>
                </c:pt>
                <c:pt idx="638">
                  <c:v>1987</c:v>
                </c:pt>
                <c:pt idx="639">
                  <c:v>2010</c:v>
                </c:pt>
                <c:pt idx="640">
                  <c:v>2009</c:v>
                </c:pt>
                <c:pt idx="641">
                  <c:v>1973</c:v>
                </c:pt>
                <c:pt idx="642">
                  <c:v>1951</c:v>
                </c:pt>
                <c:pt idx="643">
                  <c:v>1997</c:v>
                </c:pt>
                <c:pt idx="644">
                  <c:v>2015</c:v>
                </c:pt>
                <c:pt idx="645">
                  <c:v>2004</c:v>
                </c:pt>
                <c:pt idx="646">
                  <c:v>2015</c:v>
                </c:pt>
                <c:pt idx="647">
                  <c:v>1952</c:v>
                </c:pt>
                <c:pt idx="648">
                  <c:v>1997</c:v>
                </c:pt>
                <c:pt idx="649">
                  <c:v>1960</c:v>
                </c:pt>
                <c:pt idx="650">
                  <c:v>2006</c:v>
                </c:pt>
                <c:pt idx="651">
                  <c:v>1993</c:v>
                </c:pt>
                <c:pt idx="652">
                  <c:v>1996</c:v>
                </c:pt>
                <c:pt idx="653">
                  <c:v>2013</c:v>
                </c:pt>
                <c:pt idx="654">
                  <c:v>1991</c:v>
                </c:pt>
                <c:pt idx="655">
                  <c:v>1964</c:v>
                </c:pt>
                <c:pt idx="656">
                  <c:v>2001</c:v>
                </c:pt>
                <c:pt idx="657">
                  <c:v>1956</c:v>
                </c:pt>
                <c:pt idx="658">
                  <c:v>2014</c:v>
                </c:pt>
                <c:pt idx="659">
                  <c:v>2001</c:v>
                </c:pt>
                <c:pt idx="660">
                  <c:v>2016</c:v>
                </c:pt>
                <c:pt idx="661">
                  <c:v>1966</c:v>
                </c:pt>
                <c:pt idx="662">
                  <c:v>1991</c:v>
                </c:pt>
                <c:pt idx="663">
                  <c:v>1947</c:v>
                </c:pt>
                <c:pt idx="664">
                  <c:v>2012</c:v>
                </c:pt>
                <c:pt idx="665">
                  <c:v>2003</c:v>
                </c:pt>
                <c:pt idx="666">
                  <c:v>2015</c:v>
                </c:pt>
                <c:pt idx="667">
                  <c:v>1962</c:v>
                </c:pt>
                <c:pt idx="668">
                  <c:v>1932</c:v>
                </c:pt>
                <c:pt idx="669">
                  <c:v>1955</c:v>
                </c:pt>
                <c:pt idx="670">
                  <c:v>2004</c:v>
                </c:pt>
                <c:pt idx="671">
                  <c:v>1986</c:v>
                </c:pt>
                <c:pt idx="672">
                  <c:v>1954</c:v>
                </c:pt>
                <c:pt idx="673">
                  <c:v>2008</c:v>
                </c:pt>
                <c:pt idx="674">
                  <c:v>1997</c:v>
                </c:pt>
                <c:pt idx="675">
                  <c:v>1948</c:v>
                </c:pt>
                <c:pt idx="676">
                  <c:v>2016</c:v>
                </c:pt>
                <c:pt idx="677">
                  <c:v>2010</c:v>
                </c:pt>
                <c:pt idx="678">
                  <c:v>1990</c:v>
                </c:pt>
                <c:pt idx="679">
                  <c:v>2001</c:v>
                </c:pt>
                <c:pt idx="680">
                  <c:v>2003</c:v>
                </c:pt>
                <c:pt idx="681">
                  <c:v>2005</c:v>
                </c:pt>
                <c:pt idx="682">
                  <c:v>2002</c:v>
                </c:pt>
                <c:pt idx="683">
                  <c:v>2006</c:v>
                </c:pt>
                <c:pt idx="684">
                  <c:v>2002</c:v>
                </c:pt>
                <c:pt idx="685">
                  <c:v>2017</c:v>
                </c:pt>
                <c:pt idx="686">
                  <c:v>1962</c:v>
                </c:pt>
                <c:pt idx="687">
                  <c:v>1997</c:v>
                </c:pt>
                <c:pt idx="688">
                  <c:v>1992</c:v>
                </c:pt>
                <c:pt idx="689">
                  <c:v>2013</c:v>
                </c:pt>
                <c:pt idx="690">
                  <c:v>2007</c:v>
                </c:pt>
                <c:pt idx="691">
                  <c:v>2019</c:v>
                </c:pt>
                <c:pt idx="692">
                  <c:v>2000</c:v>
                </c:pt>
                <c:pt idx="693">
                  <c:v>2001</c:v>
                </c:pt>
                <c:pt idx="694">
                  <c:v>2006</c:v>
                </c:pt>
                <c:pt idx="695">
                  <c:v>2009</c:v>
                </c:pt>
                <c:pt idx="696">
                  <c:v>2015</c:v>
                </c:pt>
                <c:pt idx="697">
                  <c:v>1998</c:v>
                </c:pt>
                <c:pt idx="698">
                  <c:v>2011</c:v>
                </c:pt>
                <c:pt idx="699">
                  <c:v>2018</c:v>
                </c:pt>
                <c:pt idx="700">
                  <c:v>2004</c:v>
                </c:pt>
                <c:pt idx="701">
                  <c:v>2006</c:v>
                </c:pt>
                <c:pt idx="702">
                  <c:v>2010</c:v>
                </c:pt>
                <c:pt idx="703">
                  <c:v>2016</c:v>
                </c:pt>
                <c:pt idx="704">
                  <c:v>2009</c:v>
                </c:pt>
                <c:pt idx="705">
                  <c:v>2007</c:v>
                </c:pt>
                <c:pt idx="706">
                  <c:v>1963</c:v>
                </c:pt>
                <c:pt idx="707">
                  <c:v>1986</c:v>
                </c:pt>
                <c:pt idx="708">
                  <c:v>1998</c:v>
                </c:pt>
                <c:pt idx="709">
                  <c:v>2018</c:v>
                </c:pt>
                <c:pt idx="710">
                  <c:v>2007</c:v>
                </c:pt>
                <c:pt idx="711">
                  <c:v>2011</c:v>
                </c:pt>
                <c:pt idx="712">
                  <c:v>2019</c:v>
                </c:pt>
                <c:pt idx="713">
                  <c:v>2014</c:v>
                </c:pt>
                <c:pt idx="714">
                  <c:v>2001</c:v>
                </c:pt>
                <c:pt idx="715">
                  <c:v>2005</c:v>
                </c:pt>
                <c:pt idx="716">
                  <c:v>1995</c:v>
                </c:pt>
                <c:pt idx="717">
                  <c:v>1985</c:v>
                </c:pt>
                <c:pt idx="718">
                  <c:v>1954</c:v>
                </c:pt>
                <c:pt idx="719">
                  <c:v>1955</c:v>
                </c:pt>
                <c:pt idx="720">
                  <c:v>1953</c:v>
                </c:pt>
                <c:pt idx="721">
                  <c:v>2011</c:v>
                </c:pt>
                <c:pt idx="722">
                  <c:v>1991</c:v>
                </c:pt>
                <c:pt idx="723">
                  <c:v>2003</c:v>
                </c:pt>
                <c:pt idx="724">
                  <c:v>2006</c:v>
                </c:pt>
                <c:pt idx="725">
                  <c:v>2006</c:v>
                </c:pt>
                <c:pt idx="726">
                  <c:v>2002</c:v>
                </c:pt>
                <c:pt idx="727">
                  <c:v>2007</c:v>
                </c:pt>
                <c:pt idx="728">
                  <c:v>2004</c:v>
                </c:pt>
                <c:pt idx="729">
                  <c:v>1996</c:v>
                </c:pt>
                <c:pt idx="730">
                  <c:v>2013</c:v>
                </c:pt>
                <c:pt idx="731">
                  <c:v>2009</c:v>
                </c:pt>
              </c:numCache>
            </c:numRef>
          </c:xVal>
          <c:yVal>
            <c:numRef>
              <c:f>genre_tables!$C$3:$C$734</c:f>
              <c:numCache>
                <c:formatCode>General</c:formatCode>
                <c:ptCount val="732"/>
                <c:pt idx="0">
                  <c:v>9.3000000000000007</c:v>
                </c:pt>
                <c:pt idx="1">
                  <c:v>9.1999999999999993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8.9</c:v>
                </c:pt>
                <c:pt idx="8">
                  <c:v>8.8000000000000007</c:v>
                </c:pt>
                <c:pt idx="9">
                  <c:v>8.8000000000000007</c:v>
                </c:pt>
                <c:pt idx="10">
                  <c:v>8.8000000000000007</c:v>
                </c:pt>
                <c:pt idx="11">
                  <c:v>8.8000000000000007</c:v>
                </c:pt>
                <c:pt idx="12">
                  <c:v>8.8000000000000007</c:v>
                </c:pt>
                <c:pt idx="13">
                  <c:v>8.8000000000000007</c:v>
                </c:pt>
                <c:pt idx="14">
                  <c:v>8.6999999999999993</c:v>
                </c:pt>
                <c:pt idx="15">
                  <c:v>8.6999999999999993</c:v>
                </c:pt>
                <c:pt idx="16">
                  <c:v>8.6999999999999993</c:v>
                </c:pt>
                <c:pt idx="17">
                  <c:v>8.6999999999999993</c:v>
                </c:pt>
                <c:pt idx="18">
                  <c:v>8.6999999999999993</c:v>
                </c:pt>
                <c:pt idx="19">
                  <c:v>8.6</c:v>
                </c:pt>
                <c:pt idx="20">
                  <c:v>8.6</c:v>
                </c:pt>
                <c:pt idx="21">
                  <c:v>8.6</c:v>
                </c:pt>
                <c:pt idx="22">
                  <c:v>8.6</c:v>
                </c:pt>
                <c:pt idx="23">
                  <c:v>8.6</c:v>
                </c:pt>
                <c:pt idx="24">
                  <c:v>8.6</c:v>
                </c:pt>
                <c:pt idx="25">
                  <c:v>8.6</c:v>
                </c:pt>
                <c:pt idx="26">
                  <c:v>8.6</c:v>
                </c:pt>
                <c:pt idx="27">
                  <c:v>8.6</c:v>
                </c:pt>
                <c:pt idx="28">
                  <c:v>8.6</c:v>
                </c:pt>
                <c:pt idx="29">
                  <c:v>8.5</c:v>
                </c:pt>
                <c:pt idx="30">
                  <c:v>8.5</c:v>
                </c:pt>
                <c:pt idx="31">
                  <c:v>8.5</c:v>
                </c:pt>
                <c:pt idx="32">
                  <c:v>8.5</c:v>
                </c:pt>
                <c:pt idx="33">
                  <c:v>8.5</c:v>
                </c:pt>
                <c:pt idx="34">
                  <c:v>8.5</c:v>
                </c:pt>
                <c:pt idx="35">
                  <c:v>8.5</c:v>
                </c:pt>
                <c:pt idx="36">
                  <c:v>8.5</c:v>
                </c:pt>
                <c:pt idx="37">
                  <c:v>8.5</c:v>
                </c:pt>
                <c:pt idx="38">
                  <c:v>8.5</c:v>
                </c:pt>
                <c:pt idx="39">
                  <c:v>8.5</c:v>
                </c:pt>
                <c:pt idx="40">
                  <c:v>8.5</c:v>
                </c:pt>
                <c:pt idx="41">
                  <c:v>8.5</c:v>
                </c:pt>
                <c:pt idx="42">
                  <c:v>8.5</c:v>
                </c:pt>
                <c:pt idx="43">
                  <c:v>8.5</c:v>
                </c:pt>
                <c:pt idx="44">
                  <c:v>8.5</c:v>
                </c:pt>
                <c:pt idx="45">
                  <c:v>8.5</c:v>
                </c:pt>
                <c:pt idx="46">
                  <c:v>8.4</c:v>
                </c:pt>
                <c:pt idx="47">
                  <c:v>8.4</c:v>
                </c:pt>
                <c:pt idx="48">
                  <c:v>8.4</c:v>
                </c:pt>
                <c:pt idx="49">
                  <c:v>8.4</c:v>
                </c:pt>
                <c:pt idx="50">
                  <c:v>8.4</c:v>
                </c:pt>
                <c:pt idx="51">
                  <c:v>8.4</c:v>
                </c:pt>
                <c:pt idx="52">
                  <c:v>8.4</c:v>
                </c:pt>
                <c:pt idx="53">
                  <c:v>8.4</c:v>
                </c:pt>
                <c:pt idx="54">
                  <c:v>8.4</c:v>
                </c:pt>
                <c:pt idx="55">
                  <c:v>8.4</c:v>
                </c:pt>
                <c:pt idx="56">
                  <c:v>8.4</c:v>
                </c:pt>
                <c:pt idx="57">
                  <c:v>8.4</c:v>
                </c:pt>
                <c:pt idx="58">
                  <c:v>8.4</c:v>
                </c:pt>
                <c:pt idx="59">
                  <c:v>8.4</c:v>
                </c:pt>
                <c:pt idx="60">
                  <c:v>8.4</c:v>
                </c:pt>
                <c:pt idx="61">
                  <c:v>8.4</c:v>
                </c:pt>
                <c:pt idx="62">
                  <c:v>8.4</c:v>
                </c:pt>
                <c:pt idx="63">
                  <c:v>8.4</c:v>
                </c:pt>
                <c:pt idx="64">
                  <c:v>8.4</c:v>
                </c:pt>
                <c:pt idx="65">
                  <c:v>8.4</c:v>
                </c:pt>
                <c:pt idx="66">
                  <c:v>8.4</c:v>
                </c:pt>
                <c:pt idx="67">
                  <c:v>8.4</c:v>
                </c:pt>
                <c:pt idx="68">
                  <c:v>8.4</c:v>
                </c:pt>
                <c:pt idx="69">
                  <c:v>8.3000000000000007</c:v>
                </c:pt>
                <c:pt idx="70">
                  <c:v>8.3000000000000007</c:v>
                </c:pt>
                <c:pt idx="71">
                  <c:v>8.3000000000000007</c:v>
                </c:pt>
                <c:pt idx="72">
                  <c:v>8.3000000000000007</c:v>
                </c:pt>
                <c:pt idx="73">
                  <c:v>8.3000000000000007</c:v>
                </c:pt>
                <c:pt idx="74">
                  <c:v>8.3000000000000007</c:v>
                </c:pt>
                <c:pt idx="75">
                  <c:v>8.3000000000000007</c:v>
                </c:pt>
                <c:pt idx="76">
                  <c:v>8.3000000000000007</c:v>
                </c:pt>
                <c:pt idx="77">
                  <c:v>8.3000000000000007</c:v>
                </c:pt>
                <c:pt idx="78">
                  <c:v>8.3000000000000007</c:v>
                </c:pt>
                <c:pt idx="79">
                  <c:v>8.3000000000000007</c:v>
                </c:pt>
                <c:pt idx="80">
                  <c:v>8.3000000000000007</c:v>
                </c:pt>
                <c:pt idx="81">
                  <c:v>8.3000000000000007</c:v>
                </c:pt>
                <c:pt idx="82">
                  <c:v>8.3000000000000007</c:v>
                </c:pt>
                <c:pt idx="83">
                  <c:v>8.3000000000000007</c:v>
                </c:pt>
                <c:pt idx="84">
                  <c:v>8.3000000000000007</c:v>
                </c:pt>
                <c:pt idx="85">
                  <c:v>8.3000000000000007</c:v>
                </c:pt>
                <c:pt idx="86">
                  <c:v>8.3000000000000007</c:v>
                </c:pt>
                <c:pt idx="87">
                  <c:v>8.3000000000000007</c:v>
                </c:pt>
                <c:pt idx="88">
                  <c:v>8.3000000000000007</c:v>
                </c:pt>
                <c:pt idx="89">
                  <c:v>8.3000000000000007</c:v>
                </c:pt>
                <c:pt idx="90">
                  <c:v>8.3000000000000007</c:v>
                </c:pt>
                <c:pt idx="91">
                  <c:v>8.3000000000000007</c:v>
                </c:pt>
                <c:pt idx="92">
                  <c:v>8.3000000000000007</c:v>
                </c:pt>
                <c:pt idx="93">
                  <c:v>8.3000000000000007</c:v>
                </c:pt>
                <c:pt idx="94">
                  <c:v>8.3000000000000007</c:v>
                </c:pt>
                <c:pt idx="95">
                  <c:v>8.3000000000000007</c:v>
                </c:pt>
                <c:pt idx="96">
                  <c:v>8.3000000000000007</c:v>
                </c:pt>
                <c:pt idx="97">
                  <c:v>8.3000000000000007</c:v>
                </c:pt>
                <c:pt idx="98">
                  <c:v>8.3000000000000007</c:v>
                </c:pt>
                <c:pt idx="99">
                  <c:v>8.3000000000000007</c:v>
                </c:pt>
                <c:pt idx="100">
                  <c:v>8.3000000000000007</c:v>
                </c:pt>
                <c:pt idx="101">
                  <c:v>8.3000000000000007</c:v>
                </c:pt>
                <c:pt idx="102">
                  <c:v>8.3000000000000007</c:v>
                </c:pt>
                <c:pt idx="103">
                  <c:v>8.3000000000000007</c:v>
                </c:pt>
                <c:pt idx="104">
                  <c:v>8.1999999999999993</c:v>
                </c:pt>
                <c:pt idx="105">
                  <c:v>8.1999999999999993</c:v>
                </c:pt>
                <c:pt idx="106">
                  <c:v>8.1999999999999993</c:v>
                </c:pt>
                <c:pt idx="107">
                  <c:v>8.1999999999999993</c:v>
                </c:pt>
                <c:pt idx="108">
                  <c:v>8.1999999999999993</c:v>
                </c:pt>
                <c:pt idx="109">
                  <c:v>8.1999999999999993</c:v>
                </c:pt>
                <c:pt idx="110">
                  <c:v>8.1999999999999993</c:v>
                </c:pt>
                <c:pt idx="111">
                  <c:v>8.1999999999999993</c:v>
                </c:pt>
                <c:pt idx="112">
                  <c:v>8.1999999999999993</c:v>
                </c:pt>
                <c:pt idx="113">
                  <c:v>8.1999999999999993</c:v>
                </c:pt>
                <c:pt idx="114">
                  <c:v>8.1999999999999993</c:v>
                </c:pt>
                <c:pt idx="115">
                  <c:v>8.1999999999999993</c:v>
                </c:pt>
                <c:pt idx="116">
                  <c:v>8.1999999999999993</c:v>
                </c:pt>
                <c:pt idx="117">
                  <c:v>8.1999999999999993</c:v>
                </c:pt>
                <c:pt idx="118">
                  <c:v>8.1999999999999993</c:v>
                </c:pt>
                <c:pt idx="119">
                  <c:v>8.1999999999999993</c:v>
                </c:pt>
                <c:pt idx="120">
                  <c:v>8.1999999999999993</c:v>
                </c:pt>
                <c:pt idx="121">
                  <c:v>8.1999999999999993</c:v>
                </c:pt>
                <c:pt idx="122">
                  <c:v>8.1999999999999993</c:v>
                </c:pt>
                <c:pt idx="123">
                  <c:v>8.1999999999999993</c:v>
                </c:pt>
                <c:pt idx="124">
                  <c:v>8.1999999999999993</c:v>
                </c:pt>
                <c:pt idx="125">
                  <c:v>8.1999999999999993</c:v>
                </c:pt>
                <c:pt idx="126">
                  <c:v>8.1999999999999993</c:v>
                </c:pt>
                <c:pt idx="127">
                  <c:v>8.1999999999999993</c:v>
                </c:pt>
                <c:pt idx="128">
                  <c:v>8.1999999999999993</c:v>
                </c:pt>
                <c:pt idx="129">
                  <c:v>8.1999999999999993</c:v>
                </c:pt>
                <c:pt idx="130">
                  <c:v>8.1999999999999993</c:v>
                </c:pt>
                <c:pt idx="131">
                  <c:v>8.1999999999999993</c:v>
                </c:pt>
                <c:pt idx="132">
                  <c:v>8.1999999999999993</c:v>
                </c:pt>
                <c:pt idx="133">
                  <c:v>8.1999999999999993</c:v>
                </c:pt>
                <c:pt idx="134">
                  <c:v>8.1999999999999993</c:v>
                </c:pt>
                <c:pt idx="135">
                  <c:v>8.1999999999999993</c:v>
                </c:pt>
                <c:pt idx="136">
                  <c:v>8.1999999999999993</c:v>
                </c:pt>
                <c:pt idx="137">
                  <c:v>8.1999999999999993</c:v>
                </c:pt>
                <c:pt idx="138">
                  <c:v>8.1999999999999993</c:v>
                </c:pt>
                <c:pt idx="139">
                  <c:v>8.1999999999999993</c:v>
                </c:pt>
                <c:pt idx="140">
                  <c:v>8.1999999999999993</c:v>
                </c:pt>
                <c:pt idx="141">
                  <c:v>8.1999999999999993</c:v>
                </c:pt>
                <c:pt idx="142">
                  <c:v>8.1999999999999993</c:v>
                </c:pt>
                <c:pt idx="143">
                  <c:v>8.1999999999999993</c:v>
                </c:pt>
                <c:pt idx="144">
                  <c:v>8.1999999999999993</c:v>
                </c:pt>
                <c:pt idx="145">
                  <c:v>8.1999999999999993</c:v>
                </c:pt>
                <c:pt idx="146">
                  <c:v>8.1999999999999993</c:v>
                </c:pt>
                <c:pt idx="147">
                  <c:v>8.1999999999999993</c:v>
                </c:pt>
                <c:pt idx="148">
                  <c:v>8.1999999999999993</c:v>
                </c:pt>
                <c:pt idx="149">
                  <c:v>8.1999999999999993</c:v>
                </c:pt>
                <c:pt idx="150">
                  <c:v>8.1999999999999993</c:v>
                </c:pt>
                <c:pt idx="151">
                  <c:v>8.1999999999999993</c:v>
                </c:pt>
                <c:pt idx="152">
                  <c:v>8.1</c:v>
                </c:pt>
                <c:pt idx="153">
                  <c:v>8.1</c:v>
                </c:pt>
                <c:pt idx="154">
                  <c:v>8.1</c:v>
                </c:pt>
                <c:pt idx="155">
                  <c:v>8.1</c:v>
                </c:pt>
                <c:pt idx="156">
                  <c:v>8.1</c:v>
                </c:pt>
                <c:pt idx="157">
                  <c:v>8.1</c:v>
                </c:pt>
                <c:pt idx="158">
                  <c:v>8.1</c:v>
                </c:pt>
                <c:pt idx="159">
                  <c:v>8.1</c:v>
                </c:pt>
                <c:pt idx="160">
                  <c:v>8.1</c:v>
                </c:pt>
                <c:pt idx="161">
                  <c:v>8.1</c:v>
                </c:pt>
                <c:pt idx="162">
                  <c:v>8.1</c:v>
                </c:pt>
                <c:pt idx="163">
                  <c:v>8.1</c:v>
                </c:pt>
                <c:pt idx="164">
                  <c:v>8.1</c:v>
                </c:pt>
                <c:pt idx="165">
                  <c:v>8.1</c:v>
                </c:pt>
                <c:pt idx="166">
                  <c:v>8.1</c:v>
                </c:pt>
                <c:pt idx="167">
                  <c:v>8.1</c:v>
                </c:pt>
                <c:pt idx="168">
                  <c:v>8.1</c:v>
                </c:pt>
                <c:pt idx="169">
                  <c:v>8.1</c:v>
                </c:pt>
                <c:pt idx="170">
                  <c:v>8.1</c:v>
                </c:pt>
                <c:pt idx="171">
                  <c:v>8.1</c:v>
                </c:pt>
                <c:pt idx="172">
                  <c:v>8.1</c:v>
                </c:pt>
                <c:pt idx="173">
                  <c:v>8.1</c:v>
                </c:pt>
                <c:pt idx="174">
                  <c:v>8.1</c:v>
                </c:pt>
                <c:pt idx="175">
                  <c:v>8.1</c:v>
                </c:pt>
                <c:pt idx="176">
                  <c:v>8.1</c:v>
                </c:pt>
                <c:pt idx="177">
                  <c:v>8.1</c:v>
                </c:pt>
                <c:pt idx="178">
                  <c:v>8.1</c:v>
                </c:pt>
                <c:pt idx="179">
                  <c:v>8.1</c:v>
                </c:pt>
                <c:pt idx="180">
                  <c:v>8.1</c:v>
                </c:pt>
                <c:pt idx="181">
                  <c:v>8.1</c:v>
                </c:pt>
                <c:pt idx="182">
                  <c:v>8.1</c:v>
                </c:pt>
                <c:pt idx="183">
                  <c:v>8.1</c:v>
                </c:pt>
                <c:pt idx="184">
                  <c:v>8.1</c:v>
                </c:pt>
                <c:pt idx="185">
                  <c:v>8.1</c:v>
                </c:pt>
                <c:pt idx="186">
                  <c:v>8.1</c:v>
                </c:pt>
                <c:pt idx="187">
                  <c:v>8.1</c:v>
                </c:pt>
                <c:pt idx="188">
                  <c:v>8.1</c:v>
                </c:pt>
                <c:pt idx="189">
                  <c:v>8.1</c:v>
                </c:pt>
                <c:pt idx="190">
                  <c:v>8.1</c:v>
                </c:pt>
                <c:pt idx="191">
                  <c:v>8.1</c:v>
                </c:pt>
                <c:pt idx="192">
                  <c:v>8.1</c:v>
                </c:pt>
                <c:pt idx="193">
                  <c:v>8.1</c:v>
                </c:pt>
                <c:pt idx="194">
                  <c:v>8.1</c:v>
                </c:pt>
                <c:pt idx="195">
                  <c:v>8.1</c:v>
                </c:pt>
                <c:pt idx="196">
                  <c:v>8.1</c:v>
                </c:pt>
                <c:pt idx="197">
                  <c:v>8.1</c:v>
                </c:pt>
                <c:pt idx="198">
                  <c:v>8.1</c:v>
                </c:pt>
                <c:pt idx="199">
                  <c:v>8.1</c:v>
                </c:pt>
                <c:pt idx="200">
                  <c:v>8.1</c:v>
                </c:pt>
                <c:pt idx="201">
                  <c:v>8.1</c:v>
                </c:pt>
                <c:pt idx="202">
                  <c:v>8.1</c:v>
                </c:pt>
                <c:pt idx="203">
                  <c:v>8.1</c:v>
                </c:pt>
                <c:pt idx="204">
                  <c:v>8.1</c:v>
                </c:pt>
                <c:pt idx="205">
                  <c:v>8.1</c:v>
                </c:pt>
                <c:pt idx="206">
                  <c:v>8.1</c:v>
                </c:pt>
                <c:pt idx="207">
                  <c:v>8.1</c:v>
                </c:pt>
                <c:pt idx="208">
                  <c:v>8.1</c:v>
                </c:pt>
                <c:pt idx="209">
                  <c:v>8.1</c:v>
                </c:pt>
                <c:pt idx="210">
                  <c:v>8.1</c:v>
                </c:pt>
                <c:pt idx="211">
                  <c:v>8.1</c:v>
                </c:pt>
                <c:pt idx="212">
                  <c:v>8.1</c:v>
                </c:pt>
                <c:pt idx="213">
                  <c:v>8.1</c:v>
                </c:pt>
                <c:pt idx="214">
                  <c:v>8.1</c:v>
                </c:pt>
                <c:pt idx="215">
                  <c:v>8.1</c:v>
                </c:pt>
                <c:pt idx="216">
                  <c:v>8.1</c:v>
                </c:pt>
                <c:pt idx="217">
                  <c:v>8.1</c:v>
                </c:pt>
                <c:pt idx="218">
                  <c:v>8.1</c:v>
                </c:pt>
                <c:pt idx="219">
                  <c:v>8.1</c:v>
                </c:pt>
                <c:pt idx="220">
                  <c:v>8.1</c:v>
                </c:pt>
                <c:pt idx="221">
                  <c:v>8.1</c:v>
                </c:pt>
                <c:pt idx="222">
                  <c:v>8.1</c:v>
                </c:pt>
                <c:pt idx="223">
                  <c:v>8.1</c:v>
                </c:pt>
                <c:pt idx="224">
                  <c:v>8.1</c:v>
                </c:pt>
                <c:pt idx="225">
                  <c:v>8.1</c:v>
                </c:pt>
                <c:pt idx="226">
                  <c:v>8.1</c:v>
                </c:pt>
                <c:pt idx="227">
                  <c:v>8.1</c:v>
                </c:pt>
                <c:pt idx="228">
                  <c:v>8.1</c:v>
                </c:pt>
                <c:pt idx="229">
                  <c:v>8.1</c:v>
                </c:pt>
                <c:pt idx="230">
                  <c:v>8.1</c:v>
                </c:pt>
                <c:pt idx="231">
                  <c:v>8.1</c:v>
                </c:pt>
                <c:pt idx="232">
                  <c:v>8.1</c:v>
                </c:pt>
                <c:pt idx="233">
                  <c:v>8.1</c:v>
                </c:pt>
                <c:pt idx="234">
                  <c:v>8.1</c:v>
                </c:pt>
                <c:pt idx="235">
                  <c:v>8.1</c:v>
                </c:pt>
                <c:pt idx="236">
                  <c:v>8.1</c:v>
                </c:pt>
                <c:pt idx="237">
                  <c:v>8.1</c:v>
                </c:pt>
                <c:pt idx="238">
                  <c:v>8.1</c:v>
                </c:pt>
                <c:pt idx="239">
                  <c:v>8.1</c:v>
                </c:pt>
                <c:pt idx="240">
                  <c:v>8.1</c:v>
                </c:pt>
                <c:pt idx="241">
                  <c:v>8.1</c:v>
                </c:pt>
                <c:pt idx="242">
                  <c:v>8.1</c:v>
                </c:pt>
                <c:pt idx="243">
                  <c:v>8.1</c:v>
                </c:pt>
                <c:pt idx="244">
                  <c:v>8.1</c:v>
                </c:pt>
                <c:pt idx="245">
                  <c:v>8.1</c:v>
                </c:pt>
                <c:pt idx="246">
                  <c:v>8.1</c:v>
                </c:pt>
                <c:pt idx="247">
                  <c:v>8.1</c:v>
                </c:pt>
                <c:pt idx="248">
                  <c:v>8.1</c:v>
                </c:pt>
                <c:pt idx="249">
                  <c:v>8.1</c:v>
                </c:pt>
                <c:pt idx="250">
                  <c:v>8.1</c:v>
                </c:pt>
                <c:pt idx="251">
                  <c:v>8.1</c:v>
                </c:pt>
                <c:pt idx="252">
                  <c:v>8.1</c:v>
                </c:pt>
                <c:pt idx="253">
                  <c:v>8.1</c:v>
                </c:pt>
                <c:pt idx="254">
                  <c:v>8.1</c:v>
                </c:pt>
                <c:pt idx="255">
                  <c:v>8.1</c:v>
                </c:pt>
                <c:pt idx="256">
                  <c:v>8.1</c:v>
                </c:pt>
                <c:pt idx="257">
                  <c:v>8.1</c:v>
                </c:pt>
                <c:pt idx="258">
                  <c:v>8.1</c:v>
                </c:pt>
                <c:pt idx="259">
                  <c:v>8.1</c:v>
                </c:pt>
                <c:pt idx="260">
                  <c:v>8.1</c:v>
                </c:pt>
                <c:pt idx="261">
                  <c:v>8</c:v>
                </c:pt>
                <c:pt idx="262">
                  <c:v>8</c:v>
                </c:pt>
                <c:pt idx="263">
                  <c:v>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8</c:v>
                </c:pt>
                <c:pt idx="277">
                  <c:v>8</c:v>
                </c:pt>
                <c:pt idx="278">
                  <c:v>8</c:v>
                </c:pt>
                <c:pt idx="279">
                  <c:v>8</c:v>
                </c:pt>
                <c:pt idx="280">
                  <c:v>8</c:v>
                </c:pt>
                <c:pt idx="281">
                  <c:v>8</c:v>
                </c:pt>
                <c:pt idx="282">
                  <c:v>8</c:v>
                </c:pt>
                <c:pt idx="283">
                  <c:v>8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8</c:v>
                </c:pt>
                <c:pt idx="289">
                  <c:v>8</c:v>
                </c:pt>
                <c:pt idx="290">
                  <c:v>8</c:v>
                </c:pt>
                <c:pt idx="291">
                  <c:v>8</c:v>
                </c:pt>
                <c:pt idx="292">
                  <c:v>8</c:v>
                </c:pt>
                <c:pt idx="293">
                  <c:v>8</c:v>
                </c:pt>
                <c:pt idx="294">
                  <c:v>8</c:v>
                </c:pt>
                <c:pt idx="295">
                  <c:v>8</c:v>
                </c:pt>
                <c:pt idx="296">
                  <c:v>8</c:v>
                </c:pt>
                <c:pt idx="297">
                  <c:v>8</c:v>
                </c:pt>
                <c:pt idx="298">
                  <c:v>8</c:v>
                </c:pt>
                <c:pt idx="299">
                  <c:v>8</c:v>
                </c:pt>
                <c:pt idx="300">
                  <c:v>8</c:v>
                </c:pt>
                <c:pt idx="301">
                  <c:v>8</c:v>
                </c:pt>
                <c:pt idx="302">
                  <c:v>8</c:v>
                </c:pt>
                <c:pt idx="303">
                  <c:v>8</c:v>
                </c:pt>
                <c:pt idx="304">
                  <c:v>8</c:v>
                </c:pt>
                <c:pt idx="305">
                  <c:v>8</c:v>
                </c:pt>
                <c:pt idx="306">
                  <c:v>8</c:v>
                </c:pt>
                <c:pt idx="307">
                  <c:v>8</c:v>
                </c:pt>
                <c:pt idx="308">
                  <c:v>8</c:v>
                </c:pt>
                <c:pt idx="309">
                  <c:v>8</c:v>
                </c:pt>
                <c:pt idx="310">
                  <c:v>8</c:v>
                </c:pt>
                <c:pt idx="311">
                  <c:v>8</c:v>
                </c:pt>
                <c:pt idx="312">
                  <c:v>8</c:v>
                </c:pt>
                <c:pt idx="313">
                  <c:v>8</c:v>
                </c:pt>
                <c:pt idx="314">
                  <c:v>8</c:v>
                </c:pt>
                <c:pt idx="315">
                  <c:v>8</c:v>
                </c:pt>
                <c:pt idx="316">
                  <c:v>8</c:v>
                </c:pt>
                <c:pt idx="317">
                  <c:v>8</c:v>
                </c:pt>
                <c:pt idx="318">
                  <c:v>8</c:v>
                </c:pt>
                <c:pt idx="319">
                  <c:v>8</c:v>
                </c:pt>
                <c:pt idx="320">
                  <c:v>8</c:v>
                </c:pt>
                <c:pt idx="321">
                  <c:v>8</c:v>
                </c:pt>
                <c:pt idx="322">
                  <c:v>8</c:v>
                </c:pt>
                <c:pt idx="323">
                  <c:v>8</c:v>
                </c:pt>
                <c:pt idx="324">
                  <c:v>8</c:v>
                </c:pt>
                <c:pt idx="325">
                  <c:v>8</c:v>
                </c:pt>
                <c:pt idx="326">
                  <c:v>8</c:v>
                </c:pt>
                <c:pt idx="327">
                  <c:v>8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8</c:v>
                </c:pt>
                <c:pt idx="332">
                  <c:v>8</c:v>
                </c:pt>
                <c:pt idx="333">
                  <c:v>8</c:v>
                </c:pt>
                <c:pt idx="334">
                  <c:v>8</c:v>
                </c:pt>
                <c:pt idx="335">
                  <c:v>8</c:v>
                </c:pt>
                <c:pt idx="336">
                  <c:v>8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7.9</c:v>
                </c:pt>
                <c:pt idx="361">
                  <c:v>7.9</c:v>
                </c:pt>
                <c:pt idx="362">
                  <c:v>7.9</c:v>
                </c:pt>
                <c:pt idx="363">
                  <c:v>7.9</c:v>
                </c:pt>
                <c:pt idx="364">
                  <c:v>7.9</c:v>
                </c:pt>
                <c:pt idx="365">
                  <c:v>7.9</c:v>
                </c:pt>
                <c:pt idx="366">
                  <c:v>7.9</c:v>
                </c:pt>
                <c:pt idx="367">
                  <c:v>7.9</c:v>
                </c:pt>
                <c:pt idx="368">
                  <c:v>7.9</c:v>
                </c:pt>
                <c:pt idx="369">
                  <c:v>7.9</c:v>
                </c:pt>
                <c:pt idx="370">
                  <c:v>7.9</c:v>
                </c:pt>
                <c:pt idx="371">
                  <c:v>7.9</c:v>
                </c:pt>
                <c:pt idx="372">
                  <c:v>7.9</c:v>
                </c:pt>
                <c:pt idx="373">
                  <c:v>7.9</c:v>
                </c:pt>
                <c:pt idx="374">
                  <c:v>7.9</c:v>
                </c:pt>
                <c:pt idx="375">
                  <c:v>7.9</c:v>
                </c:pt>
                <c:pt idx="376">
                  <c:v>7.9</c:v>
                </c:pt>
                <c:pt idx="377">
                  <c:v>7.9</c:v>
                </c:pt>
                <c:pt idx="378">
                  <c:v>7.9</c:v>
                </c:pt>
                <c:pt idx="379">
                  <c:v>7.9</c:v>
                </c:pt>
                <c:pt idx="380">
                  <c:v>7.9</c:v>
                </c:pt>
                <c:pt idx="381">
                  <c:v>7.9</c:v>
                </c:pt>
                <c:pt idx="382">
                  <c:v>7.9</c:v>
                </c:pt>
                <c:pt idx="383">
                  <c:v>7.9</c:v>
                </c:pt>
                <c:pt idx="384">
                  <c:v>7.9</c:v>
                </c:pt>
                <c:pt idx="385">
                  <c:v>7.9</c:v>
                </c:pt>
                <c:pt idx="386">
                  <c:v>7.9</c:v>
                </c:pt>
                <c:pt idx="387">
                  <c:v>7.9</c:v>
                </c:pt>
                <c:pt idx="388">
                  <c:v>7.9</c:v>
                </c:pt>
                <c:pt idx="389">
                  <c:v>7.9</c:v>
                </c:pt>
                <c:pt idx="390">
                  <c:v>7.9</c:v>
                </c:pt>
                <c:pt idx="391">
                  <c:v>7.9</c:v>
                </c:pt>
                <c:pt idx="392">
                  <c:v>7.9</c:v>
                </c:pt>
                <c:pt idx="393">
                  <c:v>7.9</c:v>
                </c:pt>
                <c:pt idx="394">
                  <c:v>7.9</c:v>
                </c:pt>
                <c:pt idx="395">
                  <c:v>7.9</c:v>
                </c:pt>
                <c:pt idx="396">
                  <c:v>7.9</c:v>
                </c:pt>
                <c:pt idx="397">
                  <c:v>7.9</c:v>
                </c:pt>
                <c:pt idx="398">
                  <c:v>7.9</c:v>
                </c:pt>
                <c:pt idx="399">
                  <c:v>7.9</c:v>
                </c:pt>
                <c:pt idx="400">
                  <c:v>7.9</c:v>
                </c:pt>
                <c:pt idx="401">
                  <c:v>7.9</c:v>
                </c:pt>
                <c:pt idx="402">
                  <c:v>7.9</c:v>
                </c:pt>
                <c:pt idx="403">
                  <c:v>7.9</c:v>
                </c:pt>
                <c:pt idx="404">
                  <c:v>7.9</c:v>
                </c:pt>
                <c:pt idx="405">
                  <c:v>7.9</c:v>
                </c:pt>
                <c:pt idx="406">
                  <c:v>7.9</c:v>
                </c:pt>
                <c:pt idx="407">
                  <c:v>7.9</c:v>
                </c:pt>
                <c:pt idx="408">
                  <c:v>7.9</c:v>
                </c:pt>
                <c:pt idx="409">
                  <c:v>7.9</c:v>
                </c:pt>
                <c:pt idx="410">
                  <c:v>7.9</c:v>
                </c:pt>
                <c:pt idx="411">
                  <c:v>7.9</c:v>
                </c:pt>
                <c:pt idx="412">
                  <c:v>7.9</c:v>
                </c:pt>
                <c:pt idx="413">
                  <c:v>7.9</c:v>
                </c:pt>
                <c:pt idx="414">
                  <c:v>7.9</c:v>
                </c:pt>
                <c:pt idx="415">
                  <c:v>7.9</c:v>
                </c:pt>
                <c:pt idx="416">
                  <c:v>7.9</c:v>
                </c:pt>
                <c:pt idx="417">
                  <c:v>7.9</c:v>
                </c:pt>
                <c:pt idx="418">
                  <c:v>7.9</c:v>
                </c:pt>
                <c:pt idx="419">
                  <c:v>7.9</c:v>
                </c:pt>
                <c:pt idx="420">
                  <c:v>7.9</c:v>
                </c:pt>
                <c:pt idx="421">
                  <c:v>7.9</c:v>
                </c:pt>
                <c:pt idx="422">
                  <c:v>7.9</c:v>
                </c:pt>
                <c:pt idx="423">
                  <c:v>7.9</c:v>
                </c:pt>
                <c:pt idx="424">
                  <c:v>7.9</c:v>
                </c:pt>
                <c:pt idx="425">
                  <c:v>7.9</c:v>
                </c:pt>
                <c:pt idx="426">
                  <c:v>7.9</c:v>
                </c:pt>
                <c:pt idx="427">
                  <c:v>7.9</c:v>
                </c:pt>
                <c:pt idx="428">
                  <c:v>7.9</c:v>
                </c:pt>
                <c:pt idx="429">
                  <c:v>7.9</c:v>
                </c:pt>
                <c:pt idx="430">
                  <c:v>7.9</c:v>
                </c:pt>
                <c:pt idx="431">
                  <c:v>7.9</c:v>
                </c:pt>
                <c:pt idx="432">
                  <c:v>7.9</c:v>
                </c:pt>
                <c:pt idx="433">
                  <c:v>7.9</c:v>
                </c:pt>
                <c:pt idx="434">
                  <c:v>7.9</c:v>
                </c:pt>
                <c:pt idx="435">
                  <c:v>7.9</c:v>
                </c:pt>
                <c:pt idx="436">
                  <c:v>7.9</c:v>
                </c:pt>
                <c:pt idx="437">
                  <c:v>7.9</c:v>
                </c:pt>
                <c:pt idx="438">
                  <c:v>7.9</c:v>
                </c:pt>
                <c:pt idx="439">
                  <c:v>7.9</c:v>
                </c:pt>
                <c:pt idx="440">
                  <c:v>7.9</c:v>
                </c:pt>
                <c:pt idx="441">
                  <c:v>7.9</c:v>
                </c:pt>
                <c:pt idx="442">
                  <c:v>7.9</c:v>
                </c:pt>
                <c:pt idx="443">
                  <c:v>7.9</c:v>
                </c:pt>
                <c:pt idx="444">
                  <c:v>7.9</c:v>
                </c:pt>
                <c:pt idx="445">
                  <c:v>7.9</c:v>
                </c:pt>
                <c:pt idx="446">
                  <c:v>7.9</c:v>
                </c:pt>
                <c:pt idx="447">
                  <c:v>7.9</c:v>
                </c:pt>
                <c:pt idx="448">
                  <c:v>7.9</c:v>
                </c:pt>
                <c:pt idx="449">
                  <c:v>7.9</c:v>
                </c:pt>
                <c:pt idx="450">
                  <c:v>7.9</c:v>
                </c:pt>
                <c:pt idx="451">
                  <c:v>7.9</c:v>
                </c:pt>
                <c:pt idx="452">
                  <c:v>7.9</c:v>
                </c:pt>
                <c:pt idx="453">
                  <c:v>7.9</c:v>
                </c:pt>
                <c:pt idx="454">
                  <c:v>7.8</c:v>
                </c:pt>
                <c:pt idx="455">
                  <c:v>7.8</c:v>
                </c:pt>
                <c:pt idx="456">
                  <c:v>7.8</c:v>
                </c:pt>
                <c:pt idx="457">
                  <c:v>7.8</c:v>
                </c:pt>
                <c:pt idx="458">
                  <c:v>7.8</c:v>
                </c:pt>
                <c:pt idx="459">
                  <c:v>7.8</c:v>
                </c:pt>
                <c:pt idx="460">
                  <c:v>7.8</c:v>
                </c:pt>
                <c:pt idx="461">
                  <c:v>7.8</c:v>
                </c:pt>
                <c:pt idx="462">
                  <c:v>7.8</c:v>
                </c:pt>
                <c:pt idx="463">
                  <c:v>7.8</c:v>
                </c:pt>
                <c:pt idx="464">
                  <c:v>7.8</c:v>
                </c:pt>
                <c:pt idx="465">
                  <c:v>7.8</c:v>
                </c:pt>
                <c:pt idx="466">
                  <c:v>7.8</c:v>
                </c:pt>
                <c:pt idx="467">
                  <c:v>7.8</c:v>
                </c:pt>
                <c:pt idx="468">
                  <c:v>7.8</c:v>
                </c:pt>
                <c:pt idx="469">
                  <c:v>7.8</c:v>
                </c:pt>
                <c:pt idx="470">
                  <c:v>7.8</c:v>
                </c:pt>
                <c:pt idx="471">
                  <c:v>7.8</c:v>
                </c:pt>
                <c:pt idx="472">
                  <c:v>7.8</c:v>
                </c:pt>
                <c:pt idx="473">
                  <c:v>7.8</c:v>
                </c:pt>
                <c:pt idx="474">
                  <c:v>7.8</c:v>
                </c:pt>
                <c:pt idx="475">
                  <c:v>7.8</c:v>
                </c:pt>
                <c:pt idx="476">
                  <c:v>7.8</c:v>
                </c:pt>
                <c:pt idx="477">
                  <c:v>7.8</c:v>
                </c:pt>
                <c:pt idx="478">
                  <c:v>7.8</c:v>
                </c:pt>
                <c:pt idx="479">
                  <c:v>7.8</c:v>
                </c:pt>
                <c:pt idx="480">
                  <c:v>7.8</c:v>
                </c:pt>
                <c:pt idx="481">
                  <c:v>7.8</c:v>
                </c:pt>
                <c:pt idx="482">
                  <c:v>7.8</c:v>
                </c:pt>
                <c:pt idx="483">
                  <c:v>7.8</c:v>
                </c:pt>
                <c:pt idx="484">
                  <c:v>7.8</c:v>
                </c:pt>
                <c:pt idx="485">
                  <c:v>7.8</c:v>
                </c:pt>
                <c:pt idx="486">
                  <c:v>7.8</c:v>
                </c:pt>
                <c:pt idx="487">
                  <c:v>7.8</c:v>
                </c:pt>
                <c:pt idx="488">
                  <c:v>7.8</c:v>
                </c:pt>
                <c:pt idx="489">
                  <c:v>7.8</c:v>
                </c:pt>
                <c:pt idx="490">
                  <c:v>7.8</c:v>
                </c:pt>
                <c:pt idx="491">
                  <c:v>7.8</c:v>
                </c:pt>
                <c:pt idx="492">
                  <c:v>7.8</c:v>
                </c:pt>
                <c:pt idx="493">
                  <c:v>7.8</c:v>
                </c:pt>
                <c:pt idx="494">
                  <c:v>7.8</c:v>
                </c:pt>
                <c:pt idx="495">
                  <c:v>7.8</c:v>
                </c:pt>
                <c:pt idx="496">
                  <c:v>7.8</c:v>
                </c:pt>
                <c:pt idx="497">
                  <c:v>7.8</c:v>
                </c:pt>
                <c:pt idx="498">
                  <c:v>7.8</c:v>
                </c:pt>
                <c:pt idx="499">
                  <c:v>7.8</c:v>
                </c:pt>
                <c:pt idx="500">
                  <c:v>7.8</c:v>
                </c:pt>
                <c:pt idx="501">
                  <c:v>7.8</c:v>
                </c:pt>
                <c:pt idx="502">
                  <c:v>7.8</c:v>
                </c:pt>
                <c:pt idx="503">
                  <c:v>7.8</c:v>
                </c:pt>
                <c:pt idx="504">
                  <c:v>7.8</c:v>
                </c:pt>
                <c:pt idx="505">
                  <c:v>7.8</c:v>
                </c:pt>
                <c:pt idx="506">
                  <c:v>7.8</c:v>
                </c:pt>
                <c:pt idx="507">
                  <c:v>7.8</c:v>
                </c:pt>
                <c:pt idx="508">
                  <c:v>7.8</c:v>
                </c:pt>
                <c:pt idx="509">
                  <c:v>7.8</c:v>
                </c:pt>
                <c:pt idx="510">
                  <c:v>7.8</c:v>
                </c:pt>
                <c:pt idx="511">
                  <c:v>7.8</c:v>
                </c:pt>
                <c:pt idx="512">
                  <c:v>7.8</c:v>
                </c:pt>
                <c:pt idx="513">
                  <c:v>7.8</c:v>
                </c:pt>
                <c:pt idx="514">
                  <c:v>7.8</c:v>
                </c:pt>
                <c:pt idx="515">
                  <c:v>7.8</c:v>
                </c:pt>
                <c:pt idx="516">
                  <c:v>7.8</c:v>
                </c:pt>
                <c:pt idx="517">
                  <c:v>7.8</c:v>
                </c:pt>
                <c:pt idx="518">
                  <c:v>7.8</c:v>
                </c:pt>
                <c:pt idx="519">
                  <c:v>7.8</c:v>
                </c:pt>
                <c:pt idx="520">
                  <c:v>7.8</c:v>
                </c:pt>
                <c:pt idx="521">
                  <c:v>7.8</c:v>
                </c:pt>
                <c:pt idx="522">
                  <c:v>7.8</c:v>
                </c:pt>
                <c:pt idx="523">
                  <c:v>7.8</c:v>
                </c:pt>
                <c:pt idx="524">
                  <c:v>7.8</c:v>
                </c:pt>
                <c:pt idx="525">
                  <c:v>7.8</c:v>
                </c:pt>
                <c:pt idx="526">
                  <c:v>7.8</c:v>
                </c:pt>
                <c:pt idx="527">
                  <c:v>7.8</c:v>
                </c:pt>
                <c:pt idx="528">
                  <c:v>7.8</c:v>
                </c:pt>
                <c:pt idx="529">
                  <c:v>7.8</c:v>
                </c:pt>
                <c:pt idx="530">
                  <c:v>7.8</c:v>
                </c:pt>
                <c:pt idx="531">
                  <c:v>7.8</c:v>
                </c:pt>
                <c:pt idx="532">
                  <c:v>7.8</c:v>
                </c:pt>
                <c:pt idx="533">
                  <c:v>7.8</c:v>
                </c:pt>
                <c:pt idx="534">
                  <c:v>7.8</c:v>
                </c:pt>
                <c:pt idx="535">
                  <c:v>7.8</c:v>
                </c:pt>
                <c:pt idx="536">
                  <c:v>7.8</c:v>
                </c:pt>
                <c:pt idx="537">
                  <c:v>7.8</c:v>
                </c:pt>
                <c:pt idx="538">
                  <c:v>7.8</c:v>
                </c:pt>
                <c:pt idx="539">
                  <c:v>7.8</c:v>
                </c:pt>
                <c:pt idx="540">
                  <c:v>7.8</c:v>
                </c:pt>
                <c:pt idx="541">
                  <c:v>7.8</c:v>
                </c:pt>
                <c:pt idx="542">
                  <c:v>7.8</c:v>
                </c:pt>
                <c:pt idx="543">
                  <c:v>7.8</c:v>
                </c:pt>
                <c:pt idx="544">
                  <c:v>7.8</c:v>
                </c:pt>
                <c:pt idx="545">
                  <c:v>7.8</c:v>
                </c:pt>
                <c:pt idx="546">
                  <c:v>7.8</c:v>
                </c:pt>
                <c:pt idx="547">
                  <c:v>7.8</c:v>
                </c:pt>
                <c:pt idx="548">
                  <c:v>7.8</c:v>
                </c:pt>
                <c:pt idx="549">
                  <c:v>7.8</c:v>
                </c:pt>
                <c:pt idx="550">
                  <c:v>7.8</c:v>
                </c:pt>
                <c:pt idx="551">
                  <c:v>7.8</c:v>
                </c:pt>
                <c:pt idx="552">
                  <c:v>7.8</c:v>
                </c:pt>
                <c:pt idx="553">
                  <c:v>7.8</c:v>
                </c:pt>
                <c:pt idx="554">
                  <c:v>7.8</c:v>
                </c:pt>
                <c:pt idx="555">
                  <c:v>7.8</c:v>
                </c:pt>
                <c:pt idx="556">
                  <c:v>7.8</c:v>
                </c:pt>
                <c:pt idx="557">
                  <c:v>7.8</c:v>
                </c:pt>
                <c:pt idx="558">
                  <c:v>7.8</c:v>
                </c:pt>
                <c:pt idx="559">
                  <c:v>7.8</c:v>
                </c:pt>
                <c:pt idx="560">
                  <c:v>7.8</c:v>
                </c:pt>
                <c:pt idx="561">
                  <c:v>7.8</c:v>
                </c:pt>
                <c:pt idx="562">
                  <c:v>7.8</c:v>
                </c:pt>
                <c:pt idx="563">
                  <c:v>7.8</c:v>
                </c:pt>
                <c:pt idx="564">
                  <c:v>7.7</c:v>
                </c:pt>
                <c:pt idx="565">
                  <c:v>7.7</c:v>
                </c:pt>
                <c:pt idx="566">
                  <c:v>7.7</c:v>
                </c:pt>
                <c:pt idx="567">
                  <c:v>7.7</c:v>
                </c:pt>
                <c:pt idx="568">
                  <c:v>7.7</c:v>
                </c:pt>
                <c:pt idx="569">
                  <c:v>7.7</c:v>
                </c:pt>
                <c:pt idx="570">
                  <c:v>7.7</c:v>
                </c:pt>
                <c:pt idx="571">
                  <c:v>7.7</c:v>
                </c:pt>
                <c:pt idx="572">
                  <c:v>7.7</c:v>
                </c:pt>
                <c:pt idx="573">
                  <c:v>7.7</c:v>
                </c:pt>
                <c:pt idx="574">
                  <c:v>7.7</c:v>
                </c:pt>
                <c:pt idx="575">
                  <c:v>7.7</c:v>
                </c:pt>
                <c:pt idx="576">
                  <c:v>7.7</c:v>
                </c:pt>
                <c:pt idx="577">
                  <c:v>7.7</c:v>
                </c:pt>
                <c:pt idx="578">
                  <c:v>7.7</c:v>
                </c:pt>
                <c:pt idx="579">
                  <c:v>7.7</c:v>
                </c:pt>
                <c:pt idx="580">
                  <c:v>7.7</c:v>
                </c:pt>
                <c:pt idx="581">
                  <c:v>7.7</c:v>
                </c:pt>
                <c:pt idx="582">
                  <c:v>7.7</c:v>
                </c:pt>
                <c:pt idx="583">
                  <c:v>7.7</c:v>
                </c:pt>
                <c:pt idx="584">
                  <c:v>7.7</c:v>
                </c:pt>
                <c:pt idx="585">
                  <c:v>7.7</c:v>
                </c:pt>
                <c:pt idx="586">
                  <c:v>7.7</c:v>
                </c:pt>
                <c:pt idx="587">
                  <c:v>7.7</c:v>
                </c:pt>
                <c:pt idx="588">
                  <c:v>7.7</c:v>
                </c:pt>
                <c:pt idx="589">
                  <c:v>7.7</c:v>
                </c:pt>
                <c:pt idx="590">
                  <c:v>7.7</c:v>
                </c:pt>
                <c:pt idx="591">
                  <c:v>7.7</c:v>
                </c:pt>
                <c:pt idx="592">
                  <c:v>7.7</c:v>
                </c:pt>
                <c:pt idx="593">
                  <c:v>7.7</c:v>
                </c:pt>
                <c:pt idx="594">
                  <c:v>7.7</c:v>
                </c:pt>
                <c:pt idx="595">
                  <c:v>7.7</c:v>
                </c:pt>
                <c:pt idx="596">
                  <c:v>7.7</c:v>
                </c:pt>
                <c:pt idx="597">
                  <c:v>7.7</c:v>
                </c:pt>
                <c:pt idx="598">
                  <c:v>7.7</c:v>
                </c:pt>
                <c:pt idx="599">
                  <c:v>7.7</c:v>
                </c:pt>
                <c:pt idx="600">
                  <c:v>7.7</c:v>
                </c:pt>
                <c:pt idx="601">
                  <c:v>7.7</c:v>
                </c:pt>
                <c:pt idx="602">
                  <c:v>7.7</c:v>
                </c:pt>
                <c:pt idx="603">
                  <c:v>7.7</c:v>
                </c:pt>
                <c:pt idx="604">
                  <c:v>7.7</c:v>
                </c:pt>
                <c:pt idx="605">
                  <c:v>7.7</c:v>
                </c:pt>
                <c:pt idx="606">
                  <c:v>7.7</c:v>
                </c:pt>
                <c:pt idx="607">
                  <c:v>7.7</c:v>
                </c:pt>
                <c:pt idx="608">
                  <c:v>7.7</c:v>
                </c:pt>
                <c:pt idx="609">
                  <c:v>7.7</c:v>
                </c:pt>
                <c:pt idx="610">
                  <c:v>7.7</c:v>
                </c:pt>
                <c:pt idx="611">
                  <c:v>7.7</c:v>
                </c:pt>
                <c:pt idx="612">
                  <c:v>7.7</c:v>
                </c:pt>
                <c:pt idx="613">
                  <c:v>7.7</c:v>
                </c:pt>
                <c:pt idx="614">
                  <c:v>7.7</c:v>
                </c:pt>
                <c:pt idx="615">
                  <c:v>7.7</c:v>
                </c:pt>
                <c:pt idx="616">
                  <c:v>7.7</c:v>
                </c:pt>
                <c:pt idx="617">
                  <c:v>7.7</c:v>
                </c:pt>
                <c:pt idx="618">
                  <c:v>7.7</c:v>
                </c:pt>
                <c:pt idx="619">
                  <c:v>7.7</c:v>
                </c:pt>
                <c:pt idx="620">
                  <c:v>7.7</c:v>
                </c:pt>
                <c:pt idx="621">
                  <c:v>7.7</c:v>
                </c:pt>
                <c:pt idx="622">
                  <c:v>7.7</c:v>
                </c:pt>
                <c:pt idx="623">
                  <c:v>7.7</c:v>
                </c:pt>
                <c:pt idx="624">
                  <c:v>7.7</c:v>
                </c:pt>
                <c:pt idx="625">
                  <c:v>7.7</c:v>
                </c:pt>
                <c:pt idx="626">
                  <c:v>7.7</c:v>
                </c:pt>
                <c:pt idx="627">
                  <c:v>7.7</c:v>
                </c:pt>
                <c:pt idx="628">
                  <c:v>7.7</c:v>
                </c:pt>
                <c:pt idx="629">
                  <c:v>7.7</c:v>
                </c:pt>
                <c:pt idx="630">
                  <c:v>7.7</c:v>
                </c:pt>
                <c:pt idx="631">
                  <c:v>7.7</c:v>
                </c:pt>
                <c:pt idx="632">
                  <c:v>7.7</c:v>
                </c:pt>
                <c:pt idx="633">
                  <c:v>7.7</c:v>
                </c:pt>
                <c:pt idx="634">
                  <c:v>7.7</c:v>
                </c:pt>
                <c:pt idx="635">
                  <c:v>7.7</c:v>
                </c:pt>
                <c:pt idx="636">
                  <c:v>7.7</c:v>
                </c:pt>
                <c:pt idx="637">
                  <c:v>7.7</c:v>
                </c:pt>
                <c:pt idx="638">
                  <c:v>7.7</c:v>
                </c:pt>
                <c:pt idx="639">
                  <c:v>7.7</c:v>
                </c:pt>
                <c:pt idx="640">
                  <c:v>7.7</c:v>
                </c:pt>
                <c:pt idx="641">
                  <c:v>7.7</c:v>
                </c:pt>
                <c:pt idx="642">
                  <c:v>7.7</c:v>
                </c:pt>
                <c:pt idx="643">
                  <c:v>7.7</c:v>
                </c:pt>
                <c:pt idx="644">
                  <c:v>7.7</c:v>
                </c:pt>
                <c:pt idx="645">
                  <c:v>7.7</c:v>
                </c:pt>
                <c:pt idx="646">
                  <c:v>7.7</c:v>
                </c:pt>
                <c:pt idx="647">
                  <c:v>7.7</c:v>
                </c:pt>
                <c:pt idx="648">
                  <c:v>7.7</c:v>
                </c:pt>
                <c:pt idx="649">
                  <c:v>7.7</c:v>
                </c:pt>
                <c:pt idx="650">
                  <c:v>7.7</c:v>
                </c:pt>
                <c:pt idx="651">
                  <c:v>7.7</c:v>
                </c:pt>
                <c:pt idx="652">
                  <c:v>7.7</c:v>
                </c:pt>
                <c:pt idx="653">
                  <c:v>7.7</c:v>
                </c:pt>
                <c:pt idx="654">
                  <c:v>7.7</c:v>
                </c:pt>
                <c:pt idx="655">
                  <c:v>7.7</c:v>
                </c:pt>
                <c:pt idx="656">
                  <c:v>7.7</c:v>
                </c:pt>
                <c:pt idx="657">
                  <c:v>7.7</c:v>
                </c:pt>
                <c:pt idx="658">
                  <c:v>7.7</c:v>
                </c:pt>
                <c:pt idx="659">
                  <c:v>7.7</c:v>
                </c:pt>
                <c:pt idx="660">
                  <c:v>7.7</c:v>
                </c:pt>
                <c:pt idx="661">
                  <c:v>7.7</c:v>
                </c:pt>
                <c:pt idx="662">
                  <c:v>7.7</c:v>
                </c:pt>
                <c:pt idx="663">
                  <c:v>7.7</c:v>
                </c:pt>
                <c:pt idx="664">
                  <c:v>7.7</c:v>
                </c:pt>
                <c:pt idx="665">
                  <c:v>7.7</c:v>
                </c:pt>
                <c:pt idx="666">
                  <c:v>7.7</c:v>
                </c:pt>
                <c:pt idx="667">
                  <c:v>7.7</c:v>
                </c:pt>
                <c:pt idx="668">
                  <c:v>7.7</c:v>
                </c:pt>
                <c:pt idx="669">
                  <c:v>7.7</c:v>
                </c:pt>
                <c:pt idx="670">
                  <c:v>7.7</c:v>
                </c:pt>
                <c:pt idx="671">
                  <c:v>7.7</c:v>
                </c:pt>
                <c:pt idx="672">
                  <c:v>7.7</c:v>
                </c:pt>
                <c:pt idx="673">
                  <c:v>7.7</c:v>
                </c:pt>
                <c:pt idx="674">
                  <c:v>7.7</c:v>
                </c:pt>
                <c:pt idx="675">
                  <c:v>7.7</c:v>
                </c:pt>
                <c:pt idx="676">
                  <c:v>7.7</c:v>
                </c:pt>
                <c:pt idx="677">
                  <c:v>7.7</c:v>
                </c:pt>
                <c:pt idx="678">
                  <c:v>7.7</c:v>
                </c:pt>
                <c:pt idx="679">
                  <c:v>7.7</c:v>
                </c:pt>
                <c:pt idx="680">
                  <c:v>7.7</c:v>
                </c:pt>
                <c:pt idx="681">
                  <c:v>7.7</c:v>
                </c:pt>
                <c:pt idx="682">
                  <c:v>7.7</c:v>
                </c:pt>
                <c:pt idx="683">
                  <c:v>7.7</c:v>
                </c:pt>
                <c:pt idx="684">
                  <c:v>7.7</c:v>
                </c:pt>
                <c:pt idx="685">
                  <c:v>7.7</c:v>
                </c:pt>
                <c:pt idx="686">
                  <c:v>7.7</c:v>
                </c:pt>
                <c:pt idx="687">
                  <c:v>7.7</c:v>
                </c:pt>
                <c:pt idx="688">
                  <c:v>7.7</c:v>
                </c:pt>
                <c:pt idx="689">
                  <c:v>7.7</c:v>
                </c:pt>
                <c:pt idx="690">
                  <c:v>7.7</c:v>
                </c:pt>
                <c:pt idx="691">
                  <c:v>7.6</c:v>
                </c:pt>
                <c:pt idx="692">
                  <c:v>7.6</c:v>
                </c:pt>
                <c:pt idx="693">
                  <c:v>7.6</c:v>
                </c:pt>
                <c:pt idx="694">
                  <c:v>7.6</c:v>
                </c:pt>
                <c:pt idx="695">
                  <c:v>7.6</c:v>
                </c:pt>
                <c:pt idx="696">
                  <c:v>7.6</c:v>
                </c:pt>
                <c:pt idx="697">
                  <c:v>7.6</c:v>
                </c:pt>
                <c:pt idx="698">
                  <c:v>7.6</c:v>
                </c:pt>
                <c:pt idx="699">
                  <c:v>7.6</c:v>
                </c:pt>
                <c:pt idx="700">
                  <c:v>7.6</c:v>
                </c:pt>
                <c:pt idx="701">
                  <c:v>7.6</c:v>
                </c:pt>
                <c:pt idx="702">
                  <c:v>7.6</c:v>
                </c:pt>
                <c:pt idx="703">
                  <c:v>7.6</c:v>
                </c:pt>
                <c:pt idx="704">
                  <c:v>7.6</c:v>
                </c:pt>
                <c:pt idx="705">
                  <c:v>7.6</c:v>
                </c:pt>
                <c:pt idx="706">
                  <c:v>7.6</c:v>
                </c:pt>
                <c:pt idx="707">
                  <c:v>7.6</c:v>
                </c:pt>
                <c:pt idx="708">
                  <c:v>7.6</c:v>
                </c:pt>
                <c:pt idx="709">
                  <c:v>7.6</c:v>
                </c:pt>
                <c:pt idx="710">
                  <c:v>7.6</c:v>
                </c:pt>
                <c:pt idx="711">
                  <c:v>7.6</c:v>
                </c:pt>
                <c:pt idx="712">
                  <c:v>7.6</c:v>
                </c:pt>
                <c:pt idx="713">
                  <c:v>7.6</c:v>
                </c:pt>
                <c:pt idx="714">
                  <c:v>7.6</c:v>
                </c:pt>
                <c:pt idx="715">
                  <c:v>7.6</c:v>
                </c:pt>
                <c:pt idx="716">
                  <c:v>7.6</c:v>
                </c:pt>
                <c:pt idx="717">
                  <c:v>7.6</c:v>
                </c:pt>
                <c:pt idx="718">
                  <c:v>7.6</c:v>
                </c:pt>
                <c:pt idx="719">
                  <c:v>7.6</c:v>
                </c:pt>
                <c:pt idx="720">
                  <c:v>7.6</c:v>
                </c:pt>
                <c:pt idx="721">
                  <c:v>7.6</c:v>
                </c:pt>
                <c:pt idx="722">
                  <c:v>7.6</c:v>
                </c:pt>
                <c:pt idx="723">
                  <c:v>7.6</c:v>
                </c:pt>
                <c:pt idx="724">
                  <c:v>7.6</c:v>
                </c:pt>
                <c:pt idx="725">
                  <c:v>7.6</c:v>
                </c:pt>
                <c:pt idx="726">
                  <c:v>7.6</c:v>
                </c:pt>
                <c:pt idx="727">
                  <c:v>7.6</c:v>
                </c:pt>
                <c:pt idx="728">
                  <c:v>7.6</c:v>
                </c:pt>
                <c:pt idx="729">
                  <c:v>7.6</c:v>
                </c:pt>
                <c:pt idx="730">
                  <c:v>7.6</c:v>
                </c:pt>
                <c:pt idx="731">
                  <c:v>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15-4A69-8F7C-B3A12B853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00"/>
        <c:axId val="10248"/>
      </c:scatterChart>
      <c:valAx>
        <c:axId val="8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8"/>
        <c:crosses val="autoZero"/>
        <c:crossBetween val="midCat"/>
      </c:valAx>
      <c:valAx>
        <c:axId val="10248"/>
        <c:scaling>
          <c:orientation val="minMax"/>
          <c:min val="7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Drama (metascore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genre_tables!$A$3:$A$734</c:f>
              <c:numCache>
                <c:formatCode>General</c:formatCode>
                <c:ptCount val="732"/>
                <c:pt idx="0">
                  <c:v>1994</c:v>
                </c:pt>
                <c:pt idx="1">
                  <c:v>1972</c:v>
                </c:pt>
                <c:pt idx="2">
                  <c:v>2008</c:v>
                </c:pt>
                <c:pt idx="3">
                  <c:v>1993</c:v>
                </c:pt>
                <c:pt idx="4">
                  <c:v>1957</c:v>
                </c:pt>
                <c:pt idx="5">
                  <c:v>2003</c:v>
                </c:pt>
                <c:pt idx="6">
                  <c:v>1974</c:v>
                </c:pt>
                <c:pt idx="7">
                  <c:v>1994</c:v>
                </c:pt>
                <c:pt idx="8">
                  <c:v>2001</c:v>
                </c:pt>
                <c:pt idx="9">
                  <c:v>1999</c:v>
                </c:pt>
                <c:pt idx="10">
                  <c:v>1994</c:v>
                </c:pt>
                <c:pt idx="11">
                  <c:v>2002</c:v>
                </c:pt>
                <c:pt idx="12">
                  <c:v>2021</c:v>
                </c:pt>
                <c:pt idx="13">
                  <c:v>2022</c:v>
                </c:pt>
                <c:pt idx="14">
                  <c:v>2014</c:v>
                </c:pt>
                <c:pt idx="15">
                  <c:v>1990</c:v>
                </c:pt>
                <c:pt idx="16">
                  <c:v>1975</c:v>
                </c:pt>
                <c:pt idx="17">
                  <c:v>2022</c:v>
                </c:pt>
                <c:pt idx="18">
                  <c:v>2020</c:v>
                </c:pt>
                <c:pt idx="19">
                  <c:v>1999</c:v>
                </c:pt>
                <c:pt idx="20">
                  <c:v>1995</c:v>
                </c:pt>
                <c:pt idx="21">
                  <c:v>1998</c:v>
                </c:pt>
                <c:pt idx="22">
                  <c:v>1991</c:v>
                </c:pt>
                <c:pt idx="23">
                  <c:v>2002</c:v>
                </c:pt>
                <c:pt idx="24">
                  <c:v>1997</c:v>
                </c:pt>
                <c:pt idx="25">
                  <c:v>1954</c:v>
                </c:pt>
                <c:pt idx="26">
                  <c:v>1946</c:v>
                </c:pt>
                <c:pt idx="27">
                  <c:v>1962</c:v>
                </c:pt>
                <c:pt idx="28">
                  <c:v>2022</c:v>
                </c:pt>
                <c:pt idx="29">
                  <c:v>2006</c:v>
                </c:pt>
                <c:pt idx="30">
                  <c:v>2000</c:v>
                </c:pt>
                <c:pt idx="31">
                  <c:v>2019</c:v>
                </c:pt>
                <c:pt idx="32">
                  <c:v>2006</c:v>
                </c:pt>
                <c:pt idx="33">
                  <c:v>2014</c:v>
                </c:pt>
                <c:pt idx="34">
                  <c:v>1994</c:v>
                </c:pt>
                <c:pt idx="35">
                  <c:v>1994</c:v>
                </c:pt>
                <c:pt idx="36">
                  <c:v>1995</c:v>
                </c:pt>
                <c:pt idx="37">
                  <c:v>1942</c:v>
                </c:pt>
                <c:pt idx="38">
                  <c:v>1998</c:v>
                </c:pt>
                <c:pt idx="39">
                  <c:v>2002</c:v>
                </c:pt>
                <c:pt idx="40">
                  <c:v>2011</c:v>
                </c:pt>
                <c:pt idx="41">
                  <c:v>1988</c:v>
                </c:pt>
                <c:pt idx="42">
                  <c:v>1988</c:v>
                </c:pt>
                <c:pt idx="43">
                  <c:v>1936</c:v>
                </c:pt>
                <c:pt idx="44">
                  <c:v>1931</c:v>
                </c:pt>
                <c:pt idx="45">
                  <c:v>2018</c:v>
                </c:pt>
                <c:pt idx="46">
                  <c:v>2019</c:v>
                </c:pt>
                <c:pt idx="47">
                  <c:v>2012</c:v>
                </c:pt>
                <c:pt idx="48">
                  <c:v>1979</c:v>
                </c:pt>
                <c:pt idx="49">
                  <c:v>2019</c:v>
                </c:pt>
                <c:pt idx="50">
                  <c:v>2012</c:v>
                </c:pt>
                <c:pt idx="51">
                  <c:v>1980</c:v>
                </c:pt>
                <c:pt idx="52">
                  <c:v>2003</c:v>
                </c:pt>
                <c:pt idx="53">
                  <c:v>1984</c:v>
                </c:pt>
                <c:pt idx="54">
                  <c:v>1985</c:v>
                </c:pt>
                <c:pt idx="55">
                  <c:v>2017</c:v>
                </c:pt>
                <c:pt idx="56">
                  <c:v>2016</c:v>
                </c:pt>
                <c:pt idx="57">
                  <c:v>2009</c:v>
                </c:pt>
                <c:pt idx="58">
                  <c:v>2006</c:v>
                </c:pt>
                <c:pt idx="59">
                  <c:v>1981</c:v>
                </c:pt>
                <c:pt idx="60">
                  <c:v>2018</c:v>
                </c:pt>
                <c:pt idx="61">
                  <c:v>1950</c:v>
                </c:pt>
                <c:pt idx="62">
                  <c:v>1957</c:v>
                </c:pt>
                <c:pt idx="63">
                  <c:v>1957</c:v>
                </c:pt>
                <c:pt idx="64">
                  <c:v>1940</c:v>
                </c:pt>
                <c:pt idx="65">
                  <c:v>1963</c:v>
                </c:pt>
                <c:pt idx="66">
                  <c:v>2021</c:v>
                </c:pt>
                <c:pt idx="67">
                  <c:v>2019</c:v>
                </c:pt>
                <c:pt idx="68">
                  <c:v>2021</c:v>
                </c:pt>
                <c:pt idx="69">
                  <c:v>2022</c:v>
                </c:pt>
                <c:pt idx="70">
                  <c:v>1995</c:v>
                </c:pt>
                <c:pt idx="71">
                  <c:v>2009</c:v>
                </c:pt>
                <c:pt idx="72">
                  <c:v>1987</c:v>
                </c:pt>
                <c:pt idx="73">
                  <c:v>1983</c:v>
                </c:pt>
                <c:pt idx="74">
                  <c:v>1999</c:v>
                </c:pt>
                <c:pt idx="75">
                  <c:v>2000</c:v>
                </c:pt>
                <c:pt idx="76">
                  <c:v>1997</c:v>
                </c:pt>
                <c:pt idx="77">
                  <c:v>2004</c:v>
                </c:pt>
                <c:pt idx="78">
                  <c:v>1995</c:v>
                </c:pt>
                <c:pt idx="79">
                  <c:v>1984</c:v>
                </c:pt>
                <c:pt idx="80">
                  <c:v>2012</c:v>
                </c:pt>
                <c:pt idx="81">
                  <c:v>2020</c:v>
                </c:pt>
                <c:pt idx="82">
                  <c:v>2010</c:v>
                </c:pt>
                <c:pt idx="83">
                  <c:v>1962</c:v>
                </c:pt>
                <c:pt idx="84">
                  <c:v>1962</c:v>
                </c:pt>
                <c:pt idx="85">
                  <c:v>1941</c:v>
                </c:pt>
                <c:pt idx="86">
                  <c:v>1927</c:v>
                </c:pt>
                <c:pt idx="87">
                  <c:v>1973</c:v>
                </c:pt>
                <c:pt idx="88">
                  <c:v>2011</c:v>
                </c:pt>
                <c:pt idx="89">
                  <c:v>1960</c:v>
                </c:pt>
                <c:pt idx="90">
                  <c:v>2016</c:v>
                </c:pt>
                <c:pt idx="91">
                  <c:v>1952</c:v>
                </c:pt>
                <c:pt idx="92">
                  <c:v>1961</c:v>
                </c:pt>
                <c:pt idx="93">
                  <c:v>2022</c:v>
                </c:pt>
                <c:pt idx="94">
                  <c:v>1944</c:v>
                </c:pt>
                <c:pt idx="95">
                  <c:v>2007</c:v>
                </c:pt>
                <c:pt idx="96">
                  <c:v>1948</c:v>
                </c:pt>
                <c:pt idx="97">
                  <c:v>2017</c:v>
                </c:pt>
                <c:pt idx="98">
                  <c:v>2022</c:v>
                </c:pt>
                <c:pt idx="99">
                  <c:v>2019</c:v>
                </c:pt>
                <c:pt idx="100">
                  <c:v>1921</c:v>
                </c:pt>
                <c:pt idx="101">
                  <c:v>2021</c:v>
                </c:pt>
                <c:pt idx="102">
                  <c:v>2018</c:v>
                </c:pt>
                <c:pt idx="103">
                  <c:v>2013</c:v>
                </c:pt>
                <c:pt idx="104">
                  <c:v>2007</c:v>
                </c:pt>
                <c:pt idx="105">
                  <c:v>2007</c:v>
                </c:pt>
                <c:pt idx="106">
                  <c:v>2005</c:v>
                </c:pt>
                <c:pt idx="107">
                  <c:v>1976</c:v>
                </c:pt>
                <c:pt idx="108">
                  <c:v>2019</c:v>
                </c:pt>
                <c:pt idx="109">
                  <c:v>1995</c:v>
                </c:pt>
                <c:pt idx="110">
                  <c:v>1992</c:v>
                </c:pt>
                <c:pt idx="111">
                  <c:v>1998</c:v>
                </c:pt>
                <c:pt idx="112">
                  <c:v>2018</c:v>
                </c:pt>
                <c:pt idx="113">
                  <c:v>1997</c:v>
                </c:pt>
                <c:pt idx="114">
                  <c:v>1999</c:v>
                </c:pt>
                <c:pt idx="115">
                  <c:v>2001</c:v>
                </c:pt>
                <c:pt idx="116">
                  <c:v>2020</c:v>
                </c:pt>
                <c:pt idx="117">
                  <c:v>2004</c:v>
                </c:pt>
                <c:pt idx="118">
                  <c:v>1939</c:v>
                </c:pt>
                <c:pt idx="119">
                  <c:v>1974</c:v>
                </c:pt>
                <c:pt idx="120">
                  <c:v>2005</c:v>
                </c:pt>
                <c:pt idx="121">
                  <c:v>2006</c:v>
                </c:pt>
                <c:pt idx="122">
                  <c:v>1963</c:v>
                </c:pt>
                <c:pt idx="123">
                  <c:v>1980</c:v>
                </c:pt>
                <c:pt idx="124">
                  <c:v>2009</c:v>
                </c:pt>
                <c:pt idx="125">
                  <c:v>1965</c:v>
                </c:pt>
                <c:pt idx="126">
                  <c:v>1985</c:v>
                </c:pt>
                <c:pt idx="127">
                  <c:v>2022</c:v>
                </c:pt>
                <c:pt idx="128">
                  <c:v>1950</c:v>
                </c:pt>
                <c:pt idx="129">
                  <c:v>2017</c:v>
                </c:pt>
                <c:pt idx="130">
                  <c:v>1950</c:v>
                </c:pt>
                <c:pt idx="131">
                  <c:v>1948</c:v>
                </c:pt>
                <c:pt idx="132">
                  <c:v>1961</c:v>
                </c:pt>
                <c:pt idx="133">
                  <c:v>2015</c:v>
                </c:pt>
                <c:pt idx="134">
                  <c:v>2018</c:v>
                </c:pt>
                <c:pt idx="135">
                  <c:v>2011</c:v>
                </c:pt>
                <c:pt idx="136">
                  <c:v>2019</c:v>
                </c:pt>
                <c:pt idx="137">
                  <c:v>1955</c:v>
                </c:pt>
                <c:pt idx="138">
                  <c:v>1969</c:v>
                </c:pt>
                <c:pt idx="139">
                  <c:v>1953</c:v>
                </c:pt>
                <c:pt idx="140">
                  <c:v>1997</c:v>
                </c:pt>
                <c:pt idx="141">
                  <c:v>2019</c:v>
                </c:pt>
                <c:pt idx="142">
                  <c:v>2004</c:v>
                </c:pt>
                <c:pt idx="143">
                  <c:v>1953</c:v>
                </c:pt>
                <c:pt idx="144">
                  <c:v>2018</c:v>
                </c:pt>
                <c:pt idx="145">
                  <c:v>1928</c:v>
                </c:pt>
                <c:pt idx="146">
                  <c:v>2005</c:v>
                </c:pt>
                <c:pt idx="147">
                  <c:v>1975</c:v>
                </c:pt>
                <c:pt idx="148">
                  <c:v>1952</c:v>
                </c:pt>
                <c:pt idx="149">
                  <c:v>2017</c:v>
                </c:pt>
                <c:pt idx="150">
                  <c:v>2018</c:v>
                </c:pt>
                <c:pt idx="151">
                  <c:v>2013</c:v>
                </c:pt>
                <c:pt idx="152">
                  <c:v>2013</c:v>
                </c:pt>
                <c:pt idx="153">
                  <c:v>1982</c:v>
                </c:pt>
                <c:pt idx="154">
                  <c:v>2014</c:v>
                </c:pt>
                <c:pt idx="155">
                  <c:v>2019</c:v>
                </c:pt>
                <c:pt idx="156">
                  <c:v>2011</c:v>
                </c:pt>
                <c:pt idx="157">
                  <c:v>2017</c:v>
                </c:pt>
                <c:pt idx="158">
                  <c:v>2002</c:v>
                </c:pt>
                <c:pt idx="159">
                  <c:v>2016</c:v>
                </c:pt>
                <c:pt idx="160">
                  <c:v>1986</c:v>
                </c:pt>
                <c:pt idx="161">
                  <c:v>2016</c:v>
                </c:pt>
                <c:pt idx="162">
                  <c:v>1976</c:v>
                </c:pt>
                <c:pt idx="163">
                  <c:v>1954</c:v>
                </c:pt>
                <c:pt idx="164">
                  <c:v>1996</c:v>
                </c:pt>
                <c:pt idx="165">
                  <c:v>2017</c:v>
                </c:pt>
                <c:pt idx="166">
                  <c:v>1989</c:v>
                </c:pt>
                <c:pt idx="167">
                  <c:v>2007</c:v>
                </c:pt>
                <c:pt idx="168">
                  <c:v>1978</c:v>
                </c:pt>
                <c:pt idx="169">
                  <c:v>2003</c:v>
                </c:pt>
                <c:pt idx="170">
                  <c:v>2015</c:v>
                </c:pt>
                <c:pt idx="171">
                  <c:v>1995</c:v>
                </c:pt>
                <c:pt idx="172">
                  <c:v>2013</c:v>
                </c:pt>
                <c:pt idx="173">
                  <c:v>2013</c:v>
                </c:pt>
                <c:pt idx="174">
                  <c:v>2015</c:v>
                </c:pt>
                <c:pt idx="175">
                  <c:v>1965</c:v>
                </c:pt>
                <c:pt idx="176">
                  <c:v>1986</c:v>
                </c:pt>
                <c:pt idx="177">
                  <c:v>2011</c:v>
                </c:pt>
                <c:pt idx="178">
                  <c:v>2019</c:v>
                </c:pt>
                <c:pt idx="179">
                  <c:v>2008</c:v>
                </c:pt>
                <c:pt idx="180">
                  <c:v>2004</c:v>
                </c:pt>
                <c:pt idx="181">
                  <c:v>1975</c:v>
                </c:pt>
                <c:pt idx="182">
                  <c:v>2000</c:v>
                </c:pt>
                <c:pt idx="183">
                  <c:v>1995</c:v>
                </c:pt>
                <c:pt idx="184">
                  <c:v>2009</c:v>
                </c:pt>
                <c:pt idx="185">
                  <c:v>1980</c:v>
                </c:pt>
                <c:pt idx="186">
                  <c:v>1967</c:v>
                </c:pt>
                <c:pt idx="187">
                  <c:v>2014</c:v>
                </c:pt>
                <c:pt idx="188">
                  <c:v>2004</c:v>
                </c:pt>
                <c:pt idx="189">
                  <c:v>1979</c:v>
                </c:pt>
                <c:pt idx="190">
                  <c:v>2016</c:v>
                </c:pt>
                <c:pt idx="191">
                  <c:v>1976</c:v>
                </c:pt>
                <c:pt idx="192">
                  <c:v>1959</c:v>
                </c:pt>
                <c:pt idx="193">
                  <c:v>1984</c:v>
                </c:pt>
                <c:pt idx="194">
                  <c:v>1957</c:v>
                </c:pt>
                <c:pt idx="195">
                  <c:v>1957</c:v>
                </c:pt>
                <c:pt idx="196">
                  <c:v>1966</c:v>
                </c:pt>
                <c:pt idx="197">
                  <c:v>1993</c:v>
                </c:pt>
                <c:pt idx="198">
                  <c:v>2004</c:v>
                </c:pt>
                <c:pt idx="199">
                  <c:v>2000</c:v>
                </c:pt>
                <c:pt idx="200">
                  <c:v>1976</c:v>
                </c:pt>
                <c:pt idx="201">
                  <c:v>1940</c:v>
                </c:pt>
                <c:pt idx="202">
                  <c:v>1997</c:v>
                </c:pt>
                <c:pt idx="203">
                  <c:v>1962</c:v>
                </c:pt>
                <c:pt idx="204">
                  <c:v>1960</c:v>
                </c:pt>
                <c:pt idx="205">
                  <c:v>1973</c:v>
                </c:pt>
                <c:pt idx="206">
                  <c:v>1946</c:v>
                </c:pt>
                <c:pt idx="207">
                  <c:v>1940</c:v>
                </c:pt>
                <c:pt idx="208">
                  <c:v>1930</c:v>
                </c:pt>
                <c:pt idx="209">
                  <c:v>2009</c:v>
                </c:pt>
                <c:pt idx="210">
                  <c:v>1974</c:v>
                </c:pt>
                <c:pt idx="211">
                  <c:v>1959</c:v>
                </c:pt>
                <c:pt idx="212">
                  <c:v>1994</c:v>
                </c:pt>
                <c:pt idx="213">
                  <c:v>1998</c:v>
                </c:pt>
                <c:pt idx="214">
                  <c:v>2014</c:v>
                </c:pt>
                <c:pt idx="215">
                  <c:v>1982</c:v>
                </c:pt>
                <c:pt idx="216">
                  <c:v>1957</c:v>
                </c:pt>
                <c:pt idx="217">
                  <c:v>1948</c:v>
                </c:pt>
                <c:pt idx="218">
                  <c:v>2001</c:v>
                </c:pt>
                <c:pt idx="219">
                  <c:v>2000</c:v>
                </c:pt>
                <c:pt idx="220">
                  <c:v>1995</c:v>
                </c:pt>
                <c:pt idx="221">
                  <c:v>1966</c:v>
                </c:pt>
                <c:pt idx="222">
                  <c:v>1993</c:v>
                </c:pt>
                <c:pt idx="223">
                  <c:v>1939</c:v>
                </c:pt>
                <c:pt idx="224">
                  <c:v>2014</c:v>
                </c:pt>
                <c:pt idx="225">
                  <c:v>1955</c:v>
                </c:pt>
                <c:pt idx="226">
                  <c:v>1966</c:v>
                </c:pt>
                <c:pt idx="227">
                  <c:v>2001</c:v>
                </c:pt>
                <c:pt idx="228">
                  <c:v>2012</c:v>
                </c:pt>
                <c:pt idx="229">
                  <c:v>1958</c:v>
                </c:pt>
                <c:pt idx="230">
                  <c:v>1951</c:v>
                </c:pt>
                <c:pt idx="231">
                  <c:v>1949</c:v>
                </c:pt>
                <c:pt idx="232">
                  <c:v>2015</c:v>
                </c:pt>
                <c:pt idx="233">
                  <c:v>1925</c:v>
                </c:pt>
                <c:pt idx="234">
                  <c:v>1957</c:v>
                </c:pt>
                <c:pt idx="235">
                  <c:v>2012</c:v>
                </c:pt>
                <c:pt idx="236">
                  <c:v>2015</c:v>
                </c:pt>
                <c:pt idx="237">
                  <c:v>1927</c:v>
                </c:pt>
                <c:pt idx="238">
                  <c:v>1978</c:v>
                </c:pt>
                <c:pt idx="239">
                  <c:v>2008</c:v>
                </c:pt>
                <c:pt idx="240">
                  <c:v>1955</c:v>
                </c:pt>
                <c:pt idx="241">
                  <c:v>2006</c:v>
                </c:pt>
                <c:pt idx="242">
                  <c:v>1937</c:v>
                </c:pt>
                <c:pt idx="243">
                  <c:v>1991</c:v>
                </c:pt>
                <c:pt idx="244">
                  <c:v>1957</c:v>
                </c:pt>
                <c:pt idx="245">
                  <c:v>2016</c:v>
                </c:pt>
                <c:pt idx="246">
                  <c:v>2007</c:v>
                </c:pt>
                <c:pt idx="247">
                  <c:v>1960</c:v>
                </c:pt>
                <c:pt idx="248">
                  <c:v>2013</c:v>
                </c:pt>
                <c:pt idx="249">
                  <c:v>1986</c:v>
                </c:pt>
                <c:pt idx="250">
                  <c:v>2019</c:v>
                </c:pt>
                <c:pt idx="251">
                  <c:v>1988</c:v>
                </c:pt>
                <c:pt idx="252">
                  <c:v>2003</c:v>
                </c:pt>
                <c:pt idx="253">
                  <c:v>2013</c:v>
                </c:pt>
                <c:pt idx="254">
                  <c:v>1996</c:v>
                </c:pt>
                <c:pt idx="255">
                  <c:v>2010</c:v>
                </c:pt>
                <c:pt idx="256">
                  <c:v>2012</c:v>
                </c:pt>
                <c:pt idx="257">
                  <c:v>2005</c:v>
                </c:pt>
                <c:pt idx="258">
                  <c:v>1998</c:v>
                </c:pt>
                <c:pt idx="259">
                  <c:v>1999</c:v>
                </c:pt>
                <c:pt idx="260">
                  <c:v>1971</c:v>
                </c:pt>
                <c:pt idx="261">
                  <c:v>2021</c:v>
                </c:pt>
                <c:pt idx="262">
                  <c:v>2017</c:v>
                </c:pt>
                <c:pt idx="263">
                  <c:v>1988</c:v>
                </c:pt>
                <c:pt idx="264">
                  <c:v>2010</c:v>
                </c:pt>
                <c:pt idx="265">
                  <c:v>2016</c:v>
                </c:pt>
                <c:pt idx="266">
                  <c:v>2015</c:v>
                </c:pt>
                <c:pt idx="267">
                  <c:v>2001</c:v>
                </c:pt>
                <c:pt idx="268">
                  <c:v>2013</c:v>
                </c:pt>
                <c:pt idx="269">
                  <c:v>1967</c:v>
                </c:pt>
                <c:pt idx="270">
                  <c:v>2015</c:v>
                </c:pt>
                <c:pt idx="271">
                  <c:v>2014</c:v>
                </c:pt>
                <c:pt idx="272">
                  <c:v>2021</c:v>
                </c:pt>
                <c:pt idx="273">
                  <c:v>1990</c:v>
                </c:pt>
                <c:pt idx="274">
                  <c:v>1999</c:v>
                </c:pt>
                <c:pt idx="275">
                  <c:v>2008</c:v>
                </c:pt>
                <c:pt idx="276">
                  <c:v>1992</c:v>
                </c:pt>
                <c:pt idx="277">
                  <c:v>1993</c:v>
                </c:pt>
                <c:pt idx="278">
                  <c:v>1989</c:v>
                </c:pt>
                <c:pt idx="279">
                  <c:v>1975</c:v>
                </c:pt>
                <c:pt idx="280">
                  <c:v>2006</c:v>
                </c:pt>
                <c:pt idx="281">
                  <c:v>2006</c:v>
                </c:pt>
                <c:pt idx="282">
                  <c:v>2003</c:v>
                </c:pt>
                <c:pt idx="283">
                  <c:v>1991</c:v>
                </c:pt>
                <c:pt idx="284">
                  <c:v>1952</c:v>
                </c:pt>
                <c:pt idx="285">
                  <c:v>1988</c:v>
                </c:pt>
                <c:pt idx="286">
                  <c:v>1968</c:v>
                </c:pt>
                <c:pt idx="287">
                  <c:v>1997</c:v>
                </c:pt>
                <c:pt idx="288">
                  <c:v>2016</c:v>
                </c:pt>
                <c:pt idx="289">
                  <c:v>1969</c:v>
                </c:pt>
                <c:pt idx="290">
                  <c:v>2010</c:v>
                </c:pt>
                <c:pt idx="291">
                  <c:v>2003</c:v>
                </c:pt>
                <c:pt idx="292">
                  <c:v>1971</c:v>
                </c:pt>
                <c:pt idx="293">
                  <c:v>2016</c:v>
                </c:pt>
                <c:pt idx="294">
                  <c:v>1962</c:v>
                </c:pt>
                <c:pt idx="295">
                  <c:v>2008</c:v>
                </c:pt>
                <c:pt idx="296">
                  <c:v>1996</c:v>
                </c:pt>
                <c:pt idx="297">
                  <c:v>1994</c:v>
                </c:pt>
                <c:pt idx="298">
                  <c:v>1973</c:v>
                </c:pt>
                <c:pt idx="299">
                  <c:v>2014</c:v>
                </c:pt>
                <c:pt idx="300">
                  <c:v>1979</c:v>
                </c:pt>
                <c:pt idx="301">
                  <c:v>1971</c:v>
                </c:pt>
                <c:pt idx="302">
                  <c:v>1963</c:v>
                </c:pt>
                <c:pt idx="303">
                  <c:v>1972</c:v>
                </c:pt>
                <c:pt idx="304">
                  <c:v>1959</c:v>
                </c:pt>
                <c:pt idx="305">
                  <c:v>1982</c:v>
                </c:pt>
                <c:pt idx="306">
                  <c:v>2005</c:v>
                </c:pt>
                <c:pt idx="307">
                  <c:v>1998</c:v>
                </c:pt>
                <c:pt idx="308">
                  <c:v>1955</c:v>
                </c:pt>
                <c:pt idx="309">
                  <c:v>1982</c:v>
                </c:pt>
                <c:pt idx="310">
                  <c:v>1960</c:v>
                </c:pt>
                <c:pt idx="311">
                  <c:v>1982</c:v>
                </c:pt>
                <c:pt idx="312">
                  <c:v>1987</c:v>
                </c:pt>
                <c:pt idx="313">
                  <c:v>1966</c:v>
                </c:pt>
                <c:pt idx="314">
                  <c:v>2002</c:v>
                </c:pt>
                <c:pt idx="315">
                  <c:v>1999</c:v>
                </c:pt>
                <c:pt idx="316">
                  <c:v>2015</c:v>
                </c:pt>
                <c:pt idx="317">
                  <c:v>1959</c:v>
                </c:pt>
                <c:pt idx="318">
                  <c:v>1958</c:v>
                </c:pt>
                <c:pt idx="319">
                  <c:v>1975</c:v>
                </c:pt>
                <c:pt idx="320">
                  <c:v>1961</c:v>
                </c:pt>
                <c:pt idx="321">
                  <c:v>1963</c:v>
                </c:pt>
                <c:pt idx="322">
                  <c:v>1947</c:v>
                </c:pt>
                <c:pt idx="323">
                  <c:v>1967</c:v>
                </c:pt>
                <c:pt idx="324">
                  <c:v>2007</c:v>
                </c:pt>
                <c:pt idx="325">
                  <c:v>1957</c:v>
                </c:pt>
                <c:pt idx="326">
                  <c:v>2013</c:v>
                </c:pt>
                <c:pt idx="327">
                  <c:v>2004</c:v>
                </c:pt>
                <c:pt idx="328">
                  <c:v>1953</c:v>
                </c:pt>
                <c:pt idx="329">
                  <c:v>1996</c:v>
                </c:pt>
                <c:pt idx="330">
                  <c:v>2007</c:v>
                </c:pt>
                <c:pt idx="331">
                  <c:v>2014</c:v>
                </c:pt>
                <c:pt idx="332">
                  <c:v>2004</c:v>
                </c:pt>
                <c:pt idx="333">
                  <c:v>2001</c:v>
                </c:pt>
                <c:pt idx="334">
                  <c:v>1972</c:v>
                </c:pt>
                <c:pt idx="335">
                  <c:v>1945</c:v>
                </c:pt>
                <c:pt idx="336">
                  <c:v>1983</c:v>
                </c:pt>
                <c:pt idx="337">
                  <c:v>1995</c:v>
                </c:pt>
                <c:pt idx="338">
                  <c:v>2008</c:v>
                </c:pt>
                <c:pt idx="339">
                  <c:v>2007</c:v>
                </c:pt>
                <c:pt idx="340">
                  <c:v>2016</c:v>
                </c:pt>
                <c:pt idx="341">
                  <c:v>1954</c:v>
                </c:pt>
                <c:pt idx="342">
                  <c:v>2020</c:v>
                </c:pt>
                <c:pt idx="343">
                  <c:v>2018</c:v>
                </c:pt>
                <c:pt idx="344">
                  <c:v>1987</c:v>
                </c:pt>
                <c:pt idx="345">
                  <c:v>1962</c:v>
                </c:pt>
                <c:pt idx="346">
                  <c:v>2003</c:v>
                </c:pt>
                <c:pt idx="347">
                  <c:v>2014</c:v>
                </c:pt>
                <c:pt idx="348">
                  <c:v>2010</c:v>
                </c:pt>
                <c:pt idx="349">
                  <c:v>1940</c:v>
                </c:pt>
                <c:pt idx="350">
                  <c:v>1962</c:v>
                </c:pt>
                <c:pt idx="351">
                  <c:v>1962</c:v>
                </c:pt>
                <c:pt idx="352">
                  <c:v>1998</c:v>
                </c:pt>
                <c:pt idx="353">
                  <c:v>1945</c:v>
                </c:pt>
                <c:pt idx="354">
                  <c:v>2004</c:v>
                </c:pt>
                <c:pt idx="355">
                  <c:v>1963</c:v>
                </c:pt>
                <c:pt idx="356">
                  <c:v>2006</c:v>
                </c:pt>
                <c:pt idx="357">
                  <c:v>2013</c:v>
                </c:pt>
                <c:pt idx="358">
                  <c:v>2009</c:v>
                </c:pt>
                <c:pt idx="359">
                  <c:v>2001</c:v>
                </c:pt>
                <c:pt idx="360">
                  <c:v>1997</c:v>
                </c:pt>
                <c:pt idx="361">
                  <c:v>2016</c:v>
                </c:pt>
                <c:pt idx="362">
                  <c:v>2019</c:v>
                </c:pt>
                <c:pt idx="363">
                  <c:v>2001</c:v>
                </c:pt>
                <c:pt idx="364">
                  <c:v>1993</c:v>
                </c:pt>
                <c:pt idx="365">
                  <c:v>1997</c:v>
                </c:pt>
                <c:pt idx="366">
                  <c:v>1990</c:v>
                </c:pt>
                <c:pt idx="367">
                  <c:v>2012</c:v>
                </c:pt>
                <c:pt idx="368">
                  <c:v>2000</c:v>
                </c:pt>
                <c:pt idx="369">
                  <c:v>2019</c:v>
                </c:pt>
                <c:pt idx="370">
                  <c:v>2018</c:v>
                </c:pt>
                <c:pt idx="371">
                  <c:v>1948</c:v>
                </c:pt>
                <c:pt idx="372">
                  <c:v>2012</c:v>
                </c:pt>
                <c:pt idx="373">
                  <c:v>2008</c:v>
                </c:pt>
                <c:pt idx="374">
                  <c:v>2006</c:v>
                </c:pt>
                <c:pt idx="375">
                  <c:v>2003</c:v>
                </c:pt>
                <c:pt idx="376">
                  <c:v>2013</c:v>
                </c:pt>
                <c:pt idx="377">
                  <c:v>2019</c:v>
                </c:pt>
                <c:pt idx="378">
                  <c:v>2017</c:v>
                </c:pt>
                <c:pt idx="379">
                  <c:v>1976</c:v>
                </c:pt>
                <c:pt idx="380">
                  <c:v>1956</c:v>
                </c:pt>
                <c:pt idx="381">
                  <c:v>2014</c:v>
                </c:pt>
                <c:pt idx="382">
                  <c:v>1993</c:v>
                </c:pt>
                <c:pt idx="383">
                  <c:v>2007</c:v>
                </c:pt>
                <c:pt idx="384">
                  <c:v>1993</c:v>
                </c:pt>
                <c:pt idx="385">
                  <c:v>1985</c:v>
                </c:pt>
                <c:pt idx="386">
                  <c:v>2013</c:v>
                </c:pt>
                <c:pt idx="387">
                  <c:v>1964</c:v>
                </c:pt>
                <c:pt idx="388">
                  <c:v>1960</c:v>
                </c:pt>
                <c:pt idx="389">
                  <c:v>2008</c:v>
                </c:pt>
                <c:pt idx="390">
                  <c:v>1951</c:v>
                </c:pt>
                <c:pt idx="391">
                  <c:v>1956</c:v>
                </c:pt>
                <c:pt idx="392">
                  <c:v>2000</c:v>
                </c:pt>
                <c:pt idx="393">
                  <c:v>2008</c:v>
                </c:pt>
                <c:pt idx="394">
                  <c:v>1969</c:v>
                </c:pt>
                <c:pt idx="395">
                  <c:v>1967</c:v>
                </c:pt>
                <c:pt idx="396">
                  <c:v>1965</c:v>
                </c:pt>
                <c:pt idx="397">
                  <c:v>1962</c:v>
                </c:pt>
                <c:pt idx="398">
                  <c:v>1994</c:v>
                </c:pt>
                <c:pt idx="399">
                  <c:v>2016</c:v>
                </c:pt>
                <c:pt idx="400">
                  <c:v>1971</c:v>
                </c:pt>
                <c:pt idx="401">
                  <c:v>2019</c:v>
                </c:pt>
                <c:pt idx="402">
                  <c:v>1946</c:v>
                </c:pt>
                <c:pt idx="403">
                  <c:v>2002</c:v>
                </c:pt>
                <c:pt idx="404">
                  <c:v>1968</c:v>
                </c:pt>
                <c:pt idx="405">
                  <c:v>2011</c:v>
                </c:pt>
                <c:pt idx="406">
                  <c:v>2018</c:v>
                </c:pt>
                <c:pt idx="407">
                  <c:v>1956</c:v>
                </c:pt>
                <c:pt idx="408">
                  <c:v>2000</c:v>
                </c:pt>
                <c:pt idx="409">
                  <c:v>1993</c:v>
                </c:pt>
                <c:pt idx="410">
                  <c:v>1951</c:v>
                </c:pt>
                <c:pt idx="411">
                  <c:v>2013</c:v>
                </c:pt>
                <c:pt idx="412">
                  <c:v>1970</c:v>
                </c:pt>
                <c:pt idx="413">
                  <c:v>1970</c:v>
                </c:pt>
                <c:pt idx="414">
                  <c:v>2009</c:v>
                </c:pt>
                <c:pt idx="415">
                  <c:v>1958</c:v>
                </c:pt>
                <c:pt idx="416">
                  <c:v>2004</c:v>
                </c:pt>
                <c:pt idx="417">
                  <c:v>1970</c:v>
                </c:pt>
                <c:pt idx="418">
                  <c:v>2012</c:v>
                </c:pt>
                <c:pt idx="419">
                  <c:v>2002</c:v>
                </c:pt>
                <c:pt idx="420">
                  <c:v>2003</c:v>
                </c:pt>
                <c:pt idx="421">
                  <c:v>1986</c:v>
                </c:pt>
                <c:pt idx="422">
                  <c:v>1950</c:v>
                </c:pt>
                <c:pt idx="423">
                  <c:v>1973</c:v>
                </c:pt>
                <c:pt idx="424">
                  <c:v>2010</c:v>
                </c:pt>
                <c:pt idx="425">
                  <c:v>2017</c:v>
                </c:pt>
                <c:pt idx="426">
                  <c:v>1945</c:v>
                </c:pt>
                <c:pt idx="427">
                  <c:v>1944</c:v>
                </c:pt>
                <c:pt idx="428">
                  <c:v>1967</c:v>
                </c:pt>
                <c:pt idx="429">
                  <c:v>1950</c:v>
                </c:pt>
                <c:pt idx="430">
                  <c:v>1941</c:v>
                </c:pt>
                <c:pt idx="431">
                  <c:v>2004</c:v>
                </c:pt>
                <c:pt idx="432">
                  <c:v>2005</c:v>
                </c:pt>
                <c:pt idx="433">
                  <c:v>2014</c:v>
                </c:pt>
                <c:pt idx="434">
                  <c:v>1980</c:v>
                </c:pt>
                <c:pt idx="435">
                  <c:v>2019</c:v>
                </c:pt>
                <c:pt idx="436">
                  <c:v>1947</c:v>
                </c:pt>
                <c:pt idx="437">
                  <c:v>2000</c:v>
                </c:pt>
                <c:pt idx="438">
                  <c:v>1958</c:v>
                </c:pt>
                <c:pt idx="439">
                  <c:v>2019</c:v>
                </c:pt>
                <c:pt idx="440">
                  <c:v>1945</c:v>
                </c:pt>
                <c:pt idx="441">
                  <c:v>2007</c:v>
                </c:pt>
                <c:pt idx="442">
                  <c:v>1925</c:v>
                </c:pt>
                <c:pt idx="443">
                  <c:v>1959</c:v>
                </c:pt>
                <c:pt idx="444">
                  <c:v>2009</c:v>
                </c:pt>
                <c:pt idx="445">
                  <c:v>1939</c:v>
                </c:pt>
                <c:pt idx="446">
                  <c:v>2007</c:v>
                </c:pt>
                <c:pt idx="447">
                  <c:v>2003</c:v>
                </c:pt>
                <c:pt idx="448">
                  <c:v>1946</c:v>
                </c:pt>
                <c:pt idx="449">
                  <c:v>2001</c:v>
                </c:pt>
                <c:pt idx="450">
                  <c:v>2018</c:v>
                </c:pt>
                <c:pt idx="451">
                  <c:v>1961</c:v>
                </c:pt>
                <c:pt idx="452">
                  <c:v>2018</c:v>
                </c:pt>
                <c:pt idx="453">
                  <c:v>2016</c:v>
                </c:pt>
                <c:pt idx="454">
                  <c:v>2022</c:v>
                </c:pt>
                <c:pt idx="455">
                  <c:v>1993</c:v>
                </c:pt>
                <c:pt idx="456">
                  <c:v>2006</c:v>
                </c:pt>
                <c:pt idx="457">
                  <c:v>2017</c:v>
                </c:pt>
                <c:pt idx="458">
                  <c:v>1993</c:v>
                </c:pt>
                <c:pt idx="459">
                  <c:v>2012</c:v>
                </c:pt>
                <c:pt idx="460">
                  <c:v>1985</c:v>
                </c:pt>
                <c:pt idx="461">
                  <c:v>2004</c:v>
                </c:pt>
                <c:pt idx="462">
                  <c:v>2022</c:v>
                </c:pt>
                <c:pt idx="463">
                  <c:v>2011</c:v>
                </c:pt>
                <c:pt idx="464">
                  <c:v>2005</c:v>
                </c:pt>
                <c:pt idx="465">
                  <c:v>2015</c:v>
                </c:pt>
                <c:pt idx="466">
                  <c:v>2017</c:v>
                </c:pt>
                <c:pt idx="467">
                  <c:v>2022</c:v>
                </c:pt>
                <c:pt idx="468">
                  <c:v>2013</c:v>
                </c:pt>
                <c:pt idx="469">
                  <c:v>2015</c:v>
                </c:pt>
                <c:pt idx="470">
                  <c:v>2019</c:v>
                </c:pt>
                <c:pt idx="471">
                  <c:v>2019</c:v>
                </c:pt>
                <c:pt idx="472">
                  <c:v>2011</c:v>
                </c:pt>
                <c:pt idx="473">
                  <c:v>1993</c:v>
                </c:pt>
                <c:pt idx="474">
                  <c:v>2010</c:v>
                </c:pt>
                <c:pt idx="475">
                  <c:v>2000</c:v>
                </c:pt>
                <c:pt idx="476">
                  <c:v>2006</c:v>
                </c:pt>
                <c:pt idx="477">
                  <c:v>2014</c:v>
                </c:pt>
                <c:pt idx="478">
                  <c:v>1993</c:v>
                </c:pt>
                <c:pt idx="479">
                  <c:v>2016</c:v>
                </c:pt>
                <c:pt idx="480">
                  <c:v>2007</c:v>
                </c:pt>
                <c:pt idx="481">
                  <c:v>2007</c:v>
                </c:pt>
                <c:pt idx="482">
                  <c:v>1984</c:v>
                </c:pt>
                <c:pt idx="483">
                  <c:v>2008</c:v>
                </c:pt>
                <c:pt idx="484">
                  <c:v>1987</c:v>
                </c:pt>
                <c:pt idx="485">
                  <c:v>2000</c:v>
                </c:pt>
                <c:pt idx="486">
                  <c:v>2021</c:v>
                </c:pt>
                <c:pt idx="487">
                  <c:v>2016</c:v>
                </c:pt>
                <c:pt idx="488">
                  <c:v>2016</c:v>
                </c:pt>
                <c:pt idx="489">
                  <c:v>1997</c:v>
                </c:pt>
                <c:pt idx="490">
                  <c:v>1990</c:v>
                </c:pt>
                <c:pt idx="491">
                  <c:v>2003</c:v>
                </c:pt>
                <c:pt idx="492">
                  <c:v>1969</c:v>
                </c:pt>
                <c:pt idx="493">
                  <c:v>1991</c:v>
                </c:pt>
                <c:pt idx="494">
                  <c:v>2005</c:v>
                </c:pt>
                <c:pt idx="495">
                  <c:v>1955</c:v>
                </c:pt>
                <c:pt idx="496">
                  <c:v>2015</c:v>
                </c:pt>
                <c:pt idx="497">
                  <c:v>1974</c:v>
                </c:pt>
                <c:pt idx="498">
                  <c:v>1989</c:v>
                </c:pt>
                <c:pt idx="499">
                  <c:v>1990</c:v>
                </c:pt>
                <c:pt idx="500">
                  <c:v>2009</c:v>
                </c:pt>
                <c:pt idx="501">
                  <c:v>1973</c:v>
                </c:pt>
                <c:pt idx="502">
                  <c:v>1983</c:v>
                </c:pt>
                <c:pt idx="503">
                  <c:v>2010</c:v>
                </c:pt>
                <c:pt idx="504">
                  <c:v>1988</c:v>
                </c:pt>
                <c:pt idx="505">
                  <c:v>1982</c:v>
                </c:pt>
                <c:pt idx="506">
                  <c:v>2006</c:v>
                </c:pt>
                <c:pt idx="507">
                  <c:v>2009</c:v>
                </c:pt>
                <c:pt idx="508">
                  <c:v>1993</c:v>
                </c:pt>
                <c:pt idx="509">
                  <c:v>2014</c:v>
                </c:pt>
                <c:pt idx="510">
                  <c:v>2016</c:v>
                </c:pt>
                <c:pt idx="511">
                  <c:v>1999</c:v>
                </c:pt>
                <c:pt idx="512">
                  <c:v>2008</c:v>
                </c:pt>
                <c:pt idx="513">
                  <c:v>1994</c:v>
                </c:pt>
                <c:pt idx="514">
                  <c:v>1951</c:v>
                </c:pt>
                <c:pt idx="515">
                  <c:v>2013</c:v>
                </c:pt>
                <c:pt idx="516">
                  <c:v>1964</c:v>
                </c:pt>
                <c:pt idx="517">
                  <c:v>1979</c:v>
                </c:pt>
                <c:pt idx="518">
                  <c:v>1989</c:v>
                </c:pt>
                <c:pt idx="519">
                  <c:v>1973</c:v>
                </c:pt>
                <c:pt idx="520">
                  <c:v>1972</c:v>
                </c:pt>
                <c:pt idx="521">
                  <c:v>1999</c:v>
                </c:pt>
                <c:pt idx="522">
                  <c:v>1978</c:v>
                </c:pt>
                <c:pt idx="523">
                  <c:v>1967</c:v>
                </c:pt>
                <c:pt idx="524">
                  <c:v>2007</c:v>
                </c:pt>
                <c:pt idx="525">
                  <c:v>1932</c:v>
                </c:pt>
                <c:pt idx="526">
                  <c:v>1999</c:v>
                </c:pt>
                <c:pt idx="527">
                  <c:v>1979</c:v>
                </c:pt>
                <c:pt idx="528">
                  <c:v>2006</c:v>
                </c:pt>
                <c:pt idx="529">
                  <c:v>2002</c:v>
                </c:pt>
                <c:pt idx="530">
                  <c:v>1995</c:v>
                </c:pt>
                <c:pt idx="531">
                  <c:v>1944</c:v>
                </c:pt>
                <c:pt idx="532">
                  <c:v>2008</c:v>
                </c:pt>
                <c:pt idx="533">
                  <c:v>1979</c:v>
                </c:pt>
                <c:pt idx="534">
                  <c:v>1996</c:v>
                </c:pt>
                <c:pt idx="535">
                  <c:v>2017</c:v>
                </c:pt>
                <c:pt idx="536">
                  <c:v>2005</c:v>
                </c:pt>
                <c:pt idx="537">
                  <c:v>1931</c:v>
                </c:pt>
                <c:pt idx="538">
                  <c:v>1939</c:v>
                </c:pt>
                <c:pt idx="539">
                  <c:v>1948</c:v>
                </c:pt>
                <c:pt idx="540">
                  <c:v>2013</c:v>
                </c:pt>
                <c:pt idx="541">
                  <c:v>2015</c:v>
                </c:pt>
                <c:pt idx="542">
                  <c:v>1940</c:v>
                </c:pt>
                <c:pt idx="543">
                  <c:v>1960</c:v>
                </c:pt>
                <c:pt idx="544">
                  <c:v>1986</c:v>
                </c:pt>
                <c:pt idx="545">
                  <c:v>2009</c:v>
                </c:pt>
                <c:pt idx="546">
                  <c:v>2009</c:v>
                </c:pt>
                <c:pt idx="547">
                  <c:v>1935</c:v>
                </c:pt>
                <c:pt idx="548">
                  <c:v>1964</c:v>
                </c:pt>
                <c:pt idx="549">
                  <c:v>2016</c:v>
                </c:pt>
                <c:pt idx="550">
                  <c:v>1989</c:v>
                </c:pt>
                <c:pt idx="551">
                  <c:v>1994</c:v>
                </c:pt>
                <c:pt idx="552">
                  <c:v>1938</c:v>
                </c:pt>
                <c:pt idx="553">
                  <c:v>2004</c:v>
                </c:pt>
                <c:pt idx="554">
                  <c:v>1989</c:v>
                </c:pt>
                <c:pt idx="555">
                  <c:v>2011</c:v>
                </c:pt>
                <c:pt idx="556">
                  <c:v>1950</c:v>
                </c:pt>
                <c:pt idx="557">
                  <c:v>2004</c:v>
                </c:pt>
                <c:pt idx="558">
                  <c:v>2013</c:v>
                </c:pt>
                <c:pt idx="559">
                  <c:v>2012</c:v>
                </c:pt>
                <c:pt idx="560">
                  <c:v>1962</c:v>
                </c:pt>
                <c:pt idx="561">
                  <c:v>2001</c:v>
                </c:pt>
                <c:pt idx="562">
                  <c:v>2016</c:v>
                </c:pt>
                <c:pt idx="563">
                  <c:v>2017</c:v>
                </c:pt>
                <c:pt idx="564">
                  <c:v>2022</c:v>
                </c:pt>
                <c:pt idx="565">
                  <c:v>2022</c:v>
                </c:pt>
                <c:pt idx="566">
                  <c:v>2022</c:v>
                </c:pt>
                <c:pt idx="567">
                  <c:v>2012</c:v>
                </c:pt>
                <c:pt idx="568">
                  <c:v>2007</c:v>
                </c:pt>
                <c:pt idx="569">
                  <c:v>2001</c:v>
                </c:pt>
                <c:pt idx="570">
                  <c:v>2012</c:v>
                </c:pt>
                <c:pt idx="571">
                  <c:v>1992</c:v>
                </c:pt>
                <c:pt idx="572">
                  <c:v>2013</c:v>
                </c:pt>
                <c:pt idx="573">
                  <c:v>2003</c:v>
                </c:pt>
                <c:pt idx="574">
                  <c:v>2005</c:v>
                </c:pt>
                <c:pt idx="575">
                  <c:v>1992</c:v>
                </c:pt>
                <c:pt idx="576">
                  <c:v>1996</c:v>
                </c:pt>
                <c:pt idx="577">
                  <c:v>2017</c:v>
                </c:pt>
                <c:pt idx="578">
                  <c:v>2014</c:v>
                </c:pt>
                <c:pt idx="579">
                  <c:v>2009</c:v>
                </c:pt>
                <c:pt idx="580">
                  <c:v>2007</c:v>
                </c:pt>
                <c:pt idx="581">
                  <c:v>2001</c:v>
                </c:pt>
                <c:pt idx="582">
                  <c:v>2001</c:v>
                </c:pt>
                <c:pt idx="583">
                  <c:v>1986</c:v>
                </c:pt>
                <c:pt idx="584">
                  <c:v>2009</c:v>
                </c:pt>
                <c:pt idx="585">
                  <c:v>1992</c:v>
                </c:pt>
                <c:pt idx="586">
                  <c:v>1997</c:v>
                </c:pt>
                <c:pt idx="587">
                  <c:v>2002</c:v>
                </c:pt>
                <c:pt idx="588">
                  <c:v>2009</c:v>
                </c:pt>
                <c:pt idx="589">
                  <c:v>1993</c:v>
                </c:pt>
                <c:pt idx="590">
                  <c:v>2004</c:v>
                </c:pt>
                <c:pt idx="591">
                  <c:v>2014</c:v>
                </c:pt>
                <c:pt idx="592">
                  <c:v>1972</c:v>
                </c:pt>
                <c:pt idx="593">
                  <c:v>1995</c:v>
                </c:pt>
                <c:pt idx="594">
                  <c:v>2014</c:v>
                </c:pt>
                <c:pt idx="595">
                  <c:v>1995</c:v>
                </c:pt>
                <c:pt idx="596">
                  <c:v>2020</c:v>
                </c:pt>
                <c:pt idx="597">
                  <c:v>2004</c:v>
                </c:pt>
                <c:pt idx="598">
                  <c:v>2004</c:v>
                </c:pt>
                <c:pt idx="599">
                  <c:v>1993</c:v>
                </c:pt>
                <c:pt idx="600">
                  <c:v>1960</c:v>
                </c:pt>
                <c:pt idx="601">
                  <c:v>1971</c:v>
                </c:pt>
                <c:pt idx="602">
                  <c:v>2013</c:v>
                </c:pt>
                <c:pt idx="603">
                  <c:v>1997</c:v>
                </c:pt>
                <c:pt idx="604">
                  <c:v>2020</c:v>
                </c:pt>
                <c:pt idx="605">
                  <c:v>1997</c:v>
                </c:pt>
                <c:pt idx="606">
                  <c:v>2002</c:v>
                </c:pt>
                <c:pt idx="607">
                  <c:v>1993</c:v>
                </c:pt>
                <c:pt idx="608">
                  <c:v>1987</c:v>
                </c:pt>
                <c:pt idx="609">
                  <c:v>1985</c:v>
                </c:pt>
                <c:pt idx="610">
                  <c:v>2019</c:v>
                </c:pt>
                <c:pt idx="611">
                  <c:v>1989</c:v>
                </c:pt>
                <c:pt idx="612">
                  <c:v>2008</c:v>
                </c:pt>
                <c:pt idx="613">
                  <c:v>2015</c:v>
                </c:pt>
                <c:pt idx="614">
                  <c:v>1991</c:v>
                </c:pt>
                <c:pt idx="615">
                  <c:v>1973</c:v>
                </c:pt>
                <c:pt idx="616">
                  <c:v>2011</c:v>
                </c:pt>
                <c:pt idx="617">
                  <c:v>1998</c:v>
                </c:pt>
                <c:pt idx="618">
                  <c:v>1999</c:v>
                </c:pt>
                <c:pt idx="619">
                  <c:v>2014</c:v>
                </c:pt>
                <c:pt idx="620">
                  <c:v>2006</c:v>
                </c:pt>
                <c:pt idx="621">
                  <c:v>2002</c:v>
                </c:pt>
                <c:pt idx="622">
                  <c:v>1962</c:v>
                </c:pt>
                <c:pt idx="623">
                  <c:v>2006</c:v>
                </c:pt>
                <c:pt idx="624">
                  <c:v>2010</c:v>
                </c:pt>
                <c:pt idx="625">
                  <c:v>1986</c:v>
                </c:pt>
                <c:pt idx="626">
                  <c:v>1980</c:v>
                </c:pt>
                <c:pt idx="627">
                  <c:v>1982</c:v>
                </c:pt>
                <c:pt idx="628">
                  <c:v>2013</c:v>
                </c:pt>
                <c:pt idx="629">
                  <c:v>1992</c:v>
                </c:pt>
                <c:pt idx="630">
                  <c:v>2000</c:v>
                </c:pt>
                <c:pt idx="631">
                  <c:v>1990</c:v>
                </c:pt>
                <c:pt idx="632">
                  <c:v>2006</c:v>
                </c:pt>
                <c:pt idx="633">
                  <c:v>2013</c:v>
                </c:pt>
                <c:pt idx="634">
                  <c:v>2004</c:v>
                </c:pt>
                <c:pt idx="635">
                  <c:v>2018</c:v>
                </c:pt>
                <c:pt idx="636">
                  <c:v>2000</c:v>
                </c:pt>
                <c:pt idx="637">
                  <c:v>1967</c:v>
                </c:pt>
                <c:pt idx="638">
                  <c:v>1987</c:v>
                </c:pt>
                <c:pt idx="639">
                  <c:v>2010</c:v>
                </c:pt>
                <c:pt idx="640">
                  <c:v>2009</c:v>
                </c:pt>
                <c:pt idx="641">
                  <c:v>1973</c:v>
                </c:pt>
                <c:pt idx="642">
                  <c:v>1951</c:v>
                </c:pt>
                <c:pt idx="643">
                  <c:v>1997</c:v>
                </c:pt>
                <c:pt idx="644">
                  <c:v>2015</c:v>
                </c:pt>
                <c:pt idx="645">
                  <c:v>2004</c:v>
                </c:pt>
                <c:pt idx="646">
                  <c:v>2015</c:v>
                </c:pt>
                <c:pt idx="647">
                  <c:v>1952</c:v>
                </c:pt>
                <c:pt idx="648">
                  <c:v>1997</c:v>
                </c:pt>
                <c:pt idx="649">
                  <c:v>1960</c:v>
                </c:pt>
                <c:pt idx="650">
                  <c:v>2006</c:v>
                </c:pt>
                <c:pt idx="651">
                  <c:v>1993</c:v>
                </c:pt>
                <c:pt idx="652">
                  <c:v>1996</c:v>
                </c:pt>
                <c:pt idx="653">
                  <c:v>2013</c:v>
                </c:pt>
                <c:pt idx="654">
                  <c:v>1991</c:v>
                </c:pt>
                <c:pt idx="655">
                  <c:v>1964</c:v>
                </c:pt>
                <c:pt idx="656">
                  <c:v>2001</c:v>
                </c:pt>
                <c:pt idx="657">
                  <c:v>1956</c:v>
                </c:pt>
                <c:pt idx="658">
                  <c:v>2014</c:v>
                </c:pt>
                <c:pt idx="659">
                  <c:v>2001</c:v>
                </c:pt>
                <c:pt idx="660">
                  <c:v>2016</c:v>
                </c:pt>
                <c:pt idx="661">
                  <c:v>1966</c:v>
                </c:pt>
                <c:pt idx="662">
                  <c:v>1991</c:v>
                </c:pt>
                <c:pt idx="663">
                  <c:v>1947</c:v>
                </c:pt>
                <c:pt idx="664">
                  <c:v>2012</c:v>
                </c:pt>
                <c:pt idx="665">
                  <c:v>2003</c:v>
                </c:pt>
                <c:pt idx="666">
                  <c:v>2015</c:v>
                </c:pt>
                <c:pt idx="667">
                  <c:v>1962</c:v>
                </c:pt>
                <c:pt idx="668">
                  <c:v>1932</c:v>
                </c:pt>
                <c:pt idx="669">
                  <c:v>1955</c:v>
                </c:pt>
                <c:pt idx="670">
                  <c:v>2004</c:v>
                </c:pt>
                <c:pt idx="671">
                  <c:v>1986</c:v>
                </c:pt>
                <c:pt idx="672">
                  <c:v>1954</c:v>
                </c:pt>
                <c:pt idx="673">
                  <c:v>2008</c:v>
                </c:pt>
                <c:pt idx="674">
                  <c:v>1997</c:v>
                </c:pt>
                <c:pt idx="675">
                  <c:v>1948</c:v>
                </c:pt>
                <c:pt idx="676">
                  <c:v>2016</c:v>
                </c:pt>
                <c:pt idx="677">
                  <c:v>2010</c:v>
                </c:pt>
                <c:pt idx="678">
                  <c:v>1990</c:v>
                </c:pt>
                <c:pt idx="679">
                  <c:v>2001</c:v>
                </c:pt>
                <c:pt idx="680">
                  <c:v>2003</c:v>
                </c:pt>
                <c:pt idx="681">
                  <c:v>2005</c:v>
                </c:pt>
                <c:pt idx="682">
                  <c:v>2002</c:v>
                </c:pt>
                <c:pt idx="683">
                  <c:v>2006</c:v>
                </c:pt>
                <c:pt idx="684">
                  <c:v>2002</c:v>
                </c:pt>
                <c:pt idx="685">
                  <c:v>2017</c:v>
                </c:pt>
                <c:pt idx="686">
                  <c:v>1962</c:v>
                </c:pt>
                <c:pt idx="687">
                  <c:v>1997</c:v>
                </c:pt>
                <c:pt idx="688">
                  <c:v>1992</c:v>
                </c:pt>
                <c:pt idx="689">
                  <c:v>2013</c:v>
                </c:pt>
                <c:pt idx="690">
                  <c:v>2007</c:v>
                </c:pt>
                <c:pt idx="691">
                  <c:v>2019</c:v>
                </c:pt>
                <c:pt idx="692">
                  <c:v>2000</c:v>
                </c:pt>
                <c:pt idx="693">
                  <c:v>2001</c:v>
                </c:pt>
                <c:pt idx="694">
                  <c:v>2006</c:v>
                </c:pt>
                <c:pt idx="695">
                  <c:v>2009</c:v>
                </c:pt>
                <c:pt idx="696">
                  <c:v>2015</c:v>
                </c:pt>
                <c:pt idx="697">
                  <c:v>1998</c:v>
                </c:pt>
                <c:pt idx="698">
                  <c:v>2011</c:v>
                </c:pt>
                <c:pt idx="699">
                  <c:v>2018</c:v>
                </c:pt>
                <c:pt idx="700">
                  <c:v>2004</c:v>
                </c:pt>
                <c:pt idx="701">
                  <c:v>2006</c:v>
                </c:pt>
                <c:pt idx="702">
                  <c:v>2010</c:v>
                </c:pt>
                <c:pt idx="703">
                  <c:v>2016</c:v>
                </c:pt>
                <c:pt idx="704">
                  <c:v>2009</c:v>
                </c:pt>
                <c:pt idx="705">
                  <c:v>2007</c:v>
                </c:pt>
                <c:pt idx="706">
                  <c:v>1963</c:v>
                </c:pt>
                <c:pt idx="707">
                  <c:v>1986</c:v>
                </c:pt>
                <c:pt idx="708">
                  <c:v>1998</c:v>
                </c:pt>
                <c:pt idx="709">
                  <c:v>2018</c:v>
                </c:pt>
                <c:pt idx="710">
                  <c:v>2007</c:v>
                </c:pt>
                <c:pt idx="711">
                  <c:v>2011</c:v>
                </c:pt>
                <c:pt idx="712">
                  <c:v>2019</c:v>
                </c:pt>
                <c:pt idx="713">
                  <c:v>2014</c:v>
                </c:pt>
                <c:pt idx="714">
                  <c:v>2001</c:v>
                </c:pt>
                <c:pt idx="715">
                  <c:v>2005</c:v>
                </c:pt>
                <c:pt idx="716">
                  <c:v>1995</c:v>
                </c:pt>
                <c:pt idx="717">
                  <c:v>1985</c:v>
                </c:pt>
                <c:pt idx="718">
                  <c:v>1954</c:v>
                </c:pt>
                <c:pt idx="719">
                  <c:v>1955</c:v>
                </c:pt>
                <c:pt idx="720">
                  <c:v>1953</c:v>
                </c:pt>
                <c:pt idx="721">
                  <c:v>2011</c:v>
                </c:pt>
                <c:pt idx="722">
                  <c:v>1991</c:v>
                </c:pt>
                <c:pt idx="723">
                  <c:v>2003</c:v>
                </c:pt>
                <c:pt idx="724">
                  <c:v>2006</c:v>
                </c:pt>
                <c:pt idx="725">
                  <c:v>2006</c:v>
                </c:pt>
                <c:pt idx="726">
                  <c:v>2002</c:v>
                </c:pt>
                <c:pt idx="727">
                  <c:v>2007</c:v>
                </c:pt>
                <c:pt idx="728">
                  <c:v>2004</c:v>
                </c:pt>
                <c:pt idx="729">
                  <c:v>1996</c:v>
                </c:pt>
                <c:pt idx="730">
                  <c:v>2013</c:v>
                </c:pt>
                <c:pt idx="731">
                  <c:v>2009</c:v>
                </c:pt>
              </c:numCache>
            </c:numRef>
          </c:xVal>
          <c:yVal>
            <c:numRef>
              <c:f>genre_tables!$D$3:$D$734</c:f>
              <c:numCache>
                <c:formatCode>General</c:formatCode>
                <c:ptCount val="732"/>
                <c:pt idx="0" formatCode="0.0">
                  <c:v>82</c:v>
                </c:pt>
                <c:pt idx="1">
                  <c:v>100</c:v>
                </c:pt>
                <c:pt idx="2">
                  <c:v>84</c:v>
                </c:pt>
                <c:pt idx="3">
                  <c:v>95</c:v>
                </c:pt>
                <c:pt idx="4">
                  <c:v>97</c:v>
                </c:pt>
                <c:pt idx="5">
                  <c:v>94</c:v>
                </c:pt>
                <c:pt idx="6">
                  <c:v>90</c:v>
                </c:pt>
                <c:pt idx="7">
                  <c:v>95</c:v>
                </c:pt>
                <c:pt idx="8">
                  <c:v>92</c:v>
                </c:pt>
                <c:pt idx="9">
                  <c:v>67</c:v>
                </c:pt>
                <c:pt idx="10">
                  <c:v>82</c:v>
                </c:pt>
                <c:pt idx="11">
                  <c:v>87</c:v>
                </c:pt>
                <c:pt idx="12">
                  <c:v>0</c:v>
                </c:pt>
                <c:pt idx="13">
                  <c:v>0</c:v>
                </c:pt>
                <c:pt idx="14">
                  <c:v>74</c:v>
                </c:pt>
                <c:pt idx="15">
                  <c:v>92</c:v>
                </c:pt>
                <c:pt idx="16">
                  <c:v>84</c:v>
                </c:pt>
                <c:pt idx="17">
                  <c:v>0</c:v>
                </c:pt>
                <c:pt idx="18">
                  <c:v>0</c:v>
                </c:pt>
                <c:pt idx="19">
                  <c:v>61</c:v>
                </c:pt>
                <c:pt idx="20">
                  <c:v>65</c:v>
                </c:pt>
                <c:pt idx="21">
                  <c:v>91</c:v>
                </c:pt>
                <c:pt idx="22">
                  <c:v>86</c:v>
                </c:pt>
                <c:pt idx="23">
                  <c:v>79</c:v>
                </c:pt>
                <c:pt idx="24">
                  <c:v>59</c:v>
                </c:pt>
                <c:pt idx="25">
                  <c:v>98</c:v>
                </c:pt>
                <c:pt idx="26">
                  <c:v>89</c:v>
                </c:pt>
                <c:pt idx="27">
                  <c:v>85</c:v>
                </c:pt>
                <c:pt idx="28">
                  <c:v>0</c:v>
                </c:pt>
                <c:pt idx="29">
                  <c:v>85</c:v>
                </c:pt>
                <c:pt idx="30">
                  <c:v>67</c:v>
                </c:pt>
                <c:pt idx="31">
                  <c:v>96</c:v>
                </c:pt>
                <c:pt idx="32">
                  <c:v>66</c:v>
                </c:pt>
                <c:pt idx="33">
                  <c:v>89</c:v>
                </c:pt>
                <c:pt idx="34">
                  <c:v>64</c:v>
                </c:pt>
                <c:pt idx="35">
                  <c:v>88</c:v>
                </c:pt>
                <c:pt idx="36">
                  <c:v>77</c:v>
                </c:pt>
                <c:pt idx="37">
                  <c:v>100</c:v>
                </c:pt>
                <c:pt idx="38">
                  <c:v>62</c:v>
                </c:pt>
                <c:pt idx="39">
                  <c:v>85</c:v>
                </c:pt>
                <c:pt idx="40">
                  <c:v>57</c:v>
                </c:pt>
                <c:pt idx="41">
                  <c:v>94</c:v>
                </c:pt>
                <c:pt idx="42">
                  <c:v>80</c:v>
                </c:pt>
                <c:pt idx="43">
                  <c:v>96</c:v>
                </c:pt>
                <c:pt idx="44">
                  <c:v>99</c:v>
                </c:pt>
                <c:pt idx="45">
                  <c:v>0</c:v>
                </c:pt>
                <c:pt idx="46">
                  <c:v>78</c:v>
                </c:pt>
                <c:pt idx="47">
                  <c:v>81</c:v>
                </c:pt>
                <c:pt idx="48">
                  <c:v>94</c:v>
                </c:pt>
                <c:pt idx="49">
                  <c:v>59</c:v>
                </c:pt>
                <c:pt idx="50">
                  <c:v>78</c:v>
                </c:pt>
                <c:pt idx="51">
                  <c:v>66</c:v>
                </c:pt>
                <c:pt idx="52">
                  <c:v>77</c:v>
                </c:pt>
                <c:pt idx="53">
                  <c:v>88</c:v>
                </c:pt>
                <c:pt idx="54">
                  <c:v>0</c:v>
                </c:pt>
                <c:pt idx="55">
                  <c:v>81</c:v>
                </c:pt>
                <c:pt idx="56">
                  <c:v>81</c:v>
                </c:pt>
                <c:pt idx="57">
                  <c:v>67</c:v>
                </c:pt>
                <c:pt idx="58">
                  <c:v>89</c:v>
                </c:pt>
                <c:pt idx="59">
                  <c:v>86</c:v>
                </c:pt>
                <c:pt idx="60">
                  <c:v>75</c:v>
                </c:pt>
                <c:pt idx="61">
                  <c:v>94</c:v>
                </c:pt>
                <c:pt idx="62">
                  <c:v>90</c:v>
                </c:pt>
                <c:pt idx="63">
                  <c:v>76</c:v>
                </c:pt>
                <c:pt idx="64">
                  <c:v>0</c:v>
                </c:pt>
                <c:pt idx="65">
                  <c:v>90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78</c:v>
                </c:pt>
                <c:pt idx="70">
                  <c:v>76</c:v>
                </c:pt>
                <c:pt idx="71">
                  <c:v>69</c:v>
                </c:pt>
                <c:pt idx="72">
                  <c:v>78</c:v>
                </c:pt>
                <c:pt idx="73">
                  <c:v>65</c:v>
                </c:pt>
                <c:pt idx="74">
                  <c:v>84</c:v>
                </c:pt>
                <c:pt idx="75">
                  <c:v>71</c:v>
                </c:pt>
                <c:pt idx="76">
                  <c:v>70</c:v>
                </c:pt>
                <c:pt idx="77">
                  <c:v>89</c:v>
                </c:pt>
                <c:pt idx="78">
                  <c:v>68</c:v>
                </c:pt>
                <c:pt idx="79">
                  <c:v>75</c:v>
                </c:pt>
                <c:pt idx="80">
                  <c:v>77</c:v>
                </c:pt>
                <c:pt idx="81">
                  <c:v>89</c:v>
                </c:pt>
                <c:pt idx="82">
                  <c:v>80</c:v>
                </c:pt>
                <c:pt idx="83">
                  <c:v>100</c:v>
                </c:pt>
                <c:pt idx="84">
                  <c:v>88</c:v>
                </c:pt>
                <c:pt idx="85">
                  <c:v>100</c:v>
                </c:pt>
                <c:pt idx="86">
                  <c:v>98</c:v>
                </c:pt>
                <c:pt idx="87">
                  <c:v>83</c:v>
                </c:pt>
                <c:pt idx="88">
                  <c:v>95</c:v>
                </c:pt>
                <c:pt idx="89">
                  <c:v>94</c:v>
                </c:pt>
                <c:pt idx="90">
                  <c:v>0</c:v>
                </c:pt>
                <c:pt idx="91">
                  <c:v>92</c:v>
                </c:pt>
                <c:pt idx="92">
                  <c:v>60</c:v>
                </c:pt>
                <c:pt idx="93">
                  <c:v>0</c:v>
                </c:pt>
                <c:pt idx="94">
                  <c:v>95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93</c:v>
                </c:pt>
                <c:pt idx="105">
                  <c:v>92</c:v>
                </c:pt>
                <c:pt idx="106">
                  <c:v>70</c:v>
                </c:pt>
                <c:pt idx="107">
                  <c:v>94</c:v>
                </c:pt>
                <c:pt idx="108">
                  <c:v>78</c:v>
                </c:pt>
                <c:pt idx="109">
                  <c:v>73</c:v>
                </c:pt>
                <c:pt idx="110">
                  <c:v>85</c:v>
                </c:pt>
                <c:pt idx="111">
                  <c:v>90</c:v>
                </c:pt>
                <c:pt idx="112">
                  <c:v>69</c:v>
                </c:pt>
                <c:pt idx="113">
                  <c:v>91</c:v>
                </c:pt>
                <c:pt idx="114">
                  <c:v>64</c:v>
                </c:pt>
                <c:pt idx="115">
                  <c:v>72</c:v>
                </c:pt>
                <c:pt idx="116">
                  <c:v>88</c:v>
                </c:pt>
                <c:pt idx="117">
                  <c:v>82</c:v>
                </c:pt>
                <c:pt idx="118">
                  <c:v>97</c:v>
                </c:pt>
                <c:pt idx="119">
                  <c:v>92</c:v>
                </c:pt>
                <c:pt idx="120">
                  <c:v>62</c:v>
                </c:pt>
                <c:pt idx="121">
                  <c:v>98</c:v>
                </c:pt>
                <c:pt idx="122">
                  <c:v>86</c:v>
                </c:pt>
                <c:pt idx="123">
                  <c:v>78</c:v>
                </c:pt>
                <c:pt idx="124">
                  <c:v>80</c:v>
                </c:pt>
                <c:pt idx="125">
                  <c:v>74</c:v>
                </c:pt>
                <c:pt idx="126">
                  <c:v>97</c:v>
                </c:pt>
                <c:pt idx="127">
                  <c:v>0</c:v>
                </c:pt>
                <c:pt idx="128">
                  <c:v>98</c:v>
                </c:pt>
                <c:pt idx="129">
                  <c:v>0</c:v>
                </c:pt>
                <c:pt idx="130">
                  <c:v>98</c:v>
                </c:pt>
                <c:pt idx="131">
                  <c:v>98</c:v>
                </c:pt>
                <c:pt idx="132">
                  <c:v>93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86</c:v>
                </c:pt>
                <c:pt idx="139">
                  <c:v>100</c:v>
                </c:pt>
                <c:pt idx="140">
                  <c:v>77</c:v>
                </c:pt>
                <c:pt idx="141">
                  <c:v>0</c:v>
                </c:pt>
                <c:pt idx="142">
                  <c:v>0</c:v>
                </c:pt>
                <c:pt idx="143">
                  <c:v>85</c:v>
                </c:pt>
                <c:pt idx="144">
                  <c:v>0</c:v>
                </c:pt>
                <c:pt idx="145">
                  <c:v>98</c:v>
                </c:pt>
                <c:pt idx="146">
                  <c:v>0</c:v>
                </c:pt>
                <c:pt idx="147">
                  <c:v>0</c:v>
                </c:pt>
                <c:pt idx="148">
                  <c:v>92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70</c:v>
                </c:pt>
                <c:pt idx="153">
                  <c:v>84</c:v>
                </c:pt>
                <c:pt idx="154">
                  <c:v>79</c:v>
                </c:pt>
                <c:pt idx="155">
                  <c:v>81</c:v>
                </c:pt>
                <c:pt idx="156">
                  <c:v>62</c:v>
                </c:pt>
                <c:pt idx="157">
                  <c:v>77</c:v>
                </c:pt>
                <c:pt idx="158">
                  <c:v>75</c:v>
                </c:pt>
                <c:pt idx="159">
                  <c:v>71</c:v>
                </c:pt>
                <c:pt idx="160">
                  <c:v>75</c:v>
                </c:pt>
                <c:pt idx="161">
                  <c:v>85</c:v>
                </c:pt>
                <c:pt idx="162">
                  <c:v>70</c:v>
                </c:pt>
                <c:pt idx="163">
                  <c:v>91</c:v>
                </c:pt>
                <c:pt idx="164">
                  <c:v>83</c:v>
                </c:pt>
                <c:pt idx="165">
                  <c:v>88</c:v>
                </c:pt>
                <c:pt idx="166">
                  <c:v>79</c:v>
                </c:pt>
                <c:pt idx="167">
                  <c:v>73</c:v>
                </c:pt>
                <c:pt idx="168">
                  <c:v>86</c:v>
                </c:pt>
                <c:pt idx="169">
                  <c:v>82</c:v>
                </c:pt>
                <c:pt idx="170">
                  <c:v>86</c:v>
                </c:pt>
                <c:pt idx="171">
                  <c:v>77</c:v>
                </c:pt>
                <c:pt idx="172">
                  <c:v>74</c:v>
                </c:pt>
                <c:pt idx="173">
                  <c:v>96</c:v>
                </c:pt>
                <c:pt idx="174">
                  <c:v>93</c:v>
                </c:pt>
                <c:pt idx="175">
                  <c:v>63</c:v>
                </c:pt>
                <c:pt idx="176">
                  <c:v>92</c:v>
                </c:pt>
                <c:pt idx="177">
                  <c:v>71</c:v>
                </c:pt>
                <c:pt idx="178">
                  <c:v>95</c:v>
                </c:pt>
                <c:pt idx="179">
                  <c:v>72</c:v>
                </c:pt>
                <c:pt idx="180">
                  <c:v>86</c:v>
                </c:pt>
                <c:pt idx="181">
                  <c:v>89</c:v>
                </c:pt>
                <c:pt idx="182">
                  <c:v>87</c:v>
                </c:pt>
                <c:pt idx="183">
                  <c:v>0</c:v>
                </c:pt>
                <c:pt idx="184">
                  <c:v>0</c:v>
                </c:pt>
                <c:pt idx="185">
                  <c:v>90</c:v>
                </c:pt>
                <c:pt idx="186">
                  <c:v>92</c:v>
                </c:pt>
                <c:pt idx="187">
                  <c:v>77</c:v>
                </c:pt>
                <c:pt idx="188">
                  <c:v>91</c:v>
                </c:pt>
                <c:pt idx="189">
                  <c:v>85</c:v>
                </c:pt>
                <c:pt idx="190">
                  <c:v>78</c:v>
                </c:pt>
                <c:pt idx="191">
                  <c:v>83</c:v>
                </c:pt>
                <c:pt idx="192">
                  <c:v>90</c:v>
                </c:pt>
                <c:pt idx="193">
                  <c:v>81</c:v>
                </c:pt>
                <c:pt idx="194">
                  <c:v>88</c:v>
                </c:pt>
                <c:pt idx="195">
                  <c:v>87</c:v>
                </c:pt>
                <c:pt idx="196">
                  <c:v>86</c:v>
                </c:pt>
                <c:pt idx="197">
                  <c:v>84</c:v>
                </c:pt>
                <c:pt idx="198">
                  <c:v>79</c:v>
                </c:pt>
                <c:pt idx="199">
                  <c:v>83</c:v>
                </c:pt>
                <c:pt idx="200">
                  <c:v>0</c:v>
                </c:pt>
                <c:pt idx="201">
                  <c:v>86</c:v>
                </c:pt>
                <c:pt idx="202">
                  <c:v>0</c:v>
                </c:pt>
                <c:pt idx="203">
                  <c:v>94</c:v>
                </c:pt>
                <c:pt idx="204">
                  <c:v>75</c:v>
                </c:pt>
                <c:pt idx="205">
                  <c:v>77</c:v>
                </c:pt>
                <c:pt idx="206">
                  <c:v>93</c:v>
                </c:pt>
                <c:pt idx="207">
                  <c:v>96</c:v>
                </c:pt>
                <c:pt idx="208">
                  <c:v>91</c:v>
                </c:pt>
                <c:pt idx="209">
                  <c:v>0</c:v>
                </c:pt>
                <c:pt idx="210">
                  <c:v>88</c:v>
                </c:pt>
                <c:pt idx="211">
                  <c:v>0</c:v>
                </c:pt>
                <c:pt idx="212">
                  <c:v>100</c:v>
                </c:pt>
                <c:pt idx="213">
                  <c:v>82</c:v>
                </c:pt>
                <c:pt idx="214">
                  <c:v>0</c:v>
                </c:pt>
                <c:pt idx="215">
                  <c:v>100</c:v>
                </c:pt>
                <c:pt idx="216">
                  <c:v>88</c:v>
                </c:pt>
                <c:pt idx="217">
                  <c:v>0</c:v>
                </c:pt>
                <c:pt idx="218">
                  <c:v>84</c:v>
                </c:pt>
                <c:pt idx="219">
                  <c:v>94</c:v>
                </c:pt>
                <c:pt idx="220">
                  <c:v>79</c:v>
                </c:pt>
                <c:pt idx="221">
                  <c:v>96</c:v>
                </c:pt>
                <c:pt idx="222">
                  <c:v>83</c:v>
                </c:pt>
                <c:pt idx="223">
                  <c:v>73</c:v>
                </c:pt>
                <c:pt idx="224">
                  <c:v>88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71</c:v>
                </c:pt>
                <c:pt idx="229">
                  <c:v>89</c:v>
                </c:pt>
                <c:pt idx="230">
                  <c:v>72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95</c:v>
                </c:pt>
                <c:pt idx="238">
                  <c:v>0</c:v>
                </c:pt>
                <c:pt idx="239">
                  <c:v>0</c:v>
                </c:pt>
                <c:pt idx="240">
                  <c:v>97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68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73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74</c:v>
                </c:pt>
                <c:pt idx="262">
                  <c:v>81</c:v>
                </c:pt>
                <c:pt idx="263">
                  <c:v>65</c:v>
                </c:pt>
                <c:pt idx="264">
                  <c:v>79</c:v>
                </c:pt>
                <c:pt idx="265">
                  <c:v>94</c:v>
                </c:pt>
                <c:pt idx="266">
                  <c:v>80</c:v>
                </c:pt>
                <c:pt idx="267">
                  <c:v>88</c:v>
                </c:pt>
                <c:pt idx="268">
                  <c:v>91</c:v>
                </c:pt>
                <c:pt idx="269">
                  <c:v>83</c:v>
                </c:pt>
                <c:pt idx="270">
                  <c:v>76</c:v>
                </c:pt>
                <c:pt idx="271">
                  <c:v>71</c:v>
                </c:pt>
                <c:pt idx="272">
                  <c:v>72</c:v>
                </c:pt>
                <c:pt idx="273">
                  <c:v>72</c:v>
                </c:pt>
                <c:pt idx="274">
                  <c:v>78</c:v>
                </c:pt>
                <c:pt idx="275">
                  <c:v>84</c:v>
                </c:pt>
                <c:pt idx="276">
                  <c:v>59</c:v>
                </c:pt>
                <c:pt idx="277">
                  <c:v>72</c:v>
                </c:pt>
                <c:pt idx="278">
                  <c:v>93</c:v>
                </c:pt>
                <c:pt idx="279">
                  <c:v>86</c:v>
                </c:pt>
                <c:pt idx="280">
                  <c:v>64</c:v>
                </c:pt>
                <c:pt idx="281">
                  <c:v>64</c:v>
                </c:pt>
                <c:pt idx="282">
                  <c:v>58</c:v>
                </c:pt>
                <c:pt idx="283">
                  <c:v>72</c:v>
                </c:pt>
                <c:pt idx="284">
                  <c:v>89</c:v>
                </c:pt>
                <c:pt idx="285">
                  <c:v>67</c:v>
                </c:pt>
                <c:pt idx="286">
                  <c:v>96</c:v>
                </c:pt>
                <c:pt idx="287">
                  <c:v>67</c:v>
                </c:pt>
                <c:pt idx="288">
                  <c:v>0</c:v>
                </c:pt>
                <c:pt idx="289">
                  <c:v>66</c:v>
                </c:pt>
                <c:pt idx="290">
                  <c:v>88</c:v>
                </c:pt>
                <c:pt idx="291">
                  <c:v>61</c:v>
                </c:pt>
                <c:pt idx="292">
                  <c:v>67</c:v>
                </c:pt>
                <c:pt idx="293">
                  <c:v>69</c:v>
                </c:pt>
                <c:pt idx="294">
                  <c:v>75</c:v>
                </c:pt>
                <c:pt idx="295">
                  <c:v>59</c:v>
                </c:pt>
                <c:pt idx="296">
                  <c:v>84</c:v>
                </c:pt>
                <c:pt idx="297">
                  <c:v>78</c:v>
                </c:pt>
                <c:pt idx="298">
                  <c:v>58</c:v>
                </c:pt>
                <c:pt idx="299">
                  <c:v>74</c:v>
                </c:pt>
                <c:pt idx="300">
                  <c:v>83</c:v>
                </c:pt>
                <c:pt idx="301">
                  <c:v>93</c:v>
                </c:pt>
                <c:pt idx="302">
                  <c:v>93</c:v>
                </c:pt>
                <c:pt idx="303">
                  <c:v>93</c:v>
                </c:pt>
                <c:pt idx="304">
                  <c:v>93</c:v>
                </c:pt>
                <c:pt idx="305">
                  <c:v>47</c:v>
                </c:pt>
                <c:pt idx="306">
                  <c:v>69</c:v>
                </c:pt>
                <c:pt idx="307">
                  <c:v>58</c:v>
                </c:pt>
                <c:pt idx="308">
                  <c:v>97</c:v>
                </c:pt>
                <c:pt idx="309">
                  <c:v>0</c:v>
                </c:pt>
                <c:pt idx="310">
                  <c:v>95</c:v>
                </c:pt>
                <c:pt idx="311">
                  <c:v>79</c:v>
                </c:pt>
                <c:pt idx="312">
                  <c:v>79</c:v>
                </c:pt>
                <c:pt idx="313">
                  <c:v>75</c:v>
                </c:pt>
                <c:pt idx="314">
                  <c:v>75</c:v>
                </c:pt>
                <c:pt idx="315">
                  <c:v>86</c:v>
                </c:pt>
                <c:pt idx="316">
                  <c:v>0</c:v>
                </c:pt>
                <c:pt idx="317">
                  <c:v>95</c:v>
                </c:pt>
                <c:pt idx="318">
                  <c:v>99</c:v>
                </c:pt>
                <c:pt idx="319">
                  <c:v>82</c:v>
                </c:pt>
                <c:pt idx="320">
                  <c:v>90</c:v>
                </c:pt>
                <c:pt idx="321">
                  <c:v>100</c:v>
                </c:pt>
                <c:pt idx="322">
                  <c:v>85</c:v>
                </c:pt>
                <c:pt idx="323">
                  <c:v>0</c:v>
                </c:pt>
                <c:pt idx="324">
                  <c:v>33</c:v>
                </c:pt>
                <c:pt idx="325">
                  <c:v>100</c:v>
                </c:pt>
                <c:pt idx="326">
                  <c:v>89</c:v>
                </c:pt>
                <c:pt idx="327">
                  <c:v>88</c:v>
                </c:pt>
                <c:pt idx="328">
                  <c:v>84</c:v>
                </c:pt>
                <c:pt idx="329">
                  <c:v>91</c:v>
                </c:pt>
                <c:pt idx="330">
                  <c:v>92</c:v>
                </c:pt>
                <c:pt idx="331">
                  <c:v>85</c:v>
                </c:pt>
                <c:pt idx="332">
                  <c:v>74</c:v>
                </c:pt>
                <c:pt idx="333">
                  <c:v>0</c:v>
                </c:pt>
                <c:pt idx="334">
                  <c:v>0</c:v>
                </c:pt>
                <c:pt idx="335">
                  <c:v>92</c:v>
                </c:pt>
                <c:pt idx="336">
                  <c:v>0</c:v>
                </c:pt>
                <c:pt idx="337">
                  <c:v>0</c:v>
                </c:pt>
                <c:pt idx="338">
                  <c:v>68</c:v>
                </c:pt>
                <c:pt idx="339">
                  <c:v>90</c:v>
                </c:pt>
                <c:pt idx="340">
                  <c:v>0</c:v>
                </c:pt>
                <c:pt idx="341">
                  <c:v>0</c:v>
                </c:pt>
                <c:pt idx="342">
                  <c:v>97</c:v>
                </c:pt>
                <c:pt idx="343">
                  <c:v>86</c:v>
                </c:pt>
                <c:pt idx="344">
                  <c:v>88</c:v>
                </c:pt>
                <c:pt idx="345">
                  <c:v>0</c:v>
                </c:pt>
                <c:pt idx="346">
                  <c:v>85</c:v>
                </c:pt>
                <c:pt idx="347">
                  <c:v>0</c:v>
                </c:pt>
                <c:pt idx="348">
                  <c:v>71</c:v>
                </c:pt>
                <c:pt idx="349">
                  <c:v>96</c:v>
                </c:pt>
                <c:pt idx="350">
                  <c:v>0</c:v>
                </c:pt>
                <c:pt idx="351">
                  <c:v>0</c:v>
                </c:pt>
                <c:pt idx="352">
                  <c:v>80</c:v>
                </c:pt>
                <c:pt idx="353">
                  <c:v>0</c:v>
                </c:pt>
                <c:pt idx="354">
                  <c:v>64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75</c:v>
                </c:pt>
                <c:pt idx="361">
                  <c:v>81</c:v>
                </c:pt>
                <c:pt idx="362">
                  <c:v>82</c:v>
                </c:pt>
                <c:pt idx="363">
                  <c:v>86</c:v>
                </c:pt>
                <c:pt idx="364">
                  <c:v>59</c:v>
                </c:pt>
                <c:pt idx="365">
                  <c:v>85</c:v>
                </c:pt>
                <c:pt idx="366">
                  <c:v>74</c:v>
                </c:pt>
                <c:pt idx="367">
                  <c:v>67</c:v>
                </c:pt>
                <c:pt idx="368">
                  <c:v>90</c:v>
                </c:pt>
                <c:pt idx="369">
                  <c:v>58</c:v>
                </c:pt>
                <c:pt idx="370">
                  <c:v>49</c:v>
                </c:pt>
                <c:pt idx="371">
                  <c:v>73</c:v>
                </c:pt>
                <c:pt idx="372">
                  <c:v>79</c:v>
                </c:pt>
                <c:pt idx="373">
                  <c:v>67</c:v>
                </c:pt>
                <c:pt idx="374">
                  <c:v>84</c:v>
                </c:pt>
                <c:pt idx="375">
                  <c:v>84</c:v>
                </c:pt>
                <c:pt idx="376">
                  <c:v>77</c:v>
                </c:pt>
                <c:pt idx="377">
                  <c:v>94</c:v>
                </c:pt>
                <c:pt idx="378">
                  <c:v>66</c:v>
                </c:pt>
                <c:pt idx="379">
                  <c:v>84</c:v>
                </c:pt>
                <c:pt idx="380">
                  <c:v>94</c:v>
                </c:pt>
                <c:pt idx="381">
                  <c:v>100</c:v>
                </c:pt>
                <c:pt idx="382">
                  <c:v>66</c:v>
                </c:pt>
                <c:pt idx="383">
                  <c:v>0</c:v>
                </c:pt>
                <c:pt idx="384">
                  <c:v>47</c:v>
                </c:pt>
                <c:pt idx="385">
                  <c:v>84</c:v>
                </c:pt>
                <c:pt idx="386">
                  <c:v>94</c:v>
                </c:pt>
                <c:pt idx="387">
                  <c:v>65</c:v>
                </c:pt>
                <c:pt idx="388">
                  <c:v>87</c:v>
                </c:pt>
                <c:pt idx="389">
                  <c:v>80</c:v>
                </c:pt>
                <c:pt idx="390">
                  <c:v>97</c:v>
                </c:pt>
                <c:pt idx="391">
                  <c:v>0</c:v>
                </c:pt>
                <c:pt idx="392">
                  <c:v>94</c:v>
                </c:pt>
                <c:pt idx="393">
                  <c:v>82</c:v>
                </c:pt>
                <c:pt idx="394">
                  <c:v>98</c:v>
                </c:pt>
                <c:pt idx="395">
                  <c:v>76</c:v>
                </c:pt>
                <c:pt idx="396">
                  <c:v>69</c:v>
                </c:pt>
                <c:pt idx="397">
                  <c:v>94</c:v>
                </c:pt>
                <c:pt idx="398">
                  <c:v>77</c:v>
                </c:pt>
                <c:pt idx="399">
                  <c:v>79</c:v>
                </c:pt>
                <c:pt idx="400">
                  <c:v>62</c:v>
                </c:pt>
                <c:pt idx="401">
                  <c:v>69</c:v>
                </c:pt>
                <c:pt idx="402">
                  <c:v>100</c:v>
                </c:pt>
                <c:pt idx="403">
                  <c:v>85</c:v>
                </c:pt>
                <c:pt idx="404">
                  <c:v>0</c:v>
                </c:pt>
                <c:pt idx="405">
                  <c:v>89</c:v>
                </c:pt>
                <c:pt idx="406">
                  <c:v>93</c:v>
                </c:pt>
                <c:pt idx="407">
                  <c:v>91</c:v>
                </c:pt>
                <c:pt idx="408">
                  <c:v>63</c:v>
                </c:pt>
                <c:pt idx="409">
                  <c:v>87</c:v>
                </c:pt>
                <c:pt idx="410">
                  <c:v>88</c:v>
                </c:pt>
                <c:pt idx="411">
                  <c:v>82</c:v>
                </c:pt>
                <c:pt idx="412">
                  <c:v>92</c:v>
                </c:pt>
                <c:pt idx="413">
                  <c:v>86</c:v>
                </c:pt>
                <c:pt idx="414">
                  <c:v>87</c:v>
                </c:pt>
                <c:pt idx="415">
                  <c:v>84</c:v>
                </c:pt>
                <c:pt idx="416">
                  <c:v>78</c:v>
                </c:pt>
                <c:pt idx="417">
                  <c:v>100</c:v>
                </c:pt>
                <c:pt idx="418">
                  <c:v>95</c:v>
                </c:pt>
                <c:pt idx="419">
                  <c:v>86</c:v>
                </c:pt>
                <c:pt idx="420">
                  <c:v>54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50</c:v>
                </c:pt>
                <c:pt idx="425">
                  <c:v>69</c:v>
                </c:pt>
                <c:pt idx="426">
                  <c:v>88</c:v>
                </c:pt>
                <c:pt idx="427">
                  <c:v>0</c:v>
                </c:pt>
                <c:pt idx="428">
                  <c:v>89</c:v>
                </c:pt>
                <c:pt idx="429">
                  <c:v>0</c:v>
                </c:pt>
                <c:pt idx="430">
                  <c:v>0</c:v>
                </c:pt>
                <c:pt idx="431">
                  <c:v>72</c:v>
                </c:pt>
                <c:pt idx="432">
                  <c:v>81</c:v>
                </c:pt>
                <c:pt idx="433">
                  <c:v>71</c:v>
                </c:pt>
                <c:pt idx="434">
                  <c:v>84</c:v>
                </c:pt>
                <c:pt idx="435">
                  <c:v>65</c:v>
                </c:pt>
                <c:pt idx="436">
                  <c:v>88</c:v>
                </c:pt>
                <c:pt idx="437">
                  <c:v>80</c:v>
                </c:pt>
                <c:pt idx="438">
                  <c:v>94</c:v>
                </c:pt>
                <c:pt idx="439">
                  <c:v>0</c:v>
                </c:pt>
                <c:pt idx="440">
                  <c:v>0</c:v>
                </c:pt>
                <c:pt idx="441">
                  <c:v>97</c:v>
                </c:pt>
                <c:pt idx="442">
                  <c:v>97</c:v>
                </c:pt>
                <c:pt idx="443">
                  <c:v>0</c:v>
                </c:pt>
                <c:pt idx="444">
                  <c:v>0</c:v>
                </c:pt>
                <c:pt idx="445">
                  <c:v>99</c:v>
                </c:pt>
                <c:pt idx="446">
                  <c:v>0</c:v>
                </c:pt>
                <c:pt idx="447">
                  <c:v>82</c:v>
                </c:pt>
                <c:pt idx="448">
                  <c:v>92</c:v>
                </c:pt>
                <c:pt idx="449">
                  <c:v>84</c:v>
                </c:pt>
                <c:pt idx="450">
                  <c:v>0</c:v>
                </c:pt>
                <c:pt idx="451">
                  <c:v>84</c:v>
                </c:pt>
                <c:pt idx="452">
                  <c:v>0</c:v>
                </c:pt>
                <c:pt idx="453">
                  <c:v>0</c:v>
                </c:pt>
                <c:pt idx="454">
                  <c:v>72</c:v>
                </c:pt>
                <c:pt idx="455">
                  <c:v>50</c:v>
                </c:pt>
                <c:pt idx="456">
                  <c:v>80</c:v>
                </c:pt>
                <c:pt idx="457">
                  <c:v>94</c:v>
                </c:pt>
                <c:pt idx="458">
                  <c:v>80</c:v>
                </c:pt>
                <c:pt idx="459">
                  <c:v>84</c:v>
                </c:pt>
                <c:pt idx="460">
                  <c:v>66</c:v>
                </c:pt>
                <c:pt idx="461">
                  <c:v>53</c:v>
                </c:pt>
                <c:pt idx="462">
                  <c:v>76</c:v>
                </c:pt>
                <c:pt idx="463">
                  <c:v>78</c:v>
                </c:pt>
                <c:pt idx="464">
                  <c:v>82</c:v>
                </c:pt>
                <c:pt idx="465">
                  <c:v>81</c:v>
                </c:pt>
                <c:pt idx="466">
                  <c:v>94</c:v>
                </c:pt>
                <c:pt idx="467">
                  <c:v>83</c:v>
                </c:pt>
                <c:pt idx="468">
                  <c:v>55</c:v>
                </c:pt>
                <c:pt idx="469">
                  <c:v>68</c:v>
                </c:pt>
                <c:pt idx="470">
                  <c:v>94</c:v>
                </c:pt>
                <c:pt idx="471">
                  <c:v>91</c:v>
                </c:pt>
                <c:pt idx="472">
                  <c:v>71</c:v>
                </c:pt>
                <c:pt idx="473">
                  <c:v>55</c:v>
                </c:pt>
                <c:pt idx="474">
                  <c:v>95</c:v>
                </c:pt>
                <c:pt idx="475">
                  <c:v>48</c:v>
                </c:pt>
                <c:pt idx="476">
                  <c:v>68</c:v>
                </c:pt>
                <c:pt idx="477">
                  <c:v>76</c:v>
                </c:pt>
                <c:pt idx="478">
                  <c:v>87</c:v>
                </c:pt>
                <c:pt idx="479">
                  <c:v>74</c:v>
                </c:pt>
                <c:pt idx="480">
                  <c:v>76</c:v>
                </c:pt>
                <c:pt idx="481">
                  <c:v>85</c:v>
                </c:pt>
                <c:pt idx="482">
                  <c:v>76</c:v>
                </c:pt>
                <c:pt idx="483">
                  <c:v>70</c:v>
                </c:pt>
                <c:pt idx="484">
                  <c:v>79</c:v>
                </c:pt>
                <c:pt idx="485">
                  <c:v>73</c:v>
                </c:pt>
                <c:pt idx="486">
                  <c:v>90</c:v>
                </c:pt>
                <c:pt idx="487">
                  <c:v>96</c:v>
                </c:pt>
                <c:pt idx="488">
                  <c:v>72</c:v>
                </c:pt>
                <c:pt idx="489">
                  <c:v>64</c:v>
                </c:pt>
                <c:pt idx="490">
                  <c:v>75</c:v>
                </c:pt>
                <c:pt idx="491">
                  <c:v>55</c:v>
                </c:pt>
                <c:pt idx="492">
                  <c:v>79</c:v>
                </c:pt>
                <c:pt idx="493">
                  <c:v>76</c:v>
                </c:pt>
                <c:pt idx="494">
                  <c:v>72</c:v>
                </c:pt>
                <c:pt idx="495">
                  <c:v>72</c:v>
                </c:pt>
                <c:pt idx="496">
                  <c:v>72</c:v>
                </c:pt>
                <c:pt idx="497">
                  <c:v>87</c:v>
                </c:pt>
                <c:pt idx="498">
                  <c:v>78</c:v>
                </c:pt>
                <c:pt idx="499">
                  <c:v>74</c:v>
                </c:pt>
                <c:pt idx="500">
                  <c:v>67</c:v>
                </c:pt>
                <c:pt idx="501">
                  <c:v>76</c:v>
                </c:pt>
                <c:pt idx="502">
                  <c:v>91</c:v>
                </c:pt>
                <c:pt idx="503">
                  <c:v>79</c:v>
                </c:pt>
                <c:pt idx="504">
                  <c:v>65</c:v>
                </c:pt>
                <c:pt idx="505">
                  <c:v>73</c:v>
                </c:pt>
                <c:pt idx="506">
                  <c:v>64</c:v>
                </c:pt>
                <c:pt idx="507">
                  <c:v>76</c:v>
                </c:pt>
                <c:pt idx="508">
                  <c:v>86</c:v>
                </c:pt>
                <c:pt idx="509">
                  <c:v>79</c:v>
                </c:pt>
                <c:pt idx="510">
                  <c:v>81</c:v>
                </c:pt>
                <c:pt idx="511">
                  <c:v>84</c:v>
                </c:pt>
                <c:pt idx="512">
                  <c:v>63</c:v>
                </c:pt>
                <c:pt idx="513">
                  <c:v>70</c:v>
                </c:pt>
                <c:pt idx="514">
                  <c:v>83</c:v>
                </c:pt>
                <c:pt idx="515">
                  <c:v>49</c:v>
                </c:pt>
                <c:pt idx="516">
                  <c:v>95</c:v>
                </c:pt>
                <c:pt idx="517">
                  <c:v>77</c:v>
                </c:pt>
                <c:pt idx="518">
                  <c:v>97</c:v>
                </c:pt>
                <c:pt idx="519">
                  <c:v>80</c:v>
                </c:pt>
                <c:pt idx="520">
                  <c:v>80</c:v>
                </c:pt>
                <c:pt idx="521">
                  <c:v>71</c:v>
                </c:pt>
                <c:pt idx="522">
                  <c:v>93</c:v>
                </c:pt>
                <c:pt idx="523">
                  <c:v>63</c:v>
                </c:pt>
                <c:pt idx="524">
                  <c:v>90</c:v>
                </c:pt>
                <c:pt idx="525">
                  <c:v>80</c:v>
                </c:pt>
                <c:pt idx="526">
                  <c:v>87</c:v>
                </c:pt>
                <c:pt idx="527">
                  <c:v>72</c:v>
                </c:pt>
                <c:pt idx="528">
                  <c:v>89</c:v>
                </c:pt>
                <c:pt idx="529">
                  <c:v>83</c:v>
                </c:pt>
                <c:pt idx="530">
                  <c:v>75</c:v>
                </c:pt>
                <c:pt idx="531">
                  <c:v>78</c:v>
                </c:pt>
                <c:pt idx="532">
                  <c:v>64</c:v>
                </c:pt>
                <c:pt idx="533">
                  <c:v>83</c:v>
                </c:pt>
                <c:pt idx="534">
                  <c:v>81</c:v>
                </c:pt>
                <c:pt idx="535">
                  <c:v>62</c:v>
                </c:pt>
                <c:pt idx="536">
                  <c:v>68</c:v>
                </c:pt>
                <c:pt idx="537">
                  <c:v>91</c:v>
                </c:pt>
                <c:pt idx="538">
                  <c:v>93</c:v>
                </c:pt>
                <c:pt idx="539">
                  <c:v>96</c:v>
                </c:pt>
                <c:pt idx="540">
                  <c:v>76</c:v>
                </c:pt>
                <c:pt idx="541">
                  <c:v>75</c:v>
                </c:pt>
                <c:pt idx="542">
                  <c:v>0</c:v>
                </c:pt>
                <c:pt idx="543">
                  <c:v>0</c:v>
                </c:pt>
                <c:pt idx="544">
                  <c:v>90</c:v>
                </c:pt>
                <c:pt idx="545">
                  <c:v>84</c:v>
                </c:pt>
                <c:pt idx="546">
                  <c:v>90</c:v>
                </c:pt>
                <c:pt idx="547">
                  <c:v>95</c:v>
                </c:pt>
                <c:pt idx="548">
                  <c:v>86</c:v>
                </c:pt>
                <c:pt idx="549">
                  <c:v>78</c:v>
                </c:pt>
                <c:pt idx="550">
                  <c:v>82</c:v>
                </c:pt>
                <c:pt idx="551">
                  <c:v>81</c:v>
                </c:pt>
                <c:pt idx="552">
                  <c:v>0</c:v>
                </c:pt>
                <c:pt idx="553">
                  <c:v>56</c:v>
                </c:pt>
                <c:pt idx="554">
                  <c:v>77</c:v>
                </c:pt>
                <c:pt idx="555">
                  <c:v>82</c:v>
                </c:pt>
                <c:pt idx="556">
                  <c:v>85</c:v>
                </c:pt>
                <c:pt idx="557">
                  <c:v>67</c:v>
                </c:pt>
                <c:pt idx="558">
                  <c:v>73</c:v>
                </c:pt>
                <c:pt idx="559">
                  <c:v>0</c:v>
                </c:pt>
                <c:pt idx="560">
                  <c:v>0</c:v>
                </c:pt>
                <c:pt idx="561">
                  <c:v>70</c:v>
                </c:pt>
                <c:pt idx="562">
                  <c:v>85</c:v>
                </c:pt>
                <c:pt idx="563">
                  <c:v>0</c:v>
                </c:pt>
                <c:pt idx="564">
                  <c:v>60</c:v>
                </c:pt>
                <c:pt idx="565">
                  <c:v>87</c:v>
                </c:pt>
                <c:pt idx="566">
                  <c:v>95</c:v>
                </c:pt>
                <c:pt idx="567">
                  <c:v>81</c:v>
                </c:pt>
                <c:pt idx="568">
                  <c:v>79</c:v>
                </c:pt>
                <c:pt idx="569">
                  <c:v>74</c:v>
                </c:pt>
                <c:pt idx="570">
                  <c:v>86</c:v>
                </c:pt>
                <c:pt idx="571">
                  <c:v>62</c:v>
                </c:pt>
                <c:pt idx="572">
                  <c:v>90</c:v>
                </c:pt>
                <c:pt idx="573">
                  <c:v>91</c:v>
                </c:pt>
                <c:pt idx="574">
                  <c:v>87</c:v>
                </c:pt>
                <c:pt idx="575">
                  <c:v>76</c:v>
                </c:pt>
                <c:pt idx="576">
                  <c:v>47</c:v>
                </c:pt>
                <c:pt idx="577">
                  <c:v>73</c:v>
                </c:pt>
                <c:pt idx="578">
                  <c:v>78</c:v>
                </c:pt>
                <c:pt idx="579">
                  <c:v>76</c:v>
                </c:pt>
                <c:pt idx="580">
                  <c:v>76</c:v>
                </c:pt>
                <c:pt idx="581">
                  <c:v>89</c:v>
                </c:pt>
                <c:pt idx="582">
                  <c:v>69</c:v>
                </c:pt>
                <c:pt idx="583">
                  <c:v>76</c:v>
                </c:pt>
                <c:pt idx="584">
                  <c:v>80</c:v>
                </c:pt>
                <c:pt idx="585">
                  <c:v>82</c:v>
                </c:pt>
                <c:pt idx="586">
                  <c:v>63</c:v>
                </c:pt>
                <c:pt idx="587">
                  <c:v>61</c:v>
                </c:pt>
                <c:pt idx="588">
                  <c:v>63</c:v>
                </c:pt>
                <c:pt idx="589">
                  <c:v>66</c:v>
                </c:pt>
                <c:pt idx="590">
                  <c:v>47</c:v>
                </c:pt>
                <c:pt idx="591">
                  <c:v>87</c:v>
                </c:pt>
                <c:pt idx="592">
                  <c:v>80</c:v>
                </c:pt>
                <c:pt idx="593">
                  <c:v>84</c:v>
                </c:pt>
                <c:pt idx="594">
                  <c:v>69</c:v>
                </c:pt>
                <c:pt idx="595">
                  <c:v>77</c:v>
                </c:pt>
                <c:pt idx="596">
                  <c:v>79</c:v>
                </c:pt>
                <c:pt idx="597">
                  <c:v>61</c:v>
                </c:pt>
                <c:pt idx="598">
                  <c:v>66</c:v>
                </c:pt>
                <c:pt idx="599">
                  <c:v>73</c:v>
                </c:pt>
                <c:pt idx="600">
                  <c:v>74</c:v>
                </c:pt>
                <c:pt idx="601">
                  <c:v>94</c:v>
                </c:pt>
                <c:pt idx="602">
                  <c:v>96</c:v>
                </c:pt>
                <c:pt idx="603">
                  <c:v>76</c:v>
                </c:pt>
                <c:pt idx="604">
                  <c:v>76</c:v>
                </c:pt>
                <c:pt idx="605">
                  <c:v>67</c:v>
                </c:pt>
                <c:pt idx="606">
                  <c:v>72</c:v>
                </c:pt>
                <c:pt idx="607">
                  <c:v>85</c:v>
                </c:pt>
                <c:pt idx="608">
                  <c:v>62</c:v>
                </c:pt>
                <c:pt idx="609">
                  <c:v>78</c:v>
                </c:pt>
                <c:pt idx="610">
                  <c:v>82</c:v>
                </c:pt>
                <c:pt idx="611">
                  <c:v>76</c:v>
                </c:pt>
                <c:pt idx="612">
                  <c:v>55</c:v>
                </c:pt>
                <c:pt idx="613">
                  <c:v>70</c:v>
                </c:pt>
                <c:pt idx="614">
                  <c:v>64</c:v>
                </c:pt>
                <c:pt idx="615">
                  <c:v>81</c:v>
                </c:pt>
                <c:pt idx="616">
                  <c:v>52</c:v>
                </c:pt>
                <c:pt idx="617">
                  <c:v>81</c:v>
                </c:pt>
                <c:pt idx="618">
                  <c:v>90</c:v>
                </c:pt>
                <c:pt idx="619">
                  <c:v>71</c:v>
                </c:pt>
                <c:pt idx="620">
                  <c:v>53</c:v>
                </c:pt>
                <c:pt idx="621">
                  <c:v>83</c:v>
                </c:pt>
                <c:pt idx="622">
                  <c:v>75</c:v>
                </c:pt>
                <c:pt idx="623">
                  <c:v>86</c:v>
                </c:pt>
                <c:pt idx="624">
                  <c:v>45</c:v>
                </c:pt>
                <c:pt idx="625">
                  <c:v>54</c:v>
                </c:pt>
                <c:pt idx="626">
                  <c:v>86</c:v>
                </c:pt>
                <c:pt idx="627">
                  <c:v>77</c:v>
                </c:pt>
                <c:pt idx="628">
                  <c:v>86</c:v>
                </c:pt>
                <c:pt idx="629">
                  <c:v>73</c:v>
                </c:pt>
                <c:pt idx="630">
                  <c:v>74</c:v>
                </c:pt>
                <c:pt idx="631">
                  <c:v>66</c:v>
                </c:pt>
                <c:pt idx="632">
                  <c:v>81</c:v>
                </c:pt>
                <c:pt idx="633">
                  <c:v>83</c:v>
                </c:pt>
                <c:pt idx="634">
                  <c:v>73</c:v>
                </c:pt>
                <c:pt idx="635">
                  <c:v>96</c:v>
                </c:pt>
                <c:pt idx="636">
                  <c:v>58</c:v>
                </c:pt>
                <c:pt idx="637">
                  <c:v>0</c:v>
                </c:pt>
                <c:pt idx="638">
                  <c:v>76</c:v>
                </c:pt>
                <c:pt idx="639">
                  <c:v>0</c:v>
                </c:pt>
                <c:pt idx="640">
                  <c:v>79</c:v>
                </c:pt>
                <c:pt idx="641">
                  <c:v>93</c:v>
                </c:pt>
                <c:pt idx="642">
                  <c:v>91</c:v>
                </c:pt>
                <c:pt idx="643">
                  <c:v>0</c:v>
                </c:pt>
                <c:pt idx="644">
                  <c:v>79</c:v>
                </c:pt>
                <c:pt idx="645">
                  <c:v>67</c:v>
                </c:pt>
                <c:pt idx="646">
                  <c:v>74</c:v>
                </c:pt>
                <c:pt idx="647">
                  <c:v>85</c:v>
                </c:pt>
                <c:pt idx="648">
                  <c:v>70</c:v>
                </c:pt>
                <c:pt idx="649">
                  <c:v>0</c:v>
                </c:pt>
                <c:pt idx="650">
                  <c:v>71</c:v>
                </c:pt>
                <c:pt idx="651">
                  <c:v>81</c:v>
                </c:pt>
                <c:pt idx="652">
                  <c:v>0</c:v>
                </c:pt>
                <c:pt idx="653">
                  <c:v>86</c:v>
                </c:pt>
                <c:pt idx="654">
                  <c:v>86</c:v>
                </c:pt>
                <c:pt idx="655">
                  <c:v>77</c:v>
                </c:pt>
                <c:pt idx="656">
                  <c:v>84</c:v>
                </c:pt>
                <c:pt idx="657">
                  <c:v>92</c:v>
                </c:pt>
                <c:pt idx="658">
                  <c:v>72</c:v>
                </c:pt>
                <c:pt idx="659">
                  <c:v>85</c:v>
                </c:pt>
                <c:pt idx="660">
                  <c:v>0</c:v>
                </c:pt>
                <c:pt idx="661">
                  <c:v>72</c:v>
                </c:pt>
                <c:pt idx="662">
                  <c:v>68</c:v>
                </c:pt>
                <c:pt idx="663">
                  <c:v>86</c:v>
                </c:pt>
                <c:pt idx="664">
                  <c:v>70</c:v>
                </c:pt>
                <c:pt idx="665">
                  <c:v>68</c:v>
                </c:pt>
                <c:pt idx="666">
                  <c:v>70</c:v>
                </c:pt>
                <c:pt idx="667">
                  <c:v>76</c:v>
                </c:pt>
                <c:pt idx="668">
                  <c:v>90</c:v>
                </c:pt>
                <c:pt idx="669">
                  <c:v>0</c:v>
                </c:pt>
                <c:pt idx="670">
                  <c:v>75</c:v>
                </c:pt>
                <c:pt idx="671">
                  <c:v>75</c:v>
                </c:pt>
                <c:pt idx="672">
                  <c:v>63</c:v>
                </c:pt>
                <c:pt idx="673">
                  <c:v>80</c:v>
                </c:pt>
                <c:pt idx="674">
                  <c:v>80</c:v>
                </c:pt>
                <c:pt idx="675">
                  <c:v>0</c:v>
                </c:pt>
                <c:pt idx="676">
                  <c:v>85</c:v>
                </c:pt>
                <c:pt idx="677">
                  <c:v>0</c:v>
                </c:pt>
                <c:pt idx="678">
                  <c:v>0</c:v>
                </c:pt>
                <c:pt idx="679">
                  <c:v>60</c:v>
                </c:pt>
                <c:pt idx="680">
                  <c:v>61</c:v>
                </c:pt>
                <c:pt idx="681">
                  <c:v>51</c:v>
                </c:pt>
                <c:pt idx="682">
                  <c:v>83</c:v>
                </c:pt>
                <c:pt idx="683">
                  <c:v>78</c:v>
                </c:pt>
                <c:pt idx="684">
                  <c:v>76</c:v>
                </c:pt>
                <c:pt idx="685">
                  <c:v>78</c:v>
                </c:pt>
                <c:pt idx="686">
                  <c:v>97</c:v>
                </c:pt>
                <c:pt idx="687">
                  <c:v>83</c:v>
                </c:pt>
                <c:pt idx="688">
                  <c:v>64</c:v>
                </c:pt>
                <c:pt idx="689">
                  <c:v>85</c:v>
                </c:pt>
                <c:pt idx="690">
                  <c:v>85</c:v>
                </c:pt>
                <c:pt idx="691">
                  <c:v>83</c:v>
                </c:pt>
                <c:pt idx="692">
                  <c:v>64</c:v>
                </c:pt>
                <c:pt idx="693">
                  <c:v>76</c:v>
                </c:pt>
                <c:pt idx="694">
                  <c:v>52</c:v>
                </c:pt>
                <c:pt idx="695">
                  <c:v>56</c:v>
                </c:pt>
                <c:pt idx="696">
                  <c:v>82</c:v>
                </c:pt>
                <c:pt idx="697">
                  <c:v>86</c:v>
                </c:pt>
                <c:pt idx="698">
                  <c:v>87</c:v>
                </c:pt>
                <c:pt idx="699">
                  <c:v>88</c:v>
                </c:pt>
                <c:pt idx="700">
                  <c:v>30</c:v>
                </c:pt>
                <c:pt idx="701">
                  <c:v>76</c:v>
                </c:pt>
                <c:pt idx="702">
                  <c:v>80</c:v>
                </c:pt>
                <c:pt idx="703">
                  <c:v>88</c:v>
                </c:pt>
                <c:pt idx="704">
                  <c:v>53</c:v>
                </c:pt>
                <c:pt idx="705">
                  <c:v>83</c:v>
                </c:pt>
                <c:pt idx="706">
                  <c:v>90</c:v>
                </c:pt>
                <c:pt idx="707">
                  <c:v>79</c:v>
                </c:pt>
                <c:pt idx="708">
                  <c:v>78</c:v>
                </c:pt>
                <c:pt idx="709">
                  <c:v>71</c:v>
                </c:pt>
                <c:pt idx="710">
                  <c:v>72</c:v>
                </c:pt>
                <c:pt idx="711">
                  <c:v>70</c:v>
                </c:pt>
                <c:pt idx="712">
                  <c:v>73</c:v>
                </c:pt>
                <c:pt idx="713">
                  <c:v>79</c:v>
                </c:pt>
                <c:pt idx="714">
                  <c:v>28</c:v>
                </c:pt>
                <c:pt idx="715">
                  <c:v>72</c:v>
                </c:pt>
                <c:pt idx="716">
                  <c:v>69</c:v>
                </c:pt>
                <c:pt idx="717">
                  <c:v>90</c:v>
                </c:pt>
                <c:pt idx="718">
                  <c:v>72</c:v>
                </c:pt>
                <c:pt idx="719">
                  <c:v>89</c:v>
                </c:pt>
                <c:pt idx="720">
                  <c:v>85</c:v>
                </c:pt>
                <c:pt idx="721">
                  <c:v>72</c:v>
                </c:pt>
                <c:pt idx="722">
                  <c:v>69</c:v>
                </c:pt>
                <c:pt idx="723">
                  <c:v>70</c:v>
                </c:pt>
                <c:pt idx="724">
                  <c:v>90</c:v>
                </c:pt>
                <c:pt idx="725">
                  <c:v>74</c:v>
                </c:pt>
                <c:pt idx="726">
                  <c:v>69</c:v>
                </c:pt>
                <c:pt idx="727">
                  <c:v>78</c:v>
                </c:pt>
                <c:pt idx="728">
                  <c:v>76</c:v>
                </c:pt>
                <c:pt idx="729">
                  <c:v>87</c:v>
                </c:pt>
                <c:pt idx="730">
                  <c:v>77</c:v>
                </c:pt>
                <c:pt idx="7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2F-4FED-A9ED-B50D7D486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036488"/>
        <c:axId val="1126038536"/>
      </c:scatterChart>
      <c:valAx>
        <c:axId val="1126036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038536"/>
        <c:crosses val="autoZero"/>
        <c:crossBetween val="midCat"/>
      </c:valAx>
      <c:valAx>
        <c:axId val="112603853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036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Drama (gross revenue (M)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genre_tables!$A$3:$A$734</c:f>
              <c:numCache>
                <c:formatCode>General</c:formatCode>
                <c:ptCount val="732"/>
                <c:pt idx="0">
                  <c:v>1994</c:v>
                </c:pt>
                <c:pt idx="1">
                  <c:v>1972</c:v>
                </c:pt>
                <c:pt idx="2">
                  <c:v>2008</c:v>
                </c:pt>
                <c:pt idx="3">
                  <c:v>1993</c:v>
                </c:pt>
                <c:pt idx="4">
                  <c:v>1957</c:v>
                </c:pt>
                <c:pt idx="5">
                  <c:v>2003</c:v>
                </c:pt>
                <c:pt idx="6">
                  <c:v>1974</c:v>
                </c:pt>
                <c:pt idx="7">
                  <c:v>1994</c:v>
                </c:pt>
                <c:pt idx="8">
                  <c:v>2001</c:v>
                </c:pt>
                <c:pt idx="9">
                  <c:v>1999</c:v>
                </c:pt>
                <c:pt idx="10">
                  <c:v>1994</c:v>
                </c:pt>
                <c:pt idx="11">
                  <c:v>2002</c:v>
                </c:pt>
                <c:pt idx="12">
                  <c:v>2021</c:v>
                </c:pt>
                <c:pt idx="13">
                  <c:v>2022</c:v>
                </c:pt>
                <c:pt idx="14">
                  <c:v>2014</c:v>
                </c:pt>
                <c:pt idx="15">
                  <c:v>1990</c:v>
                </c:pt>
                <c:pt idx="16">
                  <c:v>1975</c:v>
                </c:pt>
                <c:pt idx="17">
                  <c:v>2022</c:v>
                </c:pt>
                <c:pt idx="18">
                  <c:v>2020</c:v>
                </c:pt>
                <c:pt idx="19">
                  <c:v>1999</c:v>
                </c:pt>
                <c:pt idx="20">
                  <c:v>1995</c:v>
                </c:pt>
                <c:pt idx="21">
                  <c:v>1998</c:v>
                </c:pt>
                <c:pt idx="22">
                  <c:v>1991</c:v>
                </c:pt>
                <c:pt idx="23">
                  <c:v>2002</c:v>
                </c:pt>
                <c:pt idx="24">
                  <c:v>1997</c:v>
                </c:pt>
                <c:pt idx="25">
                  <c:v>1954</c:v>
                </c:pt>
                <c:pt idx="26">
                  <c:v>1946</c:v>
                </c:pt>
                <c:pt idx="27">
                  <c:v>1962</c:v>
                </c:pt>
                <c:pt idx="28">
                  <c:v>2022</c:v>
                </c:pt>
                <c:pt idx="29">
                  <c:v>2006</c:v>
                </c:pt>
                <c:pt idx="30">
                  <c:v>2000</c:v>
                </c:pt>
                <c:pt idx="31">
                  <c:v>2019</c:v>
                </c:pt>
                <c:pt idx="32">
                  <c:v>2006</c:v>
                </c:pt>
                <c:pt idx="33">
                  <c:v>2014</c:v>
                </c:pt>
                <c:pt idx="34">
                  <c:v>1994</c:v>
                </c:pt>
                <c:pt idx="35">
                  <c:v>1994</c:v>
                </c:pt>
                <c:pt idx="36">
                  <c:v>1995</c:v>
                </c:pt>
                <c:pt idx="37">
                  <c:v>1942</c:v>
                </c:pt>
                <c:pt idx="38">
                  <c:v>1998</c:v>
                </c:pt>
                <c:pt idx="39">
                  <c:v>2002</c:v>
                </c:pt>
                <c:pt idx="40">
                  <c:v>2011</c:v>
                </c:pt>
                <c:pt idx="41">
                  <c:v>1988</c:v>
                </c:pt>
                <c:pt idx="42">
                  <c:v>1988</c:v>
                </c:pt>
                <c:pt idx="43">
                  <c:v>1936</c:v>
                </c:pt>
                <c:pt idx="44">
                  <c:v>1931</c:v>
                </c:pt>
                <c:pt idx="45">
                  <c:v>2018</c:v>
                </c:pt>
                <c:pt idx="46">
                  <c:v>2019</c:v>
                </c:pt>
                <c:pt idx="47">
                  <c:v>2012</c:v>
                </c:pt>
                <c:pt idx="48">
                  <c:v>1979</c:v>
                </c:pt>
                <c:pt idx="49">
                  <c:v>2019</c:v>
                </c:pt>
                <c:pt idx="50">
                  <c:v>2012</c:v>
                </c:pt>
                <c:pt idx="51">
                  <c:v>1980</c:v>
                </c:pt>
                <c:pt idx="52">
                  <c:v>2003</c:v>
                </c:pt>
                <c:pt idx="53">
                  <c:v>1984</c:v>
                </c:pt>
                <c:pt idx="54">
                  <c:v>1985</c:v>
                </c:pt>
                <c:pt idx="55">
                  <c:v>2017</c:v>
                </c:pt>
                <c:pt idx="56">
                  <c:v>2016</c:v>
                </c:pt>
                <c:pt idx="57">
                  <c:v>2009</c:v>
                </c:pt>
                <c:pt idx="58">
                  <c:v>2006</c:v>
                </c:pt>
                <c:pt idx="59">
                  <c:v>1981</c:v>
                </c:pt>
                <c:pt idx="60">
                  <c:v>2018</c:v>
                </c:pt>
                <c:pt idx="61">
                  <c:v>1950</c:v>
                </c:pt>
                <c:pt idx="62">
                  <c:v>1957</c:v>
                </c:pt>
                <c:pt idx="63">
                  <c:v>1957</c:v>
                </c:pt>
                <c:pt idx="64">
                  <c:v>1940</c:v>
                </c:pt>
                <c:pt idx="65">
                  <c:v>1963</c:v>
                </c:pt>
                <c:pt idx="66">
                  <c:v>2021</c:v>
                </c:pt>
                <c:pt idx="67">
                  <c:v>2019</c:v>
                </c:pt>
                <c:pt idx="68">
                  <c:v>2021</c:v>
                </c:pt>
                <c:pt idx="69">
                  <c:v>2022</c:v>
                </c:pt>
                <c:pt idx="70">
                  <c:v>1995</c:v>
                </c:pt>
                <c:pt idx="71">
                  <c:v>2009</c:v>
                </c:pt>
                <c:pt idx="72">
                  <c:v>1987</c:v>
                </c:pt>
                <c:pt idx="73">
                  <c:v>1983</c:v>
                </c:pt>
                <c:pt idx="74">
                  <c:v>1999</c:v>
                </c:pt>
                <c:pt idx="75">
                  <c:v>2000</c:v>
                </c:pt>
                <c:pt idx="76">
                  <c:v>1997</c:v>
                </c:pt>
                <c:pt idx="77">
                  <c:v>2004</c:v>
                </c:pt>
                <c:pt idx="78">
                  <c:v>1995</c:v>
                </c:pt>
                <c:pt idx="79">
                  <c:v>1984</c:v>
                </c:pt>
                <c:pt idx="80">
                  <c:v>2012</c:v>
                </c:pt>
                <c:pt idx="81">
                  <c:v>2020</c:v>
                </c:pt>
                <c:pt idx="82">
                  <c:v>2010</c:v>
                </c:pt>
                <c:pt idx="83">
                  <c:v>1962</c:v>
                </c:pt>
                <c:pt idx="84">
                  <c:v>1962</c:v>
                </c:pt>
                <c:pt idx="85">
                  <c:v>1941</c:v>
                </c:pt>
                <c:pt idx="86">
                  <c:v>1927</c:v>
                </c:pt>
                <c:pt idx="87">
                  <c:v>1973</c:v>
                </c:pt>
                <c:pt idx="88">
                  <c:v>2011</c:v>
                </c:pt>
                <c:pt idx="89">
                  <c:v>1960</c:v>
                </c:pt>
                <c:pt idx="90">
                  <c:v>2016</c:v>
                </c:pt>
                <c:pt idx="91">
                  <c:v>1952</c:v>
                </c:pt>
                <c:pt idx="92">
                  <c:v>1961</c:v>
                </c:pt>
                <c:pt idx="93">
                  <c:v>2022</c:v>
                </c:pt>
                <c:pt idx="94">
                  <c:v>1944</c:v>
                </c:pt>
                <c:pt idx="95">
                  <c:v>2007</c:v>
                </c:pt>
                <c:pt idx="96">
                  <c:v>1948</c:v>
                </c:pt>
                <c:pt idx="97">
                  <c:v>2017</c:v>
                </c:pt>
                <c:pt idx="98">
                  <c:v>2022</c:v>
                </c:pt>
                <c:pt idx="99">
                  <c:v>2019</c:v>
                </c:pt>
                <c:pt idx="100">
                  <c:v>1921</c:v>
                </c:pt>
                <c:pt idx="101">
                  <c:v>2021</c:v>
                </c:pt>
                <c:pt idx="102">
                  <c:v>2018</c:v>
                </c:pt>
                <c:pt idx="103">
                  <c:v>2013</c:v>
                </c:pt>
                <c:pt idx="104">
                  <c:v>2007</c:v>
                </c:pt>
                <c:pt idx="105">
                  <c:v>2007</c:v>
                </c:pt>
                <c:pt idx="106">
                  <c:v>2005</c:v>
                </c:pt>
                <c:pt idx="107">
                  <c:v>1976</c:v>
                </c:pt>
                <c:pt idx="108">
                  <c:v>2019</c:v>
                </c:pt>
                <c:pt idx="109">
                  <c:v>1995</c:v>
                </c:pt>
                <c:pt idx="110">
                  <c:v>1992</c:v>
                </c:pt>
                <c:pt idx="111">
                  <c:v>1998</c:v>
                </c:pt>
                <c:pt idx="112">
                  <c:v>2018</c:v>
                </c:pt>
                <c:pt idx="113">
                  <c:v>1997</c:v>
                </c:pt>
                <c:pt idx="114">
                  <c:v>1999</c:v>
                </c:pt>
                <c:pt idx="115">
                  <c:v>2001</c:v>
                </c:pt>
                <c:pt idx="116">
                  <c:v>2020</c:v>
                </c:pt>
                <c:pt idx="117">
                  <c:v>2004</c:v>
                </c:pt>
                <c:pt idx="118">
                  <c:v>1939</c:v>
                </c:pt>
                <c:pt idx="119">
                  <c:v>1974</c:v>
                </c:pt>
                <c:pt idx="120">
                  <c:v>2005</c:v>
                </c:pt>
                <c:pt idx="121">
                  <c:v>2006</c:v>
                </c:pt>
                <c:pt idx="122">
                  <c:v>1963</c:v>
                </c:pt>
                <c:pt idx="123">
                  <c:v>1980</c:v>
                </c:pt>
                <c:pt idx="124">
                  <c:v>2009</c:v>
                </c:pt>
                <c:pt idx="125">
                  <c:v>1965</c:v>
                </c:pt>
                <c:pt idx="126">
                  <c:v>1985</c:v>
                </c:pt>
                <c:pt idx="127">
                  <c:v>2022</c:v>
                </c:pt>
                <c:pt idx="128">
                  <c:v>1950</c:v>
                </c:pt>
                <c:pt idx="129">
                  <c:v>2017</c:v>
                </c:pt>
                <c:pt idx="130">
                  <c:v>1950</c:v>
                </c:pt>
                <c:pt idx="131">
                  <c:v>1948</c:v>
                </c:pt>
                <c:pt idx="132">
                  <c:v>1961</c:v>
                </c:pt>
                <c:pt idx="133">
                  <c:v>2015</c:v>
                </c:pt>
                <c:pt idx="134">
                  <c:v>2018</c:v>
                </c:pt>
                <c:pt idx="135">
                  <c:v>2011</c:v>
                </c:pt>
                <c:pt idx="136">
                  <c:v>2019</c:v>
                </c:pt>
                <c:pt idx="137">
                  <c:v>1955</c:v>
                </c:pt>
                <c:pt idx="138">
                  <c:v>1969</c:v>
                </c:pt>
                <c:pt idx="139">
                  <c:v>1953</c:v>
                </c:pt>
                <c:pt idx="140">
                  <c:v>1997</c:v>
                </c:pt>
                <c:pt idx="141">
                  <c:v>2019</c:v>
                </c:pt>
                <c:pt idx="142">
                  <c:v>2004</c:v>
                </c:pt>
                <c:pt idx="143">
                  <c:v>1953</c:v>
                </c:pt>
                <c:pt idx="144">
                  <c:v>2018</c:v>
                </c:pt>
                <c:pt idx="145">
                  <c:v>1928</c:v>
                </c:pt>
                <c:pt idx="146">
                  <c:v>2005</c:v>
                </c:pt>
                <c:pt idx="147">
                  <c:v>1975</c:v>
                </c:pt>
                <c:pt idx="148">
                  <c:v>1952</c:v>
                </c:pt>
                <c:pt idx="149">
                  <c:v>2017</c:v>
                </c:pt>
                <c:pt idx="150">
                  <c:v>2018</c:v>
                </c:pt>
                <c:pt idx="151">
                  <c:v>2013</c:v>
                </c:pt>
                <c:pt idx="152">
                  <c:v>2013</c:v>
                </c:pt>
                <c:pt idx="153">
                  <c:v>1982</c:v>
                </c:pt>
                <c:pt idx="154">
                  <c:v>2014</c:v>
                </c:pt>
                <c:pt idx="155">
                  <c:v>2019</c:v>
                </c:pt>
                <c:pt idx="156">
                  <c:v>2011</c:v>
                </c:pt>
                <c:pt idx="157">
                  <c:v>2017</c:v>
                </c:pt>
                <c:pt idx="158">
                  <c:v>2002</c:v>
                </c:pt>
                <c:pt idx="159">
                  <c:v>2016</c:v>
                </c:pt>
                <c:pt idx="160">
                  <c:v>1986</c:v>
                </c:pt>
                <c:pt idx="161">
                  <c:v>2016</c:v>
                </c:pt>
                <c:pt idx="162">
                  <c:v>1976</c:v>
                </c:pt>
                <c:pt idx="163">
                  <c:v>1954</c:v>
                </c:pt>
                <c:pt idx="164">
                  <c:v>1996</c:v>
                </c:pt>
                <c:pt idx="165">
                  <c:v>2017</c:v>
                </c:pt>
                <c:pt idx="166">
                  <c:v>1989</c:v>
                </c:pt>
                <c:pt idx="167">
                  <c:v>2007</c:v>
                </c:pt>
                <c:pt idx="168">
                  <c:v>1978</c:v>
                </c:pt>
                <c:pt idx="169">
                  <c:v>2003</c:v>
                </c:pt>
                <c:pt idx="170">
                  <c:v>2015</c:v>
                </c:pt>
                <c:pt idx="171">
                  <c:v>1995</c:v>
                </c:pt>
                <c:pt idx="172">
                  <c:v>2013</c:v>
                </c:pt>
                <c:pt idx="173">
                  <c:v>2013</c:v>
                </c:pt>
                <c:pt idx="174">
                  <c:v>2015</c:v>
                </c:pt>
                <c:pt idx="175">
                  <c:v>1965</c:v>
                </c:pt>
                <c:pt idx="176">
                  <c:v>1986</c:v>
                </c:pt>
                <c:pt idx="177">
                  <c:v>2011</c:v>
                </c:pt>
                <c:pt idx="178">
                  <c:v>2019</c:v>
                </c:pt>
                <c:pt idx="179">
                  <c:v>2008</c:v>
                </c:pt>
                <c:pt idx="180">
                  <c:v>2004</c:v>
                </c:pt>
                <c:pt idx="181">
                  <c:v>1975</c:v>
                </c:pt>
                <c:pt idx="182">
                  <c:v>2000</c:v>
                </c:pt>
                <c:pt idx="183">
                  <c:v>1995</c:v>
                </c:pt>
                <c:pt idx="184">
                  <c:v>2009</c:v>
                </c:pt>
                <c:pt idx="185">
                  <c:v>1980</c:v>
                </c:pt>
                <c:pt idx="186">
                  <c:v>1967</c:v>
                </c:pt>
                <c:pt idx="187">
                  <c:v>2014</c:v>
                </c:pt>
                <c:pt idx="188">
                  <c:v>2004</c:v>
                </c:pt>
                <c:pt idx="189">
                  <c:v>1979</c:v>
                </c:pt>
                <c:pt idx="190">
                  <c:v>2016</c:v>
                </c:pt>
                <c:pt idx="191">
                  <c:v>1976</c:v>
                </c:pt>
                <c:pt idx="192">
                  <c:v>1959</c:v>
                </c:pt>
                <c:pt idx="193">
                  <c:v>1984</c:v>
                </c:pt>
                <c:pt idx="194">
                  <c:v>1957</c:v>
                </c:pt>
                <c:pt idx="195">
                  <c:v>1957</c:v>
                </c:pt>
                <c:pt idx="196">
                  <c:v>1966</c:v>
                </c:pt>
                <c:pt idx="197">
                  <c:v>1993</c:v>
                </c:pt>
                <c:pt idx="198">
                  <c:v>2004</c:v>
                </c:pt>
                <c:pt idx="199">
                  <c:v>2000</c:v>
                </c:pt>
                <c:pt idx="200">
                  <c:v>1976</c:v>
                </c:pt>
                <c:pt idx="201">
                  <c:v>1940</c:v>
                </c:pt>
                <c:pt idx="202">
                  <c:v>1997</c:v>
                </c:pt>
                <c:pt idx="203">
                  <c:v>1962</c:v>
                </c:pt>
                <c:pt idx="204">
                  <c:v>1960</c:v>
                </c:pt>
                <c:pt idx="205">
                  <c:v>1973</c:v>
                </c:pt>
                <c:pt idx="206">
                  <c:v>1946</c:v>
                </c:pt>
                <c:pt idx="207">
                  <c:v>1940</c:v>
                </c:pt>
                <c:pt idx="208">
                  <c:v>1930</c:v>
                </c:pt>
                <c:pt idx="209">
                  <c:v>2009</c:v>
                </c:pt>
                <c:pt idx="210">
                  <c:v>1974</c:v>
                </c:pt>
                <c:pt idx="211">
                  <c:v>1959</c:v>
                </c:pt>
                <c:pt idx="212">
                  <c:v>1994</c:v>
                </c:pt>
                <c:pt idx="213">
                  <c:v>1998</c:v>
                </c:pt>
                <c:pt idx="214">
                  <c:v>2014</c:v>
                </c:pt>
                <c:pt idx="215">
                  <c:v>1982</c:v>
                </c:pt>
                <c:pt idx="216">
                  <c:v>1957</c:v>
                </c:pt>
                <c:pt idx="217">
                  <c:v>1948</c:v>
                </c:pt>
                <c:pt idx="218">
                  <c:v>2001</c:v>
                </c:pt>
                <c:pt idx="219">
                  <c:v>2000</c:v>
                </c:pt>
                <c:pt idx="220">
                  <c:v>1995</c:v>
                </c:pt>
                <c:pt idx="221">
                  <c:v>1966</c:v>
                </c:pt>
                <c:pt idx="222">
                  <c:v>1993</c:v>
                </c:pt>
                <c:pt idx="223">
                  <c:v>1939</c:v>
                </c:pt>
                <c:pt idx="224">
                  <c:v>2014</c:v>
                </c:pt>
                <c:pt idx="225">
                  <c:v>1955</c:v>
                </c:pt>
                <c:pt idx="226">
                  <c:v>1966</c:v>
                </c:pt>
                <c:pt idx="227">
                  <c:v>2001</c:v>
                </c:pt>
                <c:pt idx="228">
                  <c:v>2012</c:v>
                </c:pt>
                <c:pt idx="229">
                  <c:v>1958</c:v>
                </c:pt>
                <c:pt idx="230">
                  <c:v>1951</c:v>
                </c:pt>
                <c:pt idx="231">
                  <c:v>1949</c:v>
                </c:pt>
                <c:pt idx="232">
                  <c:v>2015</c:v>
                </c:pt>
                <c:pt idx="233">
                  <c:v>1925</c:v>
                </c:pt>
                <c:pt idx="234">
                  <c:v>1957</c:v>
                </c:pt>
                <c:pt idx="235">
                  <c:v>2012</c:v>
                </c:pt>
                <c:pt idx="236">
                  <c:v>2015</c:v>
                </c:pt>
                <c:pt idx="237">
                  <c:v>1927</c:v>
                </c:pt>
                <c:pt idx="238">
                  <c:v>1978</c:v>
                </c:pt>
                <c:pt idx="239">
                  <c:v>2008</c:v>
                </c:pt>
                <c:pt idx="240">
                  <c:v>1955</c:v>
                </c:pt>
                <c:pt idx="241">
                  <c:v>2006</c:v>
                </c:pt>
                <c:pt idx="242">
                  <c:v>1937</c:v>
                </c:pt>
                <c:pt idx="243">
                  <c:v>1991</c:v>
                </c:pt>
                <c:pt idx="244">
                  <c:v>1957</c:v>
                </c:pt>
                <c:pt idx="245">
                  <c:v>2016</c:v>
                </c:pt>
                <c:pt idx="246">
                  <c:v>2007</c:v>
                </c:pt>
                <c:pt idx="247">
                  <c:v>1960</c:v>
                </c:pt>
                <c:pt idx="248">
                  <c:v>2013</c:v>
                </c:pt>
                <c:pt idx="249">
                  <c:v>1986</c:v>
                </c:pt>
                <c:pt idx="250">
                  <c:v>2019</c:v>
                </c:pt>
                <c:pt idx="251">
                  <c:v>1988</c:v>
                </c:pt>
                <c:pt idx="252">
                  <c:v>2003</c:v>
                </c:pt>
                <c:pt idx="253">
                  <c:v>2013</c:v>
                </c:pt>
                <c:pt idx="254">
                  <c:v>1996</c:v>
                </c:pt>
                <c:pt idx="255">
                  <c:v>2010</c:v>
                </c:pt>
                <c:pt idx="256">
                  <c:v>2012</c:v>
                </c:pt>
                <c:pt idx="257">
                  <c:v>2005</c:v>
                </c:pt>
                <c:pt idx="258">
                  <c:v>1998</c:v>
                </c:pt>
                <c:pt idx="259">
                  <c:v>1999</c:v>
                </c:pt>
                <c:pt idx="260">
                  <c:v>1971</c:v>
                </c:pt>
                <c:pt idx="261">
                  <c:v>2021</c:v>
                </c:pt>
                <c:pt idx="262">
                  <c:v>2017</c:v>
                </c:pt>
                <c:pt idx="263">
                  <c:v>1988</c:v>
                </c:pt>
                <c:pt idx="264">
                  <c:v>2010</c:v>
                </c:pt>
                <c:pt idx="265">
                  <c:v>2016</c:v>
                </c:pt>
                <c:pt idx="266">
                  <c:v>2015</c:v>
                </c:pt>
                <c:pt idx="267">
                  <c:v>2001</c:v>
                </c:pt>
                <c:pt idx="268">
                  <c:v>2013</c:v>
                </c:pt>
                <c:pt idx="269">
                  <c:v>1967</c:v>
                </c:pt>
                <c:pt idx="270">
                  <c:v>2015</c:v>
                </c:pt>
                <c:pt idx="271">
                  <c:v>2014</c:v>
                </c:pt>
                <c:pt idx="272">
                  <c:v>2021</c:v>
                </c:pt>
                <c:pt idx="273">
                  <c:v>1990</c:v>
                </c:pt>
                <c:pt idx="274">
                  <c:v>1999</c:v>
                </c:pt>
                <c:pt idx="275">
                  <c:v>2008</c:v>
                </c:pt>
                <c:pt idx="276">
                  <c:v>1992</c:v>
                </c:pt>
                <c:pt idx="277">
                  <c:v>1993</c:v>
                </c:pt>
                <c:pt idx="278">
                  <c:v>1989</c:v>
                </c:pt>
                <c:pt idx="279">
                  <c:v>1975</c:v>
                </c:pt>
                <c:pt idx="280">
                  <c:v>2006</c:v>
                </c:pt>
                <c:pt idx="281">
                  <c:v>2006</c:v>
                </c:pt>
                <c:pt idx="282">
                  <c:v>2003</c:v>
                </c:pt>
                <c:pt idx="283">
                  <c:v>1991</c:v>
                </c:pt>
                <c:pt idx="284">
                  <c:v>1952</c:v>
                </c:pt>
                <c:pt idx="285">
                  <c:v>1988</c:v>
                </c:pt>
                <c:pt idx="286">
                  <c:v>1968</c:v>
                </c:pt>
                <c:pt idx="287">
                  <c:v>1997</c:v>
                </c:pt>
                <c:pt idx="288">
                  <c:v>2016</c:v>
                </c:pt>
                <c:pt idx="289">
                  <c:v>1969</c:v>
                </c:pt>
                <c:pt idx="290">
                  <c:v>2010</c:v>
                </c:pt>
                <c:pt idx="291">
                  <c:v>2003</c:v>
                </c:pt>
                <c:pt idx="292">
                  <c:v>1971</c:v>
                </c:pt>
                <c:pt idx="293">
                  <c:v>2016</c:v>
                </c:pt>
                <c:pt idx="294">
                  <c:v>1962</c:v>
                </c:pt>
                <c:pt idx="295">
                  <c:v>2008</c:v>
                </c:pt>
                <c:pt idx="296">
                  <c:v>1996</c:v>
                </c:pt>
                <c:pt idx="297">
                  <c:v>1994</c:v>
                </c:pt>
                <c:pt idx="298">
                  <c:v>1973</c:v>
                </c:pt>
                <c:pt idx="299">
                  <c:v>2014</c:v>
                </c:pt>
                <c:pt idx="300">
                  <c:v>1979</c:v>
                </c:pt>
                <c:pt idx="301">
                  <c:v>1971</c:v>
                </c:pt>
                <c:pt idx="302">
                  <c:v>1963</c:v>
                </c:pt>
                <c:pt idx="303">
                  <c:v>1972</c:v>
                </c:pt>
                <c:pt idx="304">
                  <c:v>1959</c:v>
                </c:pt>
                <c:pt idx="305">
                  <c:v>1982</c:v>
                </c:pt>
                <c:pt idx="306">
                  <c:v>2005</c:v>
                </c:pt>
                <c:pt idx="307">
                  <c:v>1998</c:v>
                </c:pt>
                <c:pt idx="308">
                  <c:v>1955</c:v>
                </c:pt>
                <c:pt idx="309">
                  <c:v>1982</c:v>
                </c:pt>
                <c:pt idx="310">
                  <c:v>1960</c:v>
                </c:pt>
                <c:pt idx="311">
                  <c:v>1982</c:v>
                </c:pt>
                <c:pt idx="312">
                  <c:v>1987</c:v>
                </c:pt>
                <c:pt idx="313">
                  <c:v>1966</c:v>
                </c:pt>
                <c:pt idx="314">
                  <c:v>2002</c:v>
                </c:pt>
                <c:pt idx="315">
                  <c:v>1999</c:v>
                </c:pt>
                <c:pt idx="316">
                  <c:v>2015</c:v>
                </c:pt>
                <c:pt idx="317">
                  <c:v>1959</c:v>
                </c:pt>
                <c:pt idx="318">
                  <c:v>1958</c:v>
                </c:pt>
                <c:pt idx="319">
                  <c:v>1975</c:v>
                </c:pt>
                <c:pt idx="320">
                  <c:v>1961</c:v>
                </c:pt>
                <c:pt idx="321">
                  <c:v>1963</c:v>
                </c:pt>
                <c:pt idx="322">
                  <c:v>1947</c:v>
                </c:pt>
                <c:pt idx="323">
                  <c:v>1967</c:v>
                </c:pt>
                <c:pt idx="324">
                  <c:v>2007</c:v>
                </c:pt>
                <c:pt idx="325">
                  <c:v>1957</c:v>
                </c:pt>
                <c:pt idx="326">
                  <c:v>2013</c:v>
                </c:pt>
                <c:pt idx="327">
                  <c:v>2004</c:v>
                </c:pt>
                <c:pt idx="328">
                  <c:v>1953</c:v>
                </c:pt>
                <c:pt idx="329">
                  <c:v>1996</c:v>
                </c:pt>
                <c:pt idx="330">
                  <c:v>2007</c:v>
                </c:pt>
                <c:pt idx="331">
                  <c:v>2014</c:v>
                </c:pt>
                <c:pt idx="332">
                  <c:v>2004</c:v>
                </c:pt>
                <c:pt idx="333">
                  <c:v>2001</c:v>
                </c:pt>
                <c:pt idx="334">
                  <c:v>1972</c:v>
                </c:pt>
                <c:pt idx="335">
                  <c:v>1945</c:v>
                </c:pt>
                <c:pt idx="336">
                  <c:v>1983</c:v>
                </c:pt>
                <c:pt idx="337">
                  <c:v>1995</c:v>
                </c:pt>
                <c:pt idx="338">
                  <c:v>2008</c:v>
                </c:pt>
                <c:pt idx="339">
                  <c:v>2007</c:v>
                </c:pt>
                <c:pt idx="340">
                  <c:v>2016</c:v>
                </c:pt>
                <c:pt idx="341">
                  <c:v>1954</c:v>
                </c:pt>
                <c:pt idx="342">
                  <c:v>2020</c:v>
                </c:pt>
                <c:pt idx="343">
                  <c:v>2018</c:v>
                </c:pt>
                <c:pt idx="344">
                  <c:v>1987</c:v>
                </c:pt>
                <c:pt idx="345">
                  <c:v>1962</c:v>
                </c:pt>
                <c:pt idx="346">
                  <c:v>2003</c:v>
                </c:pt>
                <c:pt idx="347">
                  <c:v>2014</c:v>
                </c:pt>
                <c:pt idx="348">
                  <c:v>2010</c:v>
                </c:pt>
                <c:pt idx="349">
                  <c:v>1940</c:v>
                </c:pt>
                <c:pt idx="350">
                  <c:v>1962</c:v>
                </c:pt>
                <c:pt idx="351">
                  <c:v>1962</c:v>
                </c:pt>
                <c:pt idx="352">
                  <c:v>1998</c:v>
                </c:pt>
                <c:pt idx="353">
                  <c:v>1945</c:v>
                </c:pt>
                <c:pt idx="354">
                  <c:v>2004</c:v>
                </c:pt>
                <c:pt idx="355">
                  <c:v>1963</c:v>
                </c:pt>
                <c:pt idx="356">
                  <c:v>2006</c:v>
                </c:pt>
                <c:pt idx="357">
                  <c:v>2013</c:v>
                </c:pt>
                <c:pt idx="358">
                  <c:v>2009</c:v>
                </c:pt>
                <c:pt idx="359">
                  <c:v>2001</c:v>
                </c:pt>
                <c:pt idx="360">
                  <c:v>1997</c:v>
                </c:pt>
                <c:pt idx="361">
                  <c:v>2016</c:v>
                </c:pt>
                <c:pt idx="362">
                  <c:v>2019</c:v>
                </c:pt>
                <c:pt idx="363">
                  <c:v>2001</c:v>
                </c:pt>
                <c:pt idx="364">
                  <c:v>1993</c:v>
                </c:pt>
                <c:pt idx="365">
                  <c:v>1997</c:v>
                </c:pt>
                <c:pt idx="366">
                  <c:v>1990</c:v>
                </c:pt>
                <c:pt idx="367">
                  <c:v>2012</c:v>
                </c:pt>
                <c:pt idx="368">
                  <c:v>2000</c:v>
                </c:pt>
                <c:pt idx="369">
                  <c:v>2019</c:v>
                </c:pt>
                <c:pt idx="370">
                  <c:v>2018</c:v>
                </c:pt>
                <c:pt idx="371">
                  <c:v>1948</c:v>
                </c:pt>
                <c:pt idx="372">
                  <c:v>2012</c:v>
                </c:pt>
                <c:pt idx="373">
                  <c:v>2008</c:v>
                </c:pt>
                <c:pt idx="374">
                  <c:v>2006</c:v>
                </c:pt>
                <c:pt idx="375">
                  <c:v>2003</c:v>
                </c:pt>
                <c:pt idx="376">
                  <c:v>2013</c:v>
                </c:pt>
                <c:pt idx="377">
                  <c:v>2019</c:v>
                </c:pt>
                <c:pt idx="378">
                  <c:v>2017</c:v>
                </c:pt>
                <c:pt idx="379">
                  <c:v>1976</c:v>
                </c:pt>
                <c:pt idx="380">
                  <c:v>1956</c:v>
                </c:pt>
                <c:pt idx="381">
                  <c:v>2014</c:v>
                </c:pt>
                <c:pt idx="382">
                  <c:v>1993</c:v>
                </c:pt>
                <c:pt idx="383">
                  <c:v>2007</c:v>
                </c:pt>
                <c:pt idx="384">
                  <c:v>1993</c:v>
                </c:pt>
                <c:pt idx="385">
                  <c:v>1985</c:v>
                </c:pt>
                <c:pt idx="386">
                  <c:v>2013</c:v>
                </c:pt>
                <c:pt idx="387">
                  <c:v>1964</c:v>
                </c:pt>
                <c:pt idx="388">
                  <c:v>1960</c:v>
                </c:pt>
                <c:pt idx="389">
                  <c:v>2008</c:v>
                </c:pt>
                <c:pt idx="390">
                  <c:v>1951</c:v>
                </c:pt>
                <c:pt idx="391">
                  <c:v>1956</c:v>
                </c:pt>
                <c:pt idx="392">
                  <c:v>2000</c:v>
                </c:pt>
                <c:pt idx="393">
                  <c:v>2008</c:v>
                </c:pt>
                <c:pt idx="394">
                  <c:v>1969</c:v>
                </c:pt>
                <c:pt idx="395">
                  <c:v>1967</c:v>
                </c:pt>
                <c:pt idx="396">
                  <c:v>1965</c:v>
                </c:pt>
                <c:pt idx="397">
                  <c:v>1962</c:v>
                </c:pt>
                <c:pt idx="398">
                  <c:v>1994</c:v>
                </c:pt>
                <c:pt idx="399">
                  <c:v>2016</c:v>
                </c:pt>
                <c:pt idx="400">
                  <c:v>1971</c:v>
                </c:pt>
                <c:pt idx="401">
                  <c:v>2019</c:v>
                </c:pt>
                <c:pt idx="402">
                  <c:v>1946</c:v>
                </c:pt>
                <c:pt idx="403">
                  <c:v>2002</c:v>
                </c:pt>
                <c:pt idx="404">
                  <c:v>1968</c:v>
                </c:pt>
                <c:pt idx="405">
                  <c:v>2011</c:v>
                </c:pt>
                <c:pt idx="406">
                  <c:v>2018</c:v>
                </c:pt>
                <c:pt idx="407">
                  <c:v>1956</c:v>
                </c:pt>
                <c:pt idx="408">
                  <c:v>2000</c:v>
                </c:pt>
                <c:pt idx="409">
                  <c:v>1993</c:v>
                </c:pt>
                <c:pt idx="410">
                  <c:v>1951</c:v>
                </c:pt>
                <c:pt idx="411">
                  <c:v>2013</c:v>
                </c:pt>
                <c:pt idx="412">
                  <c:v>1970</c:v>
                </c:pt>
                <c:pt idx="413">
                  <c:v>1970</c:v>
                </c:pt>
                <c:pt idx="414">
                  <c:v>2009</c:v>
                </c:pt>
                <c:pt idx="415">
                  <c:v>1958</c:v>
                </c:pt>
                <c:pt idx="416">
                  <c:v>2004</c:v>
                </c:pt>
                <c:pt idx="417">
                  <c:v>1970</c:v>
                </c:pt>
                <c:pt idx="418">
                  <c:v>2012</c:v>
                </c:pt>
                <c:pt idx="419">
                  <c:v>2002</c:v>
                </c:pt>
                <c:pt idx="420">
                  <c:v>2003</c:v>
                </c:pt>
                <c:pt idx="421">
                  <c:v>1986</c:v>
                </c:pt>
                <c:pt idx="422">
                  <c:v>1950</c:v>
                </c:pt>
                <c:pt idx="423">
                  <c:v>1973</c:v>
                </c:pt>
                <c:pt idx="424">
                  <c:v>2010</c:v>
                </c:pt>
                <c:pt idx="425">
                  <c:v>2017</c:v>
                </c:pt>
                <c:pt idx="426">
                  <c:v>1945</c:v>
                </c:pt>
                <c:pt idx="427">
                  <c:v>1944</c:v>
                </c:pt>
                <c:pt idx="428">
                  <c:v>1967</c:v>
                </c:pt>
                <c:pt idx="429">
                  <c:v>1950</c:v>
                </c:pt>
                <c:pt idx="430">
                  <c:v>1941</c:v>
                </c:pt>
                <c:pt idx="431">
                  <c:v>2004</c:v>
                </c:pt>
                <c:pt idx="432">
                  <c:v>2005</c:v>
                </c:pt>
                <c:pt idx="433">
                  <c:v>2014</c:v>
                </c:pt>
                <c:pt idx="434">
                  <c:v>1980</c:v>
                </c:pt>
                <c:pt idx="435">
                  <c:v>2019</c:v>
                </c:pt>
                <c:pt idx="436">
                  <c:v>1947</c:v>
                </c:pt>
                <c:pt idx="437">
                  <c:v>2000</c:v>
                </c:pt>
                <c:pt idx="438">
                  <c:v>1958</c:v>
                </c:pt>
                <c:pt idx="439">
                  <c:v>2019</c:v>
                </c:pt>
                <c:pt idx="440">
                  <c:v>1945</c:v>
                </c:pt>
                <c:pt idx="441">
                  <c:v>2007</c:v>
                </c:pt>
                <c:pt idx="442">
                  <c:v>1925</c:v>
                </c:pt>
                <c:pt idx="443">
                  <c:v>1959</c:v>
                </c:pt>
                <c:pt idx="444">
                  <c:v>2009</c:v>
                </c:pt>
                <c:pt idx="445">
                  <c:v>1939</c:v>
                </c:pt>
                <c:pt idx="446">
                  <c:v>2007</c:v>
                </c:pt>
                <c:pt idx="447">
                  <c:v>2003</c:v>
                </c:pt>
                <c:pt idx="448">
                  <c:v>1946</c:v>
                </c:pt>
                <c:pt idx="449">
                  <c:v>2001</c:v>
                </c:pt>
                <c:pt idx="450">
                  <c:v>2018</c:v>
                </c:pt>
                <c:pt idx="451">
                  <c:v>1961</c:v>
                </c:pt>
                <c:pt idx="452">
                  <c:v>2018</c:v>
                </c:pt>
                <c:pt idx="453">
                  <c:v>2016</c:v>
                </c:pt>
                <c:pt idx="454">
                  <c:v>2022</c:v>
                </c:pt>
                <c:pt idx="455">
                  <c:v>1993</c:v>
                </c:pt>
                <c:pt idx="456">
                  <c:v>2006</c:v>
                </c:pt>
                <c:pt idx="457">
                  <c:v>2017</c:v>
                </c:pt>
                <c:pt idx="458">
                  <c:v>1993</c:v>
                </c:pt>
                <c:pt idx="459">
                  <c:v>2012</c:v>
                </c:pt>
                <c:pt idx="460">
                  <c:v>1985</c:v>
                </c:pt>
                <c:pt idx="461">
                  <c:v>2004</c:v>
                </c:pt>
                <c:pt idx="462">
                  <c:v>2022</c:v>
                </c:pt>
                <c:pt idx="463">
                  <c:v>2011</c:v>
                </c:pt>
                <c:pt idx="464">
                  <c:v>2005</c:v>
                </c:pt>
                <c:pt idx="465">
                  <c:v>2015</c:v>
                </c:pt>
                <c:pt idx="466">
                  <c:v>2017</c:v>
                </c:pt>
                <c:pt idx="467">
                  <c:v>2022</c:v>
                </c:pt>
                <c:pt idx="468">
                  <c:v>2013</c:v>
                </c:pt>
                <c:pt idx="469">
                  <c:v>2015</c:v>
                </c:pt>
                <c:pt idx="470">
                  <c:v>2019</c:v>
                </c:pt>
                <c:pt idx="471">
                  <c:v>2019</c:v>
                </c:pt>
                <c:pt idx="472">
                  <c:v>2011</c:v>
                </c:pt>
                <c:pt idx="473">
                  <c:v>1993</c:v>
                </c:pt>
                <c:pt idx="474">
                  <c:v>2010</c:v>
                </c:pt>
                <c:pt idx="475">
                  <c:v>2000</c:v>
                </c:pt>
                <c:pt idx="476">
                  <c:v>2006</c:v>
                </c:pt>
                <c:pt idx="477">
                  <c:v>2014</c:v>
                </c:pt>
                <c:pt idx="478">
                  <c:v>1993</c:v>
                </c:pt>
                <c:pt idx="479">
                  <c:v>2016</c:v>
                </c:pt>
                <c:pt idx="480">
                  <c:v>2007</c:v>
                </c:pt>
                <c:pt idx="481">
                  <c:v>2007</c:v>
                </c:pt>
                <c:pt idx="482">
                  <c:v>1984</c:v>
                </c:pt>
                <c:pt idx="483">
                  <c:v>2008</c:v>
                </c:pt>
                <c:pt idx="484">
                  <c:v>1987</c:v>
                </c:pt>
                <c:pt idx="485">
                  <c:v>2000</c:v>
                </c:pt>
                <c:pt idx="486">
                  <c:v>2021</c:v>
                </c:pt>
                <c:pt idx="487">
                  <c:v>2016</c:v>
                </c:pt>
                <c:pt idx="488">
                  <c:v>2016</c:v>
                </c:pt>
                <c:pt idx="489">
                  <c:v>1997</c:v>
                </c:pt>
                <c:pt idx="490">
                  <c:v>1990</c:v>
                </c:pt>
                <c:pt idx="491">
                  <c:v>2003</c:v>
                </c:pt>
                <c:pt idx="492">
                  <c:v>1969</c:v>
                </c:pt>
                <c:pt idx="493">
                  <c:v>1991</c:v>
                </c:pt>
                <c:pt idx="494">
                  <c:v>2005</c:v>
                </c:pt>
                <c:pt idx="495">
                  <c:v>1955</c:v>
                </c:pt>
                <c:pt idx="496">
                  <c:v>2015</c:v>
                </c:pt>
                <c:pt idx="497">
                  <c:v>1974</c:v>
                </c:pt>
                <c:pt idx="498">
                  <c:v>1989</c:v>
                </c:pt>
                <c:pt idx="499">
                  <c:v>1990</c:v>
                </c:pt>
                <c:pt idx="500">
                  <c:v>2009</c:v>
                </c:pt>
                <c:pt idx="501">
                  <c:v>1973</c:v>
                </c:pt>
                <c:pt idx="502">
                  <c:v>1983</c:v>
                </c:pt>
                <c:pt idx="503">
                  <c:v>2010</c:v>
                </c:pt>
                <c:pt idx="504">
                  <c:v>1988</c:v>
                </c:pt>
                <c:pt idx="505">
                  <c:v>1982</c:v>
                </c:pt>
                <c:pt idx="506">
                  <c:v>2006</c:v>
                </c:pt>
                <c:pt idx="507">
                  <c:v>2009</c:v>
                </c:pt>
                <c:pt idx="508">
                  <c:v>1993</c:v>
                </c:pt>
                <c:pt idx="509">
                  <c:v>2014</c:v>
                </c:pt>
                <c:pt idx="510">
                  <c:v>2016</c:v>
                </c:pt>
                <c:pt idx="511">
                  <c:v>1999</c:v>
                </c:pt>
                <c:pt idx="512">
                  <c:v>2008</c:v>
                </c:pt>
                <c:pt idx="513">
                  <c:v>1994</c:v>
                </c:pt>
                <c:pt idx="514">
                  <c:v>1951</c:v>
                </c:pt>
                <c:pt idx="515">
                  <c:v>2013</c:v>
                </c:pt>
                <c:pt idx="516">
                  <c:v>1964</c:v>
                </c:pt>
                <c:pt idx="517">
                  <c:v>1979</c:v>
                </c:pt>
                <c:pt idx="518">
                  <c:v>1989</c:v>
                </c:pt>
                <c:pt idx="519">
                  <c:v>1973</c:v>
                </c:pt>
                <c:pt idx="520">
                  <c:v>1972</c:v>
                </c:pt>
                <c:pt idx="521">
                  <c:v>1999</c:v>
                </c:pt>
                <c:pt idx="522">
                  <c:v>1978</c:v>
                </c:pt>
                <c:pt idx="523">
                  <c:v>1967</c:v>
                </c:pt>
                <c:pt idx="524">
                  <c:v>2007</c:v>
                </c:pt>
                <c:pt idx="525">
                  <c:v>1932</c:v>
                </c:pt>
                <c:pt idx="526">
                  <c:v>1999</c:v>
                </c:pt>
                <c:pt idx="527">
                  <c:v>1979</c:v>
                </c:pt>
                <c:pt idx="528">
                  <c:v>2006</c:v>
                </c:pt>
                <c:pt idx="529">
                  <c:v>2002</c:v>
                </c:pt>
                <c:pt idx="530">
                  <c:v>1995</c:v>
                </c:pt>
                <c:pt idx="531">
                  <c:v>1944</c:v>
                </c:pt>
                <c:pt idx="532">
                  <c:v>2008</c:v>
                </c:pt>
                <c:pt idx="533">
                  <c:v>1979</c:v>
                </c:pt>
                <c:pt idx="534">
                  <c:v>1996</c:v>
                </c:pt>
                <c:pt idx="535">
                  <c:v>2017</c:v>
                </c:pt>
                <c:pt idx="536">
                  <c:v>2005</c:v>
                </c:pt>
                <c:pt idx="537">
                  <c:v>1931</c:v>
                </c:pt>
                <c:pt idx="538">
                  <c:v>1939</c:v>
                </c:pt>
                <c:pt idx="539">
                  <c:v>1948</c:v>
                </c:pt>
                <c:pt idx="540">
                  <c:v>2013</c:v>
                </c:pt>
                <c:pt idx="541">
                  <c:v>2015</c:v>
                </c:pt>
                <c:pt idx="542">
                  <c:v>1940</c:v>
                </c:pt>
                <c:pt idx="543">
                  <c:v>1960</c:v>
                </c:pt>
                <c:pt idx="544">
                  <c:v>1986</c:v>
                </c:pt>
                <c:pt idx="545">
                  <c:v>2009</c:v>
                </c:pt>
                <c:pt idx="546">
                  <c:v>2009</c:v>
                </c:pt>
                <c:pt idx="547">
                  <c:v>1935</c:v>
                </c:pt>
                <c:pt idx="548">
                  <c:v>1964</c:v>
                </c:pt>
                <c:pt idx="549">
                  <c:v>2016</c:v>
                </c:pt>
                <c:pt idx="550">
                  <c:v>1989</c:v>
                </c:pt>
                <c:pt idx="551">
                  <c:v>1994</c:v>
                </c:pt>
                <c:pt idx="552">
                  <c:v>1938</c:v>
                </c:pt>
                <c:pt idx="553">
                  <c:v>2004</c:v>
                </c:pt>
                <c:pt idx="554">
                  <c:v>1989</c:v>
                </c:pt>
                <c:pt idx="555">
                  <c:v>2011</c:v>
                </c:pt>
                <c:pt idx="556">
                  <c:v>1950</c:v>
                </c:pt>
                <c:pt idx="557">
                  <c:v>2004</c:v>
                </c:pt>
                <c:pt idx="558">
                  <c:v>2013</c:v>
                </c:pt>
                <c:pt idx="559">
                  <c:v>2012</c:v>
                </c:pt>
                <c:pt idx="560">
                  <c:v>1962</c:v>
                </c:pt>
                <c:pt idx="561">
                  <c:v>2001</c:v>
                </c:pt>
                <c:pt idx="562">
                  <c:v>2016</c:v>
                </c:pt>
                <c:pt idx="563">
                  <c:v>2017</c:v>
                </c:pt>
                <c:pt idx="564">
                  <c:v>2022</c:v>
                </c:pt>
                <c:pt idx="565">
                  <c:v>2022</c:v>
                </c:pt>
                <c:pt idx="566">
                  <c:v>2022</c:v>
                </c:pt>
                <c:pt idx="567">
                  <c:v>2012</c:v>
                </c:pt>
                <c:pt idx="568">
                  <c:v>2007</c:v>
                </c:pt>
                <c:pt idx="569">
                  <c:v>2001</c:v>
                </c:pt>
                <c:pt idx="570">
                  <c:v>2012</c:v>
                </c:pt>
                <c:pt idx="571">
                  <c:v>1992</c:v>
                </c:pt>
                <c:pt idx="572">
                  <c:v>2013</c:v>
                </c:pt>
                <c:pt idx="573">
                  <c:v>2003</c:v>
                </c:pt>
                <c:pt idx="574">
                  <c:v>2005</c:v>
                </c:pt>
                <c:pt idx="575">
                  <c:v>1992</c:v>
                </c:pt>
                <c:pt idx="576">
                  <c:v>1996</c:v>
                </c:pt>
                <c:pt idx="577">
                  <c:v>2017</c:v>
                </c:pt>
                <c:pt idx="578">
                  <c:v>2014</c:v>
                </c:pt>
                <c:pt idx="579">
                  <c:v>2009</c:v>
                </c:pt>
                <c:pt idx="580">
                  <c:v>2007</c:v>
                </c:pt>
                <c:pt idx="581">
                  <c:v>2001</c:v>
                </c:pt>
                <c:pt idx="582">
                  <c:v>2001</c:v>
                </c:pt>
                <c:pt idx="583">
                  <c:v>1986</c:v>
                </c:pt>
                <c:pt idx="584">
                  <c:v>2009</c:v>
                </c:pt>
                <c:pt idx="585">
                  <c:v>1992</c:v>
                </c:pt>
                <c:pt idx="586">
                  <c:v>1997</c:v>
                </c:pt>
                <c:pt idx="587">
                  <c:v>2002</c:v>
                </c:pt>
                <c:pt idx="588">
                  <c:v>2009</c:v>
                </c:pt>
                <c:pt idx="589">
                  <c:v>1993</c:v>
                </c:pt>
                <c:pt idx="590">
                  <c:v>2004</c:v>
                </c:pt>
                <c:pt idx="591">
                  <c:v>2014</c:v>
                </c:pt>
                <c:pt idx="592">
                  <c:v>1972</c:v>
                </c:pt>
                <c:pt idx="593">
                  <c:v>1995</c:v>
                </c:pt>
                <c:pt idx="594">
                  <c:v>2014</c:v>
                </c:pt>
                <c:pt idx="595">
                  <c:v>1995</c:v>
                </c:pt>
                <c:pt idx="596">
                  <c:v>2020</c:v>
                </c:pt>
                <c:pt idx="597">
                  <c:v>2004</c:v>
                </c:pt>
                <c:pt idx="598">
                  <c:v>2004</c:v>
                </c:pt>
                <c:pt idx="599">
                  <c:v>1993</c:v>
                </c:pt>
                <c:pt idx="600">
                  <c:v>1960</c:v>
                </c:pt>
                <c:pt idx="601">
                  <c:v>1971</c:v>
                </c:pt>
                <c:pt idx="602">
                  <c:v>2013</c:v>
                </c:pt>
                <c:pt idx="603">
                  <c:v>1997</c:v>
                </c:pt>
                <c:pt idx="604">
                  <c:v>2020</c:v>
                </c:pt>
                <c:pt idx="605">
                  <c:v>1997</c:v>
                </c:pt>
                <c:pt idx="606">
                  <c:v>2002</c:v>
                </c:pt>
                <c:pt idx="607">
                  <c:v>1993</c:v>
                </c:pt>
                <c:pt idx="608">
                  <c:v>1987</c:v>
                </c:pt>
                <c:pt idx="609">
                  <c:v>1985</c:v>
                </c:pt>
                <c:pt idx="610">
                  <c:v>2019</c:v>
                </c:pt>
                <c:pt idx="611">
                  <c:v>1989</c:v>
                </c:pt>
                <c:pt idx="612">
                  <c:v>2008</c:v>
                </c:pt>
                <c:pt idx="613">
                  <c:v>2015</c:v>
                </c:pt>
                <c:pt idx="614">
                  <c:v>1991</c:v>
                </c:pt>
                <c:pt idx="615">
                  <c:v>1973</c:v>
                </c:pt>
                <c:pt idx="616">
                  <c:v>2011</c:v>
                </c:pt>
                <c:pt idx="617">
                  <c:v>1998</c:v>
                </c:pt>
                <c:pt idx="618">
                  <c:v>1999</c:v>
                </c:pt>
                <c:pt idx="619">
                  <c:v>2014</c:v>
                </c:pt>
                <c:pt idx="620">
                  <c:v>2006</c:v>
                </c:pt>
                <c:pt idx="621">
                  <c:v>2002</c:v>
                </c:pt>
                <c:pt idx="622">
                  <c:v>1962</c:v>
                </c:pt>
                <c:pt idx="623">
                  <c:v>2006</c:v>
                </c:pt>
                <c:pt idx="624">
                  <c:v>2010</c:v>
                </c:pt>
                <c:pt idx="625">
                  <c:v>1986</c:v>
                </c:pt>
                <c:pt idx="626">
                  <c:v>1980</c:v>
                </c:pt>
                <c:pt idx="627">
                  <c:v>1982</c:v>
                </c:pt>
                <c:pt idx="628">
                  <c:v>2013</c:v>
                </c:pt>
                <c:pt idx="629">
                  <c:v>1992</c:v>
                </c:pt>
                <c:pt idx="630">
                  <c:v>2000</c:v>
                </c:pt>
                <c:pt idx="631">
                  <c:v>1990</c:v>
                </c:pt>
                <c:pt idx="632">
                  <c:v>2006</c:v>
                </c:pt>
                <c:pt idx="633">
                  <c:v>2013</c:v>
                </c:pt>
                <c:pt idx="634">
                  <c:v>2004</c:v>
                </c:pt>
                <c:pt idx="635">
                  <c:v>2018</c:v>
                </c:pt>
                <c:pt idx="636">
                  <c:v>2000</c:v>
                </c:pt>
                <c:pt idx="637">
                  <c:v>1967</c:v>
                </c:pt>
                <c:pt idx="638">
                  <c:v>1987</c:v>
                </c:pt>
                <c:pt idx="639">
                  <c:v>2010</c:v>
                </c:pt>
                <c:pt idx="640">
                  <c:v>2009</c:v>
                </c:pt>
                <c:pt idx="641">
                  <c:v>1973</c:v>
                </c:pt>
                <c:pt idx="642">
                  <c:v>1951</c:v>
                </c:pt>
                <c:pt idx="643">
                  <c:v>1997</c:v>
                </c:pt>
                <c:pt idx="644">
                  <c:v>2015</c:v>
                </c:pt>
                <c:pt idx="645">
                  <c:v>2004</c:v>
                </c:pt>
                <c:pt idx="646">
                  <c:v>2015</c:v>
                </c:pt>
                <c:pt idx="647">
                  <c:v>1952</c:v>
                </c:pt>
                <c:pt idx="648">
                  <c:v>1997</c:v>
                </c:pt>
                <c:pt idx="649">
                  <c:v>1960</c:v>
                </c:pt>
                <c:pt idx="650">
                  <c:v>2006</c:v>
                </c:pt>
                <c:pt idx="651">
                  <c:v>1993</c:v>
                </c:pt>
                <c:pt idx="652">
                  <c:v>1996</c:v>
                </c:pt>
                <c:pt idx="653">
                  <c:v>2013</c:v>
                </c:pt>
                <c:pt idx="654">
                  <c:v>1991</c:v>
                </c:pt>
                <c:pt idx="655">
                  <c:v>1964</c:v>
                </c:pt>
                <c:pt idx="656">
                  <c:v>2001</c:v>
                </c:pt>
                <c:pt idx="657">
                  <c:v>1956</c:v>
                </c:pt>
                <c:pt idx="658">
                  <c:v>2014</c:v>
                </c:pt>
                <c:pt idx="659">
                  <c:v>2001</c:v>
                </c:pt>
                <c:pt idx="660">
                  <c:v>2016</c:v>
                </c:pt>
                <c:pt idx="661">
                  <c:v>1966</c:v>
                </c:pt>
                <c:pt idx="662">
                  <c:v>1991</c:v>
                </c:pt>
                <c:pt idx="663">
                  <c:v>1947</c:v>
                </c:pt>
                <c:pt idx="664">
                  <c:v>2012</c:v>
                </c:pt>
                <c:pt idx="665">
                  <c:v>2003</c:v>
                </c:pt>
                <c:pt idx="666">
                  <c:v>2015</c:v>
                </c:pt>
                <c:pt idx="667">
                  <c:v>1962</c:v>
                </c:pt>
                <c:pt idx="668">
                  <c:v>1932</c:v>
                </c:pt>
                <c:pt idx="669">
                  <c:v>1955</c:v>
                </c:pt>
                <c:pt idx="670">
                  <c:v>2004</c:v>
                </c:pt>
                <c:pt idx="671">
                  <c:v>1986</c:v>
                </c:pt>
                <c:pt idx="672">
                  <c:v>1954</c:v>
                </c:pt>
                <c:pt idx="673">
                  <c:v>2008</c:v>
                </c:pt>
                <c:pt idx="674">
                  <c:v>1997</c:v>
                </c:pt>
                <c:pt idx="675">
                  <c:v>1948</c:v>
                </c:pt>
                <c:pt idx="676">
                  <c:v>2016</c:v>
                </c:pt>
                <c:pt idx="677">
                  <c:v>2010</c:v>
                </c:pt>
                <c:pt idx="678">
                  <c:v>1990</c:v>
                </c:pt>
                <c:pt idx="679">
                  <c:v>2001</c:v>
                </c:pt>
                <c:pt idx="680">
                  <c:v>2003</c:v>
                </c:pt>
                <c:pt idx="681">
                  <c:v>2005</c:v>
                </c:pt>
                <c:pt idx="682">
                  <c:v>2002</c:v>
                </c:pt>
                <c:pt idx="683">
                  <c:v>2006</c:v>
                </c:pt>
                <c:pt idx="684">
                  <c:v>2002</c:v>
                </c:pt>
                <c:pt idx="685">
                  <c:v>2017</c:v>
                </c:pt>
                <c:pt idx="686">
                  <c:v>1962</c:v>
                </c:pt>
                <c:pt idx="687">
                  <c:v>1997</c:v>
                </c:pt>
                <c:pt idx="688">
                  <c:v>1992</c:v>
                </c:pt>
                <c:pt idx="689">
                  <c:v>2013</c:v>
                </c:pt>
                <c:pt idx="690">
                  <c:v>2007</c:v>
                </c:pt>
                <c:pt idx="691">
                  <c:v>2019</c:v>
                </c:pt>
                <c:pt idx="692">
                  <c:v>2000</c:v>
                </c:pt>
                <c:pt idx="693">
                  <c:v>2001</c:v>
                </c:pt>
                <c:pt idx="694">
                  <c:v>2006</c:v>
                </c:pt>
                <c:pt idx="695">
                  <c:v>2009</c:v>
                </c:pt>
                <c:pt idx="696">
                  <c:v>2015</c:v>
                </c:pt>
                <c:pt idx="697">
                  <c:v>1998</c:v>
                </c:pt>
                <c:pt idx="698">
                  <c:v>2011</c:v>
                </c:pt>
                <c:pt idx="699">
                  <c:v>2018</c:v>
                </c:pt>
                <c:pt idx="700">
                  <c:v>2004</c:v>
                </c:pt>
                <c:pt idx="701">
                  <c:v>2006</c:v>
                </c:pt>
                <c:pt idx="702">
                  <c:v>2010</c:v>
                </c:pt>
                <c:pt idx="703">
                  <c:v>2016</c:v>
                </c:pt>
                <c:pt idx="704">
                  <c:v>2009</c:v>
                </c:pt>
                <c:pt idx="705">
                  <c:v>2007</c:v>
                </c:pt>
                <c:pt idx="706">
                  <c:v>1963</c:v>
                </c:pt>
                <c:pt idx="707">
                  <c:v>1986</c:v>
                </c:pt>
                <c:pt idx="708">
                  <c:v>1998</c:v>
                </c:pt>
                <c:pt idx="709">
                  <c:v>2018</c:v>
                </c:pt>
                <c:pt idx="710">
                  <c:v>2007</c:v>
                </c:pt>
                <c:pt idx="711">
                  <c:v>2011</c:v>
                </c:pt>
                <c:pt idx="712">
                  <c:v>2019</c:v>
                </c:pt>
                <c:pt idx="713">
                  <c:v>2014</c:v>
                </c:pt>
                <c:pt idx="714">
                  <c:v>2001</c:v>
                </c:pt>
                <c:pt idx="715">
                  <c:v>2005</c:v>
                </c:pt>
                <c:pt idx="716">
                  <c:v>1995</c:v>
                </c:pt>
                <c:pt idx="717">
                  <c:v>1985</c:v>
                </c:pt>
                <c:pt idx="718">
                  <c:v>1954</c:v>
                </c:pt>
                <c:pt idx="719">
                  <c:v>1955</c:v>
                </c:pt>
                <c:pt idx="720">
                  <c:v>1953</c:v>
                </c:pt>
                <c:pt idx="721">
                  <c:v>2011</c:v>
                </c:pt>
                <c:pt idx="722">
                  <c:v>1991</c:v>
                </c:pt>
                <c:pt idx="723">
                  <c:v>2003</c:v>
                </c:pt>
                <c:pt idx="724">
                  <c:v>2006</c:v>
                </c:pt>
                <c:pt idx="725">
                  <c:v>2006</c:v>
                </c:pt>
                <c:pt idx="726">
                  <c:v>2002</c:v>
                </c:pt>
                <c:pt idx="727">
                  <c:v>2007</c:v>
                </c:pt>
                <c:pt idx="728">
                  <c:v>2004</c:v>
                </c:pt>
                <c:pt idx="729">
                  <c:v>1996</c:v>
                </c:pt>
                <c:pt idx="730">
                  <c:v>2013</c:v>
                </c:pt>
                <c:pt idx="731">
                  <c:v>2009</c:v>
                </c:pt>
              </c:numCache>
            </c:numRef>
          </c:xVal>
          <c:yVal>
            <c:numRef>
              <c:f>genre_tables!$E$3:$E$734</c:f>
              <c:numCache>
                <c:formatCode>General</c:formatCode>
                <c:ptCount val="732"/>
                <c:pt idx="0" formatCode="0">
                  <c:v>28.34</c:v>
                </c:pt>
                <c:pt idx="1">
                  <c:v>134.97</c:v>
                </c:pt>
                <c:pt idx="2">
                  <c:v>534.86</c:v>
                </c:pt>
                <c:pt idx="3">
                  <c:v>96.9</c:v>
                </c:pt>
                <c:pt idx="4">
                  <c:v>4.3600000000000003</c:v>
                </c:pt>
                <c:pt idx="5">
                  <c:v>377.85</c:v>
                </c:pt>
                <c:pt idx="6">
                  <c:v>57.3</c:v>
                </c:pt>
                <c:pt idx="7">
                  <c:v>107.93</c:v>
                </c:pt>
                <c:pt idx="8">
                  <c:v>315.54000000000002</c:v>
                </c:pt>
                <c:pt idx="9">
                  <c:v>37.03</c:v>
                </c:pt>
                <c:pt idx="10">
                  <c:v>330.25</c:v>
                </c:pt>
                <c:pt idx="11">
                  <c:v>342.55</c:v>
                </c:pt>
                <c:pt idx="12">
                  <c:v>0</c:v>
                </c:pt>
                <c:pt idx="13">
                  <c:v>0</c:v>
                </c:pt>
                <c:pt idx="14">
                  <c:v>188.02</c:v>
                </c:pt>
                <c:pt idx="15">
                  <c:v>46.84</c:v>
                </c:pt>
                <c:pt idx="16">
                  <c:v>112</c:v>
                </c:pt>
                <c:pt idx="17">
                  <c:v>0</c:v>
                </c:pt>
                <c:pt idx="18">
                  <c:v>0</c:v>
                </c:pt>
                <c:pt idx="19">
                  <c:v>136.80000000000001</c:v>
                </c:pt>
                <c:pt idx="20">
                  <c:v>100.13</c:v>
                </c:pt>
                <c:pt idx="21">
                  <c:v>216.54</c:v>
                </c:pt>
                <c:pt idx="22">
                  <c:v>130.74</c:v>
                </c:pt>
                <c:pt idx="23">
                  <c:v>7.56</c:v>
                </c:pt>
                <c:pt idx="24">
                  <c:v>57.6</c:v>
                </c:pt>
                <c:pt idx="25">
                  <c:v>0.27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132.38</c:v>
                </c:pt>
                <c:pt idx="30">
                  <c:v>187.71</c:v>
                </c:pt>
                <c:pt idx="31">
                  <c:v>53.37</c:v>
                </c:pt>
                <c:pt idx="32">
                  <c:v>53.09</c:v>
                </c:pt>
                <c:pt idx="33">
                  <c:v>13.09</c:v>
                </c:pt>
                <c:pt idx="34">
                  <c:v>19.5</c:v>
                </c:pt>
                <c:pt idx="35">
                  <c:v>422.78</c:v>
                </c:pt>
                <c:pt idx="36">
                  <c:v>23.34</c:v>
                </c:pt>
                <c:pt idx="37">
                  <c:v>1.02</c:v>
                </c:pt>
                <c:pt idx="38">
                  <c:v>6.72</c:v>
                </c:pt>
                <c:pt idx="39">
                  <c:v>32.57</c:v>
                </c:pt>
                <c:pt idx="40">
                  <c:v>13.18</c:v>
                </c:pt>
                <c:pt idx="41">
                  <c:v>0</c:v>
                </c:pt>
                <c:pt idx="42">
                  <c:v>11.99</c:v>
                </c:pt>
                <c:pt idx="43">
                  <c:v>0.16</c:v>
                </c:pt>
                <c:pt idx="44">
                  <c:v>0.02</c:v>
                </c:pt>
                <c:pt idx="45">
                  <c:v>0</c:v>
                </c:pt>
                <c:pt idx="46">
                  <c:v>858.37</c:v>
                </c:pt>
                <c:pt idx="47">
                  <c:v>162.81</c:v>
                </c:pt>
                <c:pt idx="48">
                  <c:v>83.47</c:v>
                </c:pt>
                <c:pt idx="49">
                  <c:v>335.45</c:v>
                </c:pt>
                <c:pt idx="50">
                  <c:v>448.14</c:v>
                </c:pt>
                <c:pt idx="51">
                  <c:v>44.02</c:v>
                </c:pt>
                <c:pt idx="52">
                  <c:v>0.71</c:v>
                </c:pt>
                <c:pt idx="53">
                  <c:v>51.97</c:v>
                </c:pt>
                <c:pt idx="54">
                  <c:v>0</c:v>
                </c:pt>
                <c:pt idx="55">
                  <c:v>209.73</c:v>
                </c:pt>
                <c:pt idx="56">
                  <c:v>5.0199999999999996</c:v>
                </c:pt>
                <c:pt idx="57">
                  <c:v>6.53</c:v>
                </c:pt>
                <c:pt idx="58">
                  <c:v>11.29</c:v>
                </c:pt>
                <c:pt idx="59">
                  <c:v>11.49</c:v>
                </c:pt>
                <c:pt idx="60">
                  <c:v>1.66</c:v>
                </c:pt>
                <c:pt idx="61">
                  <c:v>0</c:v>
                </c:pt>
                <c:pt idx="62">
                  <c:v>0</c:v>
                </c:pt>
                <c:pt idx="63">
                  <c:v>8.18</c:v>
                </c:pt>
                <c:pt idx="64">
                  <c:v>0.28999999999999998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718.73</c:v>
                </c:pt>
                <c:pt idx="70">
                  <c:v>67.44</c:v>
                </c:pt>
                <c:pt idx="71">
                  <c:v>120.54</c:v>
                </c:pt>
                <c:pt idx="72">
                  <c:v>46.36</c:v>
                </c:pt>
                <c:pt idx="73">
                  <c:v>45.6</c:v>
                </c:pt>
                <c:pt idx="74">
                  <c:v>130.1</c:v>
                </c:pt>
                <c:pt idx="75">
                  <c:v>3.64</c:v>
                </c:pt>
                <c:pt idx="76">
                  <c:v>138.43</c:v>
                </c:pt>
                <c:pt idx="77">
                  <c:v>34.4</c:v>
                </c:pt>
                <c:pt idx="78">
                  <c:v>75.599999999999994</c:v>
                </c:pt>
                <c:pt idx="79">
                  <c:v>5.32</c:v>
                </c:pt>
                <c:pt idx="80">
                  <c:v>0.69</c:v>
                </c:pt>
                <c:pt idx="81">
                  <c:v>0</c:v>
                </c:pt>
                <c:pt idx="82">
                  <c:v>6.86</c:v>
                </c:pt>
                <c:pt idx="83">
                  <c:v>44.82</c:v>
                </c:pt>
                <c:pt idx="84">
                  <c:v>0</c:v>
                </c:pt>
                <c:pt idx="85">
                  <c:v>1.59</c:v>
                </c:pt>
                <c:pt idx="86">
                  <c:v>1.24</c:v>
                </c:pt>
                <c:pt idx="87">
                  <c:v>159.6</c:v>
                </c:pt>
                <c:pt idx="88">
                  <c:v>7.1</c:v>
                </c:pt>
                <c:pt idx="89">
                  <c:v>18.600000000000001</c:v>
                </c:pt>
                <c:pt idx="90">
                  <c:v>12.39</c:v>
                </c:pt>
                <c:pt idx="91">
                  <c:v>0.06</c:v>
                </c:pt>
                <c:pt idx="92">
                  <c:v>0</c:v>
                </c:pt>
                <c:pt idx="93">
                  <c:v>0</c:v>
                </c:pt>
                <c:pt idx="94">
                  <c:v>5.72</c:v>
                </c:pt>
                <c:pt idx="95">
                  <c:v>1.22</c:v>
                </c:pt>
                <c:pt idx="96">
                  <c:v>0.33</c:v>
                </c:pt>
                <c:pt idx="97">
                  <c:v>0</c:v>
                </c:pt>
                <c:pt idx="98">
                  <c:v>6.6</c:v>
                </c:pt>
                <c:pt idx="99">
                  <c:v>0.9</c:v>
                </c:pt>
                <c:pt idx="100">
                  <c:v>5.45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40.22</c:v>
                </c:pt>
                <c:pt idx="105">
                  <c:v>74.28</c:v>
                </c:pt>
                <c:pt idx="106">
                  <c:v>206.85</c:v>
                </c:pt>
                <c:pt idx="107">
                  <c:v>28.26</c:v>
                </c:pt>
                <c:pt idx="108">
                  <c:v>159.22999999999999</c:v>
                </c:pt>
                <c:pt idx="109">
                  <c:v>42.44</c:v>
                </c:pt>
                <c:pt idx="110">
                  <c:v>101.16</c:v>
                </c:pt>
                <c:pt idx="111">
                  <c:v>125.62</c:v>
                </c:pt>
                <c:pt idx="112">
                  <c:v>85.08</c:v>
                </c:pt>
                <c:pt idx="113">
                  <c:v>64.62</c:v>
                </c:pt>
                <c:pt idx="114">
                  <c:v>293.51</c:v>
                </c:pt>
                <c:pt idx="115">
                  <c:v>170.74</c:v>
                </c:pt>
                <c:pt idx="116">
                  <c:v>0</c:v>
                </c:pt>
                <c:pt idx="117">
                  <c:v>5.51</c:v>
                </c:pt>
                <c:pt idx="118">
                  <c:v>198.68</c:v>
                </c:pt>
                <c:pt idx="119">
                  <c:v>8.49</c:v>
                </c:pt>
                <c:pt idx="120">
                  <c:v>70.510000000000005</c:v>
                </c:pt>
                <c:pt idx="121">
                  <c:v>37.630000000000003</c:v>
                </c:pt>
                <c:pt idx="122">
                  <c:v>12.1</c:v>
                </c:pt>
                <c:pt idx="123">
                  <c:v>0</c:v>
                </c:pt>
                <c:pt idx="124">
                  <c:v>6.39</c:v>
                </c:pt>
                <c:pt idx="125">
                  <c:v>15</c:v>
                </c:pt>
                <c:pt idx="126">
                  <c:v>4.1399999999999997</c:v>
                </c:pt>
                <c:pt idx="127">
                  <c:v>0</c:v>
                </c:pt>
                <c:pt idx="128">
                  <c:v>0.01</c:v>
                </c:pt>
                <c:pt idx="129">
                  <c:v>20.190000000000001</c:v>
                </c:pt>
                <c:pt idx="130">
                  <c:v>0.1</c:v>
                </c:pt>
                <c:pt idx="131">
                  <c:v>5.01</c:v>
                </c:pt>
                <c:pt idx="132">
                  <c:v>0</c:v>
                </c:pt>
                <c:pt idx="133">
                  <c:v>0.74</c:v>
                </c:pt>
                <c:pt idx="134">
                  <c:v>0</c:v>
                </c:pt>
                <c:pt idx="135">
                  <c:v>3.11</c:v>
                </c:pt>
                <c:pt idx="136">
                  <c:v>0</c:v>
                </c:pt>
                <c:pt idx="137">
                  <c:v>0.54</c:v>
                </c:pt>
                <c:pt idx="138">
                  <c:v>0.08</c:v>
                </c:pt>
                <c:pt idx="139">
                  <c:v>0</c:v>
                </c:pt>
                <c:pt idx="140">
                  <c:v>0.93</c:v>
                </c:pt>
                <c:pt idx="141">
                  <c:v>4.1900000000000004</c:v>
                </c:pt>
                <c:pt idx="142">
                  <c:v>1.22</c:v>
                </c:pt>
                <c:pt idx="143">
                  <c:v>0</c:v>
                </c:pt>
                <c:pt idx="144">
                  <c:v>0</c:v>
                </c:pt>
                <c:pt idx="145">
                  <c:v>0.02</c:v>
                </c:pt>
                <c:pt idx="146">
                  <c:v>0</c:v>
                </c:pt>
                <c:pt idx="147">
                  <c:v>0</c:v>
                </c:pt>
                <c:pt idx="148">
                  <c:v>7.0000000000000007E-2</c:v>
                </c:pt>
                <c:pt idx="149">
                  <c:v>0</c:v>
                </c:pt>
                <c:pt idx="150">
                  <c:v>3.51</c:v>
                </c:pt>
                <c:pt idx="151">
                  <c:v>1.63</c:v>
                </c:pt>
                <c:pt idx="152">
                  <c:v>61</c:v>
                </c:pt>
                <c:pt idx="153">
                  <c:v>32.869999999999997</c:v>
                </c:pt>
                <c:pt idx="154">
                  <c:v>167.77</c:v>
                </c:pt>
                <c:pt idx="155">
                  <c:v>117.62</c:v>
                </c:pt>
                <c:pt idx="156">
                  <c:v>169.71</c:v>
                </c:pt>
                <c:pt idx="157">
                  <c:v>226.28</c:v>
                </c:pt>
                <c:pt idx="158">
                  <c:v>164.62</c:v>
                </c:pt>
                <c:pt idx="159">
                  <c:v>67.209999999999994</c:v>
                </c:pt>
                <c:pt idx="160">
                  <c:v>52.29</c:v>
                </c:pt>
                <c:pt idx="161">
                  <c:v>2.0099999999999998</c:v>
                </c:pt>
                <c:pt idx="162">
                  <c:v>117.24</c:v>
                </c:pt>
                <c:pt idx="163">
                  <c:v>9.6</c:v>
                </c:pt>
                <c:pt idx="164">
                  <c:v>16.5</c:v>
                </c:pt>
                <c:pt idx="165">
                  <c:v>54.51</c:v>
                </c:pt>
                <c:pt idx="166">
                  <c:v>95.86</c:v>
                </c:pt>
                <c:pt idx="167">
                  <c:v>18.350000000000001</c:v>
                </c:pt>
                <c:pt idx="168">
                  <c:v>48.98</c:v>
                </c:pt>
                <c:pt idx="169">
                  <c:v>0.01</c:v>
                </c:pt>
                <c:pt idx="170">
                  <c:v>14.68</c:v>
                </c:pt>
                <c:pt idx="171">
                  <c:v>5.54</c:v>
                </c:pt>
                <c:pt idx="172">
                  <c:v>26.95</c:v>
                </c:pt>
                <c:pt idx="173">
                  <c:v>56.67</c:v>
                </c:pt>
                <c:pt idx="174">
                  <c:v>45.06</c:v>
                </c:pt>
                <c:pt idx="175">
                  <c:v>163.21</c:v>
                </c:pt>
                <c:pt idx="176">
                  <c:v>138.53</c:v>
                </c:pt>
                <c:pt idx="177">
                  <c:v>13.66</c:v>
                </c:pt>
                <c:pt idx="178">
                  <c:v>3.76</c:v>
                </c:pt>
                <c:pt idx="179">
                  <c:v>148.1</c:v>
                </c:pt>
                <c:pt idx="180">
                  <c:v>100.49</c:v>
                </c:pt>
                <c:pt idx="181">
                  <c:v>0</c:v>
                </c:pt>
                <c:pt idx="182">
                  <c:v>2.73</c:v>
                </c:pt>
                <c:pt idx="183">
                  <c:v>0.31</c:v>
                </c:pt>
                <c:pt idx="184">
                  <c:v>0</c:v>
                </c:pt>
                <c:pt idx="185">
                  <c:v>23.38</c:v>
                </c:pt>
                <c:pt idx="186">
                  <c:v>16.22</c:v>
                </c:pt>
                <c:pt idx="187">
                  <c:v>3.11</c:v>
                </c:pt>
                <c:pt idx="188">
                  <c:v>5.82</c:v>
                </c:pt>
                <c:pt idx="189">
                  <c:v>0.23</c:v>
                </c:pt>
                <c:pt idx="190">
                  <c:v>0</c:v>
                </c:pt>
                <c:pt idx="191">
                  <c:v>0</c:v>
                </c:pt>
                <c:pt idx="192">
                  <c:v>74.7</c:v>
                </c:pt>
                <c:pt idx="193">
                  <c:v>2.1800000000000002</c:v>
                </c:pt>
                <c:pt idx="194">
                  <c:v>0</c:v>
                </c:pt>
                <c:pt idx="195">
                  <c:v>44.91</c:v>
                </c:pt>
                <c:pt idx="196">
                  <c:v>0</c:v>
                </c:pt>
                <c:pt idx="197">
                  <c:v>25.01</c:v>
                </c:pt>
                <c:pt idx="198">
                  <c:v>23.53</c:v>
                </c:pt>
                <c:pt idx="199">
                  <c:v>5.38</c:v>
                </c:pt>
                <c:pt idx="200">
                  <c:v>0</c:v>
                </c:pt>
                <c:pt idx="201">
                  <c:v>4.3600000000000003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30.93</c:v>
                </c:pt>
                <c:pt idx="206">
                  <c:v>23.65</c:v>
                </c:pt>
                <c:pt idx="207">
                  <c:v>0.06</c:v>
                </c:pt>
                <c:pt idx="208">
                  <c:v>3.27</c:v>
                </c:pt>
                <c:pt idx="209">
                  <c:v>0</c:v>
                </c:pt>
                <c:pt idx="210">
                  <c:v>13.34</c:v>
                </c:pt>
                <c:pt idx="211">
                  <c:v>0</c:v>
                </c:pt>
                <c:pt idx="212">
                  <c:v>4.04</c:v>
                </c:pt>
                <c:pt idx="213">
                  <c:v>1.65</c:v>
                </c:pt>
                <c:pt idx="214">
                  <c:v>10.62</c:v>
                </c:pt>
                <c:pt idx="215">
                  <c:v>4.97</c:v>
                </c:pt>
                <c:pt idx="216">
                  <c:v>0</c:v>
                </c:pt>
                <c:pt idx="217">
                  <c:v>10.9</c:v>
                </c:pt>
                <c:pt idx="218">
                  <c:v>7.0000000000000007E-2</c:v>
                </c:pt>
                <c:pt idx="219">
                  <c:v>1.1400000000000001</c:v>
                </c:pt>
                <c:pt idx="220">
                  <c:v>0.17</c:v>
                </c:pt>
                <c:pt idx="221">
                  <c:v>0.06</c:v>
                </c:pt>
                <c:pt idx="222">
                  <c:v>5.22</c:v>
                </c:pt>
                <c:pt idx="223">
                  <c:v>9.6</c:v>
                </c:pt>
                <c:pt idx="224">
                  <c:v>0.17</c:v>
                </c:pt>
                <c:pt idx="225">
                  <c:v>1.0900000000000001</c:v>
                </c:pt>
                <c:pt idx="226">
                  <c:v>0.1</c:v>
                </c:pt>
                <c:pt idx="227">
                  <c:v>0.30000000000000004</c:v>
                </c:pt>
                <c:pt idx="228">
                  <c:v>0</c:v>
                </c:pt>
                <c:pt idx="229">
                  <c:v>0</c:v>
                </c:pt>
                <c:pt idx="230">
                  <c:v>3.97</c:v>
                </c:pt>
                <c:pt idx="231">
                  <c:v>0</c:v>
                </c:pt>
                <c:pt idx="232">
                  <c:v>0</c:v>
                </c:pt>
                <c:pt idx="233">
                  <c:v>5.45</c:v>
                </c:pt>
                <c:pt idx="234">
                  <c:v>0</c:v>
                </c:pt>
                <c:pt idx="235">
                  <c:v>2.8</c:v>
                </c:pt>
                <c:pt idx="236">
                  <c:v>0.34</c:v>
                </c:pt>
                <c:pt idx="237">
                  <c:v>0.54</c:v>
                </c:pt>
                <c:pt idx="238">
                  <c:v>0</c:v>
                </c:pt>
                <c:pt idx="239">
                  <c:v>0</c:v>
                </c:pt>
                <c:pt idx="240">
                  <c:v>0.06</c:v>
                </c:pt>
                <c:pt idx="241">
                  <c:v>2.2000000000000002</c:v>
                </c:pt>
                <c:pt idx="242">
                  <c:v>0.17</c:v>
                </c:pt>
                <c:pt idx="243">
                  <c:v>2.6</c:v>
                </c:pt>
                <c:pt idx="244">
                  <c:v>0.75</c:v>
                </c:pt>
                <c:pt idx="245">
                  <c:v>1.24</c:v>
                </c:pt>
                <c:pt idx="246">
                  <c:v>1.1100000000000001</c:v>
                </c:pt>
                <c:pt idx="247">
                  <c:v>1.53</c:v>
                </c:pt>
                <c:pt idx="248">
                  <c:v>1.43</c:v>
                </c:pt>
                <c:pt idx="249">
                  <c:v>4.9400000000000004</c:v>
                </c:pt>
                <c:pt idx="250">
                  <c:v>0</c:v>
                </c:pt>
                <c:pt idx="251">
                  <c:v>0.28000000000000003</c:v>
                </c:pt>
                <c:pt idx="252">
                  <c:v>0</c:v>
                </c:pt>
                <c:pt idx="253">
                  <c:v>0.14000000000000001</c:v>
                </c:pt>
                <c:pt idx="254">
                  <c:v>0</c:v>
                </c:pt>
                <c:pt idx="255">
                  <c:v>0.01</c:v>
                </c:pt>
                <c:pt idx="256">
                  <c:v>0.92</c:v>
                </c:pt>
                <c:pt idx="257">
                  <c:v>0.73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108.33</c:v>
                </c:pt>
                <c:pt idx="262">
                  <c:v>92.05</c:v>
                </c:pt>
                <c:pt idx="263">
                  <c:v>178.8</c:v>
                </c:pt>
                <c:pt idx="264">
                  <c:v>106.95</c:v>
                </c:pt>
                <c:pt idx="265">
                  <c:v>151.1</c:v>
                </c:pt>
                <c:pt idx="266">
                  <c:v>228.43</c:v>
                </c:pt>
                <c:pt idx="267">
                  <c:v>1.48</c:v>
                </c:pt>
                <c:pt idx="268">
                  <c:v>25.57</c:v>
                </c:pt>
                <c:pt idx="269">
                  <c:v>104.95</c:v>
                </c:pt>
                <c:pt idx="270">
                  <c:v>183.64</c:v>
                </c:pt>
                <c:pt idx="271">
                  <c:v>91.13</c:v>
                </c:pt>
                <c:pt idx="272">
                  <c:v>0</c:v>
                </c:pt>
                <c:pt idx="273">
                  <c:v>184.21</c:v>
                </c:pt>
                <c:pt idx="274">
                  <c:v>22.46</c:v>
                </c:pt>
                <c:pt idx="275">
                  <c:v>141.32</c:v>
                </c:pt>
                <c:pt idx="276">
                  <c:v>63.9</c:v>
                </c:pt>
                <c:pt idx="277">
                  <c:v>70.91</c:v>
                </c:pt>
                <c:pt idx="278">
                  <c:v>27.55</c:v>
                </c:pt>
                <c:pt idx="279">
                  <c:v>50</c:v>
                </c:pt>
                <c:pt idx="280">
                  <c:v>57.37</c:v>
                </c:pt>
                <c:pt idx="281">
                  <c:v>163.57</c:v>
                </c:pt>
                <c:pt idx="282">
                  <c:v>66.260000000000005</c:v>
                </c:pt>
                <c:pt idx="283">
                  <c:v>70.41</c:v>
                </c:pt>
                <c:pt idx="284">
                  <c:v>9.4499999999999993</c:v>
                </c:pt>
                <c:pt idx="285">
                  <c:v>0.55000000000000004</c:v>
                </c:pt>
                <c:pt idx="286">
                  <c:v>0</c:v>
                </c:pt>
                <c:pt idx="287">
                  <c:v>0.78</c:v>
                </c:pt>
                <c:pt idx="288">
                  <c:v>0</c:v>
                </c:pt>
                <c:pt idx="289">
                  <c:v>102.31</c:v>
                </c:pt>
                <c:pt idx="290">
                  <c:v>138.80000000000001</c:v>
                </c:pt>
                <c:pt idx="291">
                  <c:v>1.53</c:v>
                </c:pt>
                <c:pt idx="292">
                  <c:v>80.5</c:v>
                </c:pt>
                <c:pt idx="293">
                  <c:v>51.74</c:v>
                </c:pt>
                <c:pt idx="294">
                  <c:v>4.05</c:v>
                </c:pt>
                <c:pt idx="295">
                  <c:v>0</c:v>
                </c:pt>
                <c:pt idx="296">
                  <c:v>24.48</c:v>
                </c:pt>
                <c:pt idx="297">
                  <c:v>0.60000000000000009</c:v>
                </c:pt>
                <c:pt idx="298">
                  <c:v>53.27</c:v>
                </c:pt>
                <c:pt idx="299">
                  <c:v>3.49</c:v>
                </c:pt>
                <c:pt idx="300">
                  <c:v>30.18</c:v>
                </c:pt>
                <c:pt idx="301">
                  <c:v>29.13</c:v>
                </c:pt>
                <c:pt idx="302">
                  <c:v>0.05</c:v>
                </c:pt>
                <c:pt idx="303">
                  <c:v>0</c:v>
                </c:pt>
                <c:pt idx="304">
                  <c:v>12.54</c:v>
                </c:pt>
                <c:pt idx="305">
                  <c:v>22.24</c:v>
                </c:pt>
                <c:pt idx="306">
                  <c:v>61.65</c:v>
                </c:pt>
                <c:pt idx="307">
                  <c:v>0.26</c:v>
                </c:pt>
                <c:pt idx="308">
                  <c:v>0.65</c:v>
                </c:pt>
                <c:pt idx="309">
                  <c:v>0</c:v>
                </c:pt>
                <c:pt idx="310">
                  <c:v>19.52</c:v>
                </c:pt>
                <c:pt idx="311">
                  <c:v>52.77</c:v>
                </c:pt>
                <c:pt idx="312">
                  <c:v>3.33</c:v>
                </c:pt>
                <c:pt idx="313">
                  <c:v>0</c:v>
                </c:pt>
                <c:pt idx="314">
                  <c:v>0.17</c:v>
                </c:pt>
                <c:pt idx="315">
                  <c:v>6.2</c:v>
                </c:pt>
                <c:pt idx="316">
                  <c:v>6.74</c:v>
                </c:pt>
                <c:pt idx="317">
                  <c:v>11.9</c:v>
                </c:pt>
                <c:pt idx="318">
                  <c:v>2.2400000000000002</c:v>
                </c:pt>
                <c:pt idx="319">
                  <c:v>0.18</c:v>
                </c:pt>
                <c:pt idx="320">
                  <c:v>8.2799999999999994</c:v>
                </c:pt>
                <c:pt idx="321">
                  <c:v>0</c:v>
                </c:pt>
                <c:pt idx="322">
                  <c:v>0</c:v>
                </c:pt>
                <c:pt idx="323">
                  <c:v>0.04</c:v>
                </c:pt>
                <c:pt idx="324">
                  <c:v>0.01</c:v>
                </c:pt>
                <c:pt idx="325">
                  <c:v>0</c:v>
                </c:pt>
                <c:pt idx="326">
                  <c:v>1.51</c:v>
                </c:pt>
                <c:pt idx="327">
                  <c:v>0.68</c:v>
                </c:pt>
                <c:pt idx="328">
                  <c:v>0</c:v>
                </c:pt>
                <c:pt idx="329">
                  <c:v>13.42</c:v>
                </c:pt>
                <c:pt idx="330">
                  <c:v>5.99</c:v>
                </c:pt>
                <c:pt idx="331">
                  <c:v>0.86</c:v>
                </c:pt>
                <c:pt idx="332">
                  <c:v>2.09</c:v>
                </c:pt>
                <c:pt idx="333">
                  <c:v>0</c:v>
                </c:pt>
                <c:pt idx="334">
                  <c:v>1.74</c:v>
                </c:pt>
                <c:pt idx="335">
                  <c:v>0</c:v>
                </c:pt>
                <c:pt idx="336">
                  <c:v>0.01</c:v>
                </c:pt>
                <c:pt idx="337">
                  <c:v>0</c:v>
                </c:pt>
                <c:pt idx="338">
                  <c:v>1.5</c:v>
                </c:pt>
                <c:pt idx="339">
                  <c:v>4.45</c:v>
                </c:pt>
                <c:pt idx="340">
                  <c:v>1.78</c:v>
                </c:pt>
                <c:pt idx="341">
                  <c:v>0</c:v>
                </c:pt>
                <c:pt idx="342">
                  <c:v>0</c:v>
                </c:pt>
                <c:pt idx="343">
                  <c:v>0.03</c:v>
                </c:pt>
                <c:pt idx="344">
                  <c:v>4.54</c:v>
                </c:pt>
                <c:pt idx="345">
                  <c:v>0</c:v>
                </c:pt>
                <c:pt idx="346">
                  <c:v>2.38</c:v>
                </c:pt>
                <c:pt idx="347">
                  <c:v>0.9</c:v>
                </c:pt>
                <c:pt idx="348">
                  <c:v>0.1</c:v>
                </c:pt>
                <c:pt idx="349">
                  <c:v>0.2</c:v>
                </c:pt>
                <c:pt idx="350">
                  <c:v>0</c:v>
                </c:pt>
                <c:pt idx="351">
                  <c:v>0</c:v>
                </c:pt>
                <c:pt idx="352">
                  <c:v>5.6</c:v>
                </c:pt>
                <c:pt idx="353">
                  <c:v>0</c:v>
                </c:pt>
                <c:pt idx="354">
                  <c:v>1.1100000000000001</c:v>
                </c:pt>
                <c:pt idx="355">
                  <c:v>0</c:v>
                </c:pt>
                <c:pt idx="356">
                  <c:v>2.2200000000000002</c:v>
                </c:pt>
                <c:pt idx="357">
                  <c:v>1.08</c:v>
                </c:pt>
                <c:pt idx="358">
                  <c:v>0</c:v>
                </c:pt>
                <c:pt idx="359">
                  <c:v>0</c:v>
                </c:pt>
                <c:pt idx="360">
                  <c:v>659.33</c:v>
                </c:pt>
                <c:pt idx="361">
                  <c:v>100.55</c:v>
                </c:pt>
                <c:pt idx="362">
                  <c:v>165.36</c:v>
                </c:pt>
                <c:pt idx="363">
                  <c:v>7.22</c:v>
                </c:pt>
                <c:pt idx="364">
                  <c:v>12.28</c:v>
                </c:pt>
                <c:pt idx="365">
                  <c:v>26.4</c:v>
                </c:pt>
                <c:pt idx="366">
                  <c:v>56.36</c:v>
                </c:pt>
                <c:pt idx="367">
                  <c:v>17.739999999999998</c:v>
                </c:pt>
                <c:pt idx="368">
                  <c:v>32.53</c:v>
                </c:pt>
                <c:pt idx="369">
                  <c:v>33.369999999999997</c:v>
                </c:pt>
                <c:pt idx="370">
                  <c:v>216.43</c:v>
                </c:pt>
                <c:pt idx="371">
                  <c:v>0</c:v>
                </c:pt>
                <c:pt idx="372">
                  <c:v>124.99</c:v>
                </c:pt>
                <c:pt idx="373">
                  <c:v>7.76</c:v>
                </c:pt>
                <c:pt idx="374">
                  <c:v>35.549999999999997</c:v>
                </c:pt>
                <c:pt idx="375">
                  <c:v>90.14</c:v>
                </c:pt>
                <c:pt idx="376">
                  <c:v>27.3</c:v>
                </c:pt>
                <c:pt idx="377">
                  <c:v>2</c:v>
                </c:pt>
                <c:pt idx="378">
                  <c:v>132.41999999999999</c:v>
                </c:pt>
                <c:pt idx="379">
                  <c:v>70.599999999999994</c:v>
                </c:pt>
                <c:pt idx="380">
                  <c:v>0</c:v>
                </c:pt>
                <c:pt idx="381">
                  <c:v>25.38</c:v>
                </c:pt>
                <c:pt idx="382">
                  <c:v>36.950000000000003</c:v>
                </c:pt>
                <c:pt idx="383">
                  <c:v>0</c:v>
                </c:pt>
                <c:pt idx="384">
                  <c:v>4.5</c:v>
                </c:pt>
                <c:pt idx="385">
                  <c:v>9.93</c:v>
                </c:pt>
                <c:pt idx="386">
                  <c:v>8.11</c:v>
                </c:pt>
                <c:pt idx="387">
                  <c:v>14.5</c:v>
                </c:pt>
                <c:pt idx="388">
                  <c:v>30</c:v>
                </c:pt>
                <c:pt idx="389">
                  <c:v>26.24</c:v>
                </c:pt>
                <c:pt idx="390">
                  <c:v>8</c:v>
                </c:pt>
                <c:pt idx="391">
                  <c:v>93.74</c:v>
                </c:pt>
                <c:pt idx="392">
                  <c:v>128.08000000000001</c:v>
                </c:pt>
                <c:pt idx="393">
                  <c:v>2.12</c:v>
                </c:pt>
                <c:pt idx="394">
                  <c:v>12.06</c:v>
                </c:pt>
                <c:pt idx="395">
                  <c:v>24.38</c:v>
                </c:pt>
                <c:pt idx="396">
                  <c:v>111.72</c:v>
                </c:pt>
                <c:pt idx="397">
                  <c:v>0</c:v>
                </c:pt>
                <c:pt idx="398">
                  <c:v>2.2000000000000002</c:v>
                </c:pt>
                <c:pt idx="399">
                  <c:v>3.24</c:v>
                </c:pt>
                <c:pt idx="400">
                  <c:v>0</c:v>
                </c:pt>
                <c:pt idx="401">
                  <c:v>0</c:v>
                </c:pt>
                <c:pt idx="402">
                  <c:v>10.46</c:v>
                </c:pt>
                <c:pt idx="403">
                  <c:v>53.71</c:v>
                </c:pt>
                <c:pt idx="404">
                  <c:v>22.28</c:v>
                </c:pt>
                <c:pt idx="405">
                  <c:v>44.67</c:v>
                </c:pt>
                <c:pt idx="406">
                  <c:v>3.31</c:v>
                </c:pt>
                <c:pt idx="407">
                  <c:v>0</c:v>
                </c:pt>
                <c:pt idx="408">
                  <c:v>4.18</c:v>
                </c:pt>
                <c:pt idx="409">
                  <c:v>1.32</c:v>
                </c:pt>
                <c:pt idx="410">
                  <c:v>7.63</c:v>
                </c:pt>
                <c:pt idx="411">
                  <c:v>1.01</c:v>
                </c:pt>
                <c:pt idx="412">
                  <c:v>0.37</c:v>
                </c:pt>
                <c:pt idx="413">
                  <c:v>61.7</c:v>
                </c:pt>
                <c:pt idx="414">
                  <c:v>0.11</c:v>
                </c:pt>
                <c:pt idx="415">
                  <c:v>17.57</c:v>
                </c:pt>
                <c:pt idx="416">
                  <c:v>0</c:v>
                </c:pt>
                <c:pt idx="417">
                  <c:v>0.54</c:v>
                </c:pt>
                <c:pt idx="418">
                  <c:v>6.74</c:v>
                </c:pt>
                <c:pt idx="419">
                  <c:v>9.36</c:v>
                </c:pt>
                <c:pt idx="420">
                  <c:v>1.79</c:v>
                </c:pt>
                <c:pt idx="421">
                  <c:v>0.30000000000000004</c:v>
                </c:pt>
                <c:pt idx="422">
                  <c:v>0</c:v>
                </c:pt>
                <c:pt idx="423">
                  <c:v>0.57999999999999996</c:v>
                </c:pt>
                <c:pt idx="424">
                  <c:v>4.0199999999999996</c:v>
                </c:pt>
                <c:pt idx="425">
                  <c:v>1.53</c:v>
                </c:pt>
                <c:pt idx="426">
                  <c:v>0</c:v>
                </c:pt>
                <c:pt idx="427">
                  <c:v>4.3600000000000003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0.24</c:v>
                </c:pt>
                <c:pt idx="432">
                  <c:v>0</c:v>
                </c:pt>
                <c:pt idx="433">
                  <c:v>0.1</c:v>
                </c:pt>
                <c:pt idx="434">
                  <c:v>0</c:v>
                </c:pt>
                <c:pt idx="435">
                  <c:v>5.57</c:v>
                </c:pt>
                <c:pt idx="436">
                  <c:v>2.65</c:v>
                </c:pt>
                <c:pt idx="437">
                  <c:v>1.22</c:v>
                </c:pt>
                <c:pt idx="438">
                  <c:v>0.11</c:v>
                </c:pt>
                <c:pt idx="439">
                  <c:v>2.27</c:v>
                </c:pt>
                <c:pt idx="440">
                  <c:v>9.4600000000000009</c:v>
                </c:pt>
                <c:pt idx="441">
                  <c:v>1.19</c:v>
                </c:pt>
                <c:pt idx="442">
                  <c:v>0.05</c:v>
                </c:pt>
                <c:pt idx="443">
                  <c:v>0.09</c:v>
                </c:pt>
                <c:pt idx="444">
                  <c:v>0.01</c:v>
                </c:pt>
                <c:pt idx="445">
                  <c:v>0</c:v>
                </c:pt>
                <c:pt idx="446">
                  <c:v>0.41</c:v>
                </c:pt>
                <c:pt idx="447">
                  <c:v>0.5</c:v>
                </c:pt>
                <c:pt idx="448">
                  <c:v>0.30000000000000004</c:v>
                </c:pt>
                <c:pt idx="449">
                  <c:v>1.06</c:v>
                </c:pt>
                <c:pt idx="450">
                  <c:v>0</c:v>
                </c:pt>
                <c:pt idx="451">
                  <c:v>0</c:v>
                </c:pt>
                <c:pt idx="452">
                  <c:v>1.66</c:v>
                </c:pt>
                <c:pt idx="453">
                  <c:v>0</c:v>
                </c:pt>
                <c:pt idx="454">
                  <c:v>369.35</c:v>
                </c:pt>
                <c:pt idx="455">
                  <c:v>56.51</c:v>
                </c:pt>
                <c:pt idx="456">
                  <c:v>59.89</c:v>
                </c:pt>
                <c:pt idx="457">
                  <c:v>188.37</c:v>
                </c:pt>
                <c:pt idx="458">
                  <c:v>17.27</c:v>
                </c:pt>
                <c:pt idx="459">
                  <c:v>45.51</c:v>
                </c:pt>
                <c:pt idx="460">
                  <c:v>45.88</c:v>
                </c:pt>
                <c:pt idx="461">
                  <c:v>81</c:v>
                </c:pt>
                <c:pt idx="462">
                  <c:v>0</c:v>
                </c:pt>
                <c:pt idx="463">
                  <c:v>35.06</c:v>
                </c:pt>
                <c:pt idx="464">
                  <c:v>38.409999999999997</c:v>
                </c:pt>
                <c:pt idx="465">
                  <c:v>70.260000000000005</c:v>
                </c:pt>
                <c:pt idx="466">
                  <c:v>18.100000000000001</c:v>
                </c:pt>
                <c:pt idx="467">
                  <c:v>14.5</c:v>
                </c:pt>
                <c:pt idx="468">
                  <c:v>15.32</c:v>
                </c:pt>
                <c:pt idx="469">
                  <c:v>54.12</c:v>
                </c:pt>
                <c:pt idx="470">
                  <c:v>7</c:v>
                </c:pt>
                <c:pt idx="471">
                  <c:v>108.1</c:v>
                </c:pt>
                <c:pt idx="472">
                  <c:v>102.52</c:v>
                </c:pt>
                <c:pt idx="473">
                  <c:v>32.42</c:v>
                </c:pt>
                <c:pt idx="474">
                  <c:v>96.96</c:v>
                </c:pt>
                <c:pt idx="475">
                  <c:v>115.65</c:v>
                </c:pt>
                <c:pt idx="476">
                  <c:v>50.87</c:v>
                </c:pt>
                <c:pt idx="477">
                  <c:v>32.380000000000003</c:v>
                </c:pt>
                <c:pt idx="478">
                  <c:v>183.88</c:v>
                </c:pt>
                <c:pt idx="479">
                  <c:v>169.61</c:v>
                </c:pt>
                <c:pt idx="480">
                  <c:v>130.16</c:v>
                </c:pt>
                <c:pt idx="481">
                  <c:v>50.93</c:v>
                </c:pt>
                <c:pt idx="482">
                  <c:v>34.700000000000003</c:v>
                </c:pt>
                <c:pt idx="483">
                  <c:v>127.51</c:v>
                </c:pt>
                <c:pt idx="484">
                  <c:v>76.27</c:v>
                </c:pt>
                <c:pt idx="485">
                  <c:v>233.63</c:v>
                </c:pt>
                <c:pt idx="486">
                  <c:v>0</c:v>
                </c:pt>
                <c:pt idx="487">
                  <c:v>47.7</c:v>
                </c:pt>
                <c:pt idx="488">
                  <c:v>5.88</c:v>
                </c:pt>
                <c:pt idx="489">
                  <c:v>12.34</c:v>
                </c:pt>
                <c:pt idx="490">
                  <c:v>61.28</c:v>
                </c:pt>
                <c:pt idx="491">
                  <c:v>111.11</c:v>
                </c:pt>
                <c:pt idx="492">
                  <c:v>44.79</c:v>
                </c:pt>
                <c:pt idx="493">
                  <c:v>57.5</c:v>
                </c:pt>
                <c:pt idx="494">
                  <c:v>119.52</c:v>
                </c:pt>
                <c:pt idx="495">
                  <c:v>0</c:v>
                </c:pt>
                <c:pt idx="496">
                  <c:v>161.19999999999999</c:v>
                </c:pt>
                <c:pt idx="497">
                  <c:v>4.42</c:v>
                </c:pt>
                <c:pt idx="498">
                  <c:v>26.83</c:v>
                </c:pt>
                <c:pt idx="499">
                  <c:v>52.1</c:v>
                </c:pt>
                <c:pt idx="500">
                  <c:v>5.01</c:v>
                </c:pt>
                <c:pt idx="501">
                  <c:v>0.06</c:v>
                </c:pt>
                <c:pt idx="502">
                  <c:v>21.5</c:v>
                </c:pt>
                <c:pt idx="503">
                  <c:v>93.62</c:v>
                </c:pt>
                <c:pt idx="504">
                  <c:v>34.6</c:v>
                </c:pt>
                <c:pt idx="505">
                  <c:v>2.5</c:v>
                </c:pt>
                <c:pt idx="506">
                  <c:v>2.2800000000000002</c:v>
                </c:pt>
                <c:pt idx="507">
                  <c:v>10.1</c:v>
                </c:pt>
                <c:pt idx="508">
                  <c:v>22.95</c:v>
                </c:pt>
                <c:pt idx="509">
                  <c:v>0</c:v>
                </c:pt>
                <c:pt idx="510">
                  <c:v>5.2</c:v>
                </c:pt>
                <c:pt idx="511">
                  <c:v>28.97</c:v>
                </c:pt>
                <c:pt idx="512">
                  <c:v>35.74</c:v>
                </c:pt>
                <c:pt idx="513">
                  <c:v>5.89</c:v>
                </c:pt>
                <c:pt idx="514">
                  <c:v>0</c:v>
                </c:pt>
                <c:pt idx="515">
                  <c:v>0.09</c:v>
                </c:pt>
                <c:pt idx="516">
                  <c:v>72</c:v>
                </c:pt>
                <c:pt idx="517">
                  <c:v>106.26</c:v>
                </c:pt>
                <c:pt idx="518">
                  <c:v>14.74</c:v>
                </c:pt>
                <c:pt idx="519">
                  <c:v>16.059999999999999</c:v>
                </c:pt>
                <c:pt idx="520">
                  <c:v>42.77</c:v>
                </c:pt>
                <c:pt idx="521">
                  <c:v>32.479999999999997</c:v>
                </c:pt>
                <c:pt idx="522">
                  <c:v>0</c:v>
                </c:pt>
                <c:pt idx="523">
                  <c:v>56.7</c:v>
                </c:pt>
                <c:pt idx="524">
                  <c:v>9.44</c:v>
                </c:pt>
                <c:pt idx="525">
                  <c:v>0.63</c:v>
                </c:pt>
                <c:pt idx="526">
                  <c:v>8.26</c:v>
                </c:pt>
                <c:pt idx="527">
                  <c:v>37.82</c:v>
                </c:pt>
                <c:pt idx="528">
                  <c:v>13.76</c:v>
                </c:pt>
                <c:pt idx="529">
                  <c:v>0.18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45.7</c:v>
                </c:pt>
                <c:pt idx="534">
                  <c:v>4.04</c:v>
                </c:pt>
                <c:pt idx="535">
                  <c:v>6.74</c:v>
                </c:pt>
                <c:pt idx="536">
                  <c:v>5.13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4.2300000000000004</c:v>
                </c:pt>
                <c:pt idx="541">
                  <c:v>0.44</c:v>
                </c:pt>
                <c:pt idx="542">
                  <c:v>0.30000000000000004</c:v>
                </c:pt>
                <c:pt idx="543">
                  <c:v>0</c:v>
                </c:pt>
                <c:pt idx="544">
                  <c:v>40.08</c:v>
                </c:pt>
                <c:pt idx="545">
                  <c:v>2.2200000000000002</c:v>
                </c:pt>
                <c:pt idx="546">
                  <c:v>2.08</c:v>
                </c:pt>
                <c:pt idx="547">
                  <c:v>4.3600000000000003</c:v>
                </c:pt>
                <c:pt idx="548">
                  <c:v>0.03</c:v>
                </c:pt>
                <c:pt idx="549">
                  <c:v>0.26</c:v>
                </c:pt>
                <c:pt idx="550">
                  <c:v>0</c:v>
                </c:pt>
                <c:pt idx="551">
                  <c:v>21.85</c:v>
                </c:pt>
                <c:pt idx="552">
                  <c:v>4.66</c:v>
                </c:pt>
                <c:pt idx="553">
                  <c:v>3.64</c:v>
                </c:pt>
                <c:pt idx="554">
                  <c:v>18.25</c:v>
                </c:pt>
                <c:pt idx="555">
                  <c:v>0.14000000000000001</c:v>
                </c:pt>
                <c:pt idx="556">
                  <c:v>0</c:v>
                </c:pt>
                <c:pt idx="557">
                  <c:v>2.92</c:v>
                </c:pt>
                <c:pt idx="558">
                  <c:v>0.28000000000000003</c:v>
                </c:pt>
                <c:pt idx="559">
                  <c:v>1.67</c:v>
                </c:pt>
                <c:pt idx="560">
                  <c:v>0</c:v>
                </c:pt>
                <c:pt idx="561">
                  <c:v>0.19</c:v>
                </c:pt>
                <c:pt idx="562">
                  <c:v>0.28999999999999998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132.09</c:v>
                </c:pt>
                <c:pt idx="568">
                  <c:v>33.08</c:v>
                </c:pt>
                <c:pt idx="569">
                  <c:v>108.64</c:v>
                </c:pt>
                <c:pt idx="570">
                  <c:v>136.03</c:v>
                </c:pt>
                <c:pt idx="571">
                  <c:v>141.34</c:v>
                </c:pt>
                <c:pt idx="572">
                  <c:v>2.2000000000000002</c:v>
                </c:pt>
                <c:pt idx="573">
                  <c:v>44.59</c:v>
                </c:pt>
                <c:pt idx="574">
                  <c:v>83.04</c:v>
                </c:pt>
                <c:pt idx="575">
                  <c:v>75.510000000000005</c:v>
                </c:pt>
                <c:pt idx="576">
                  <c:v>56.12</c:v>
                </c:pt>
                <c:pt idx="577">
                  <c:v>33.799999999999997</c:v>
                </c:pt>
                <c:pt idx="578">
                  <c:v>25.44</c:v>
                </c:pt>
                <c:pt idx="579">
                  <c:v>32.39</c:v>
                </c:pt>
                <c:pt idx="580">
                  <c:v>53.61</c:v>
                </c:pt>
                <c:pt idx="581">
                  <c:v>13.62</c:v>
                </c:pt>
                <c:pt idx="582">
                  <c:v>76.63</c:v>
                </c:pt>
                <c:pt idx="583">
                  <c:v>8.5500000000000007</c:v>
                </c:pt>
                <c:pt idx="584">
                  <c:v>75.290000000000006</c:v>
                </c:pt>
                <c:pt idx="585">
                  <c:v>10.73</c:v>
                </c:pt>
                <c:pt idx="586">
                  <c:v>48.32</c:v>
                </c:pt>
                <c:pt idx="587">
                  <c:v>54.23</c:v>
                </c:pt>
                <c:pt idx="588">
                  <c:v>0</c:v>
                </c:pt>
                <c:pt idx="589">
                  <c:v>77.319999999999993</c:v>
                </c:pt>
                <c:pt idx="590">
                  <c:v>77.91</c:v>
                </c:pt>
                <c:pt idx="591">
                  <c:v>42.34</c:v>
                </c:pt>
                <c:pt idx="592">
                  <c:v>7.06</c:v>
                </c:pt>
                <c:pt idx="593">
                  <c:v>43.18</c:v>
                </c:pt>
                <c:pt idx="594">
                  <c:v>124.87</c:v>
                </c:pt>
                <c:pt idx="595">
                  <c:v>173.84</c:v>
                </c:pt>
                <c:pt idx="596">
                  <c:v>0</c:v>
                </c:pt>
                <c:pt idx="597">
                  <c:v>1.08</c:v>
                </c:pt>
                <c:pt idx="598">
                  <c:v>54.58</c:v>
                </c:pt>
                <c:pt idx="599">
                  <c:v>9.17</c:v>
                </c:pt>
                <c:pt idx="600">
                  <c:v>4.91</c:v>
                </c:pt>
                <c:pt idx="601">
                  <c:v>15.63</c:v>
                </c:pt>
                <c:pt idx="602">
                  <c:v>274.08999999999997</c:v>
                </c:pt>
                <c:pt idx="603">
                  <c:v>41.91</c:v>
                </c:pt>
                <c:pt idx="604">
                  <c:v>0</c:v>
                </c:pt>
                <c:pt idx="605">
                  <c:v>148.47999999999999</c:v>
                </c:pt>
                <c:pt idx="606">
                  <c:v>104.45</c:v>
                </c:pt>
                <c:pt idx="607">
                  <c:v>1.77</c:v>
                </c:pt>
                <c:pt idx="608">
                  <c:v>22.24</c:v>
                </c:pt>
                <c:pt idx="609">
                  <c:v>98.47</c:v>
                </c:pt>
                <c:pt idx="610">
                  <c:v>0</c:v>
                </c:pt>
                <c:pt idx="611">
                  <c:v>92.82</c:v>
                </c:pt>
                <c:pt idx="612">
                  <c:v>9.0299999999999994</c:v>
                </c:pt>
                <c:pt idx="613">
                  <c:v>3.48</c:v>
                </c:pt>
                <c:pt idx="614">
                  <c:v>82.42</c:v>
                </c:pt>
                <c:pt idx="615">
                  <c:v>29.8</c:v>
                </c:pt>
                <c:pt idx="616">
                  <c:v>7.0000000000000007E-2</c:v>
                </c:pt>
                <c:pt idx="617">
                  <c:v>2.81</c:v>
                </c:pt>
                <c:pt idx="618">
                  <c:v>22.86</c:v>
                </c:pt>
                <c:pt idx="619">
                  <c:v>35.89</c:v>
                </c:pt>
                <c:pt idx="620">
                  <c:v>22.49</c:v>
                </c:pt>
                <c:pt idx="621">
                  <c:v>22.25</c:v>
                </c:pt>
                <c:pt idx="622">
                  <c:v>39.1</c:v>
                </c:pt>
                <c:pt idx="623">
                  <c:v>0.33</c:v>
                </c:pt>
                <c:pt idx="624">
                  <c:v>1.75</c:v>
                </c:pt>
                <c:pt idx="625">
                  <c:v>7.15</c:v>
                </c:pt>
                <c:pt idx="626">
                  <c:v>54.8</c:v>
                </c:pt>
                <c:pt idx="627">
                  <c:v>54</c:v>
                </c:pt>
                <c:pt idx="628">
                  <c:v>2.85</c:v>
                </c:pt>
                <c:pt idx="629">
                  <c:v>48.17</c:v>
                </c:pt>
                <c:pt idx="630">
                  <c:v>22</c:v>
                </c:pt>
                <c:pt idx="631">
                  <c:v>5.08</c:v>
                </c:pt>
                <c:pt idx="632">
                  <c:v>0.88</c:v>
                </c:pt>
                <c:pt idx="633">
                  <c:v>5.21</c:v>
                </c:pt>
                <c:pt idx="634">
                  <c:v>75.33</c:v>
                </c:pt>
                <c:pt idx="635">
                  <c:v>0</c:v>
                </c:pt>
                <c:pt idx="636">
                  <c:v>0</c:v>
                </c:pt>
                <c:pt idx="637">
                  <c:v>0.03</c:v>
                </c:pt>
                <c:pt idx="638">
                  <c:v>43.98</c:v>
                </c:pt>
                <c:pt idx="639">
                  <c:v>0.01</c:v>
                </c:pt>
                <c:pt idx="640">
                  <c:v>0.55000000000000004</c:v>
                </c:pt>
                <c:pt idx="641">
                  <c:v>0</c:v>
                </c:pt>
                <c:pt idx="642">
                  <c:v>0.54</c:v>
                </c:pt>
                <c:pt idx="643">
                  <c:v>0.37</c:v>
                </c:pt>
                <c:pt idx="644">
                  <c:v>0.08</c:v>
                </c:pt>
                <c:pt idx="645">
                  <c:v>51.68</c:v>
                </c:pt>
                <c:pt idx="646">
                  <c:v>6.74</c:v>
                </c:pt>
                <c:pt idx="647">
                  <c:v>10.55</c:v>
                </c:pt>
                <c:pt idx="648">
                  <c:v>0.19</c:v>
                </c:pt>
                <c:pt idx="649">
                  <c:v>0.34</c:v>
                </c:pt>
                <c:pt idx="650">
                  <c:v>4.4000000000000004</c:v>
                </c:pt>
                <c:pt idx="651">
                  <c:v>6.11</c:v>
                </c:pt>
                <c:pt idx="652">
                  <c:v>4.41</c:v>
                </c:pt>
                <c:pt idx="653">
                  <c:v>17.649999999999999</c:v>
                </c:pt>
                <c:pt idx="654">
                  <c:v>2</c:v>
                </c:pt>
                <c:pt idx="655">
                  <c:v>0</c:v>
                </c:pt>
                <c:pt idx="656">
                  <c:v>2.89</c:v>
                </c:pt>
                <c:pt idx="657">
                  <c:v>0</c:v>
                </c:pt>
                <c:pt idx="658">
                  <c:v>0.77</c:v>
                </c:pt>
                <c:pt idx="659">
                  <c:v>3.03</c:v>
                </c:pt>
                <c:pt idx="660">
                  <c:v>0</c:v>
                </c:pt>
                <c:pt idx="661">
                  <c:v>28.35</c:v>
                </c:pt>
                <c:pt idx="662">
                  <c:v>2.02</c:v>
                </c:pt>
                <c:pt idx="663">
                  <c:v>0</c:v>
                </c:pt>
                <c:pt idx="664">
                  <c:v>0.18</c:v>
                </c:pt>
                <c:pt idx="665">
                  <c:v>4.0599999999999996</c:v>
                </c:pt>
                <c:pt idx="666">
                  <c:v>1.34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16.78</c:v>
                </c:pt>
                <c:pt idx="671">
                  <c:v>1.44</c:v>
                </c:pt>
                <c:pt idx="672">
                  <c:v>21.75</c:v>
                </c:pt>
                <c:pt idx="673">
                  <c:v>18.59</c:v>
                </c:pt>
                <c:pt idx="674">
                  <c:v>0.31</c:v>
                </c:pt>
                <c:pt idx="675">
                  <c:v>0</c:v>
                </c:pt>
                <c:pt idx="676">
                  <c:v>2.4</c:v>
                </c:pt>
                <c:pt idx="677">
                  <c:v>0</c:v>
                </c:pt>
                <c:pt idx="678">
                  <c:v>1.96</c:v>
                </c:pt>
                <c:pt idx="679">
                  <c:v>0.14000000000000001</c:v>
                </c:pt>
                <c:pt idx="680">
                  <c:v>0.02</c:v>
                </c:pt>
                <c:pt idx="681">
                  <c:v>0</c:v>
                </c:pt>
                <c:pt idx="682">
                  <c:v>4.8899999999999997</c:v>
                </c:pt>
                <c:pt idx="683">
                  <c:v>0.41</c:v>
                </c:pt>
                <c:pt idx="684">
                  <c:v>15.54</c:v>
                </c:pt>
                <c:pt idx="685">
                  <c:v>0.31</c:v>
                </c:pt>
                <c:pt idx="686">
                  <c:v>0</c:v>
                </c:pt>
                <c:pt idx="687">
                  <c:v>0.23</c:v>
                </c:pt>
                <c:pt idx="688">
                  <c:v>27.28</c:v>
                </c:pt>
                <c:pt idx="689">
                  <c:v>1.33</c:v>
                </c:pt>
                <c:pt idx="690">
                  <c:v>0.74</c:v>
                </c:pt>
                <c:pt idx="691">
                  <c:v>142.5</c:v>
                </c:pt>
                <c:pt idx="692">
                  <c:v>15.07</c:v>
                </c:pt>
                <c:pt idx="693">
                  <c:v>52.36</c:v>
                </c:pt>
                <c:pt idx="694">
                  <c:v>210.61</c:v>
                </c:pt>
                <c:pt idx="695">
                  <c:v>107.51</c:v>
                </c:pt>
                <c:pt idx="696">
                  <c:v>46.89</c:v>
                </c:pt>
                <c:pt idx="697">
                  <c:v>17.11</c:v>
                </c:pt>
                <c:pt idx="698">
                  <c:v>75.61</c:v>
                </c:pt>
                <c:pt idx="699">
                  <c:v>215.29</c:v>
                </c:pt>
                <c:pt idx="700">
                  <c:v>57.94</c:v>
                </c:pt>
                <c:pt idx="701">
                  <c:v>88.51</c:v>
                </c:pt>
                <c:pt idx="702">
                  <c:v>171.24</c:v>
                </c:pt>
                <c:pt idx="703">
                  <c:v>26.86</c:v>
                </c:pt>
                <c:pt idx="704">
                  <c:v>255.96</c:v>
                </c:pt>
                <c:pt idx="705">
                  <c:v>17.11</c:v>
                </c:pt>
                <c:pt idx="706">
                  <c:v>11.4</c:v>
                </c:pt>
                <c:pt idx="707">
                  <c:v>40.46</c:v>
                </c:pt>
                <c:pt idx="708">
                  <c:v>36.4</c:v>
                </c:pt>
                <c:pt idx="709">
                  <c:v>26.02</c:v>
                </c:pt>
                <c:pt idx="710">
                  <c:v>20.3</c:v>
                </c:pt>
                <c:pt idx="711">
                  <c:v>3.19</c:v>
                </c:pt>
                <c:pt idx="712">
                  <c:v>0</c:v>
                </c:pt>
                <c:pt idx="713">
                  <c:v>208.55</c:v>
                </c:pt>
                <c:pt idx="714">
                  <c:v>40.31</c:v>
                </c:pt>
                <c:pt idx="715">
                  <c:v>23.09</c:v>
                </c:pt>
                <c:pt idx="716">
                  <c:v>71.52</c:v>
                </c:pt>
                <c:pt idx="717">
                  <c:v>10.6</c:v>
                </c:pt>
                <c:pt idx="718">
                  <c:v>0</c:v>
                </c:pt>
                <c:pt idx="719">
                  <c:v>0</c:v>
                </c:pt>
                <c:pt idx="720">
                  <c:v>30.5</c:v>
                </c:pt>
                <c:pt idx="721">
                  <c:v>35.01</c:v>
                </c:pt>
                <c:pt idx="722">
                  <c:v>6.15</c:v>
                </c:pt>
                <c:pt idx="723">
                  <c:v>16.29</c:v>
                </c:pt>
                <c:pt idx="724">
                  <c:v>31.57</c:v>
                </c:pt>
                <c:pt idx="725">
                  <c:v>17.61</c:v>
                </c:pt>
                <c:pt idx="726">
                  <c:v>13.06</c:v>
                </c:pt>
                <c:pt idx="727">
                  <c:v>0.87</c:v>
                </c:pt>
                <c:pt idx="728">
                  <c:v>6.17</c:v>
                </c:pt>
                <c:pt idx="729">
                  <c:v>35.81</c:v>
                </c:pt>
                <c:pt idx="730">
                  <c:v>37.71</c:v>
                </c:pt>
                <c:pt idx="7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C5-4B8D-A300-28EB9B309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254984"/>
        <c:axId val="864277512"/>
      </c:scatterChart>
      <c:valAx>
        <c:axId val="864254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277512"/>
        <c:crosses val="autoZero"/>
        <c:crossBetween val="midCat"/>
      </c:valAx>
      <c:valAx>
        <c:axId val="864277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254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Runtimes over the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unique_dataset!$D$2:$D$1001</c:f>
              <c:numCache>
                <c:formatCode>General</c:formatCode>
                <c:ptCount val="1000"/>
                <c:pt idx="0">
                  <c:v>1994</c:v>
                </c:pt>
                <c:pt idx="1">
                  <c:v>1972</c:v>
                </c:pt>
                <c:pt idx="2">
                  <c:v>2008</c:v>
                </c:pt>
                <c:pt idx="3">
                  <c:v>1993</c:v>
                </c:pt>
                <c:pt idx="4">
                  <c:v>1957</c:v>
                </c:pt>
                <c:pt idx="5">
                  <c:v>2003</c:v>
                </c:pt>
                <c:pt idx="6">
                  <c:v>1974</c:v>
                </c:pt>
                <c:pt idx="7">
                  <c:v>2023</c:v>
                </c:pt>
                <c:pt idx="8">
                  <c:v>1994</c:v>
                </c:pt>
                <c:pt idx="9">
                  <c:v>2010</c:v>
                </c:pt>
                <c:pt idx="10">
                  <c:v>2001</c:v>
                </c:pt>
                <c:pt idx="11">
                  <c:v>1999</c:v>
                </c:pt>
                <c:pt idx="12">
                  <c:v>1994</c:v>
                </c:pt>
                <c:pt idx="13">
                  <c:v>1966</c:v>
                </c:pt>
                <c:pt idx="14">
                  <c:v>2002</c:v>
                </c:pt>
                <c:pt idx="15">
                  <c:v>2021</c:v>
                </c:pt>
                <c:pt idx="16">
                  <c:v>2022</c:v>
                </c:pt>
                <c:pt idx="17">
                  <c:v>2014</c:v>
                </c:pt>
                <c:pt idx="18">
                  <c:v>1990</c:v>
                </c:pt>
                <c:pt idx="19">
                  <c:v>1999</c:v>
                </c:pt>
                <c:pt idx="20">
                  <c:v>1975</c:v>
                </c:pt>
                <c:pt idx="21">
                  <c:v>1980</c:v>
                </c:pt>
                <c:pt idx="22">
                  <c:v>2022</c:v>
                </c:pt>
                <c:pt idx="23">
                  <c:v>2020</c:v>
                </c:pt>
                <c:pt idx="24">
                  <c:v>1999</c:v>
                </c:pt>
                <c:pt idx="25">
                  <c:v>1991</c:v>
                </c:pt>
                <c:pt idx="26">
                  <c:v>1995</c:v>
                </c:pt>
                <c:pt idx="27">
                  <c:v>1998</c:v>
                </c:pt>
                <c:pt idx="28">
                  <c:v>1991</c:v>
                </c:pt>
                <c:pt idx="29">
                  <c:v>1977</c:v>
                </c:pt>
                <c:pt idx="30">
                  <c:v>2001</c:v>
                </c:pt>
                <c:pt idx="31">
                  <c:v>2002</c:v>
                </c:pt>
                <c:pt idx="32">
                  <c:v>1997</c:v>
                </c:pt>
                <c:pt idx="33">
                  <c:v>1954</c:v>
                </c:pt>
                <c:pt idx="34">
                  <c:v>1946</c:v>
                </c:pt>
                <c:pt idx="35">
                  <c:v>1962</c:v>
                </c:pt>
                <c:pt idx="36">
                  <c:v>2022</c:v>
                </c:pt>
                <c:pt idx="37">
                  <c:v>1985</c:v>
                </c:pt>
                <c:pt idx="38">
                  <c:v>2006</c:v>
                </c:pt>
                <c:pt idx="39">
                  <c:v>2000</c:v>
                </c:pt>
                <c:pt idx="40">
                  <c:v>1979</c:v>
                </c:pt>
                <c:pt idx="41">
                  <c:v>2019</c:v>
                </c:pt>
                <c:pt idx="42">
                  <c:v>2006</c:v>
                </c:pt>
                <c:pt idx="43">
                  <c:v>2014</c:v>
                </c:pt>
                <c:pt idx="44">
                  <c:v>1994</c:v>
                </c:pt>
                <c:pt idx="45">
                  <c:v>1994</c:v>
                </c:pt>
                <c:pt idx="46">
                  <c:v>1995</c:v>
                </c:pt>
                <c:pt idx="47">
                  <c:v>1942</c:v>
                </c:pt>
                <c:pt idx="48">
                  <c:v>1998</c:v>
                </c:pt>
                <c:pt idx="49">
                  <c:v>1960</c:v>
                </c:pt>
                <c:pt idx="50">
                  <c:v>2002</c:v>
                </c:pt>
                <c:pt idx="51">
                  <c:v>2011</c:v>
                </c:pt>
                <c:pt idx="52">
                  <c:v>1968</c:v>
                </c:pt>
                <c:pt idx="53">
                  <c:v>1988</c:v>
                </c:pt>
                <c:pt idx="54">
                  <c:v>1954</c:v>
                </c:pt>
                <c:pt idx="55">
                  <c:v>1988</c:v>
                </c:pt>
                <c:pt idx="56">
                  <c:v>1936</c:v>
                </c:pt>
                <c:pt idx="57">
                  <c:v>1931</c:v>
                </c:pt>
                <c:pt idx="58">
                  <c:v>2018</c:v>
                </c:pt>
                <c:pt idx="59">
                  <c:v>1981</c:v>
                </c:pt>
                <c:pt idx="60">
                  <c:v>2018</c:v>
                </c:pt>
                <c:pt idx="61">
                  <c:v>2019</c:v>
                </c:pt>
                <c:pt idx="62">
                  <c:v>2012</c:v>
                </c:pt>
                <c:pt idx="63">
                  <c:v>1979</c:v>
                </c:pt>
                <c:pt idx="64">
                  <c:v>1986</c:v>
                </c:pt>
                <c:pt idx="65">
                  <c:v>2019</c:v>
                </c:pt>
                <c:pt idx="66">
                  <c:v>2012</c:v>
                </c:pt>
                <c:pt idx="67">
                  <c:v>2018</c:v>
                </c:pt>
                <c:pt idx="68">
                  <c:v>1980</c:v>
                </c:pt>
                <c:pt idx="69">
                  <c:v>2003</c:v>
                </c:pt>
                <c:pt idx="70">
                  <c:v>2000</c:v>
                </c:pt>
                <c:pt idx="71">
                  <c:v>1984</c:v>
                </c:pt>
                <c:pt idx="72">
                  <c:v>1985</c:v>
                </c:pt>
                <c:pt idx="73">
                  <c:v>2017</c:v>
                </c:pt>
                <c:pt idx="74">
                  <c:v>2016</c:v>
                </c:pt>
                <c:pt idx="75">
                  <c:v>2008</c:v>
                </c:pt>
                <c:pt idx="76">
                  <c:v>2009</c:v>
                </c:pt>
                <c:pt idx="77">
                  <c:v>2006</c:v>
                </c:pt>
                <c:pt idx="78">
                  <c:v>1964</c:v>
                </c:pt>
                <c:pt idx="79">
                  <c:v>1981</c:v>
                </c:pt>
                <c:pt idx="80">
                  <c:v>2018</c:v>
                </c:pt>
                <c:pt idx="81">
                  <c:v>1950</c:v>
                </c:pt>
                <c:pt idx="82">
                  <c:v>1957</c:v>
                </c:pt>
                <c:pt idx="83">
                  <c:v>1957</c:v>
                </c:pt>
                <c:pt idx="84">
                  <c:v>1940</c:v>
                </c:pt>
                <c:pt idx="85">
                  <c:v>1963</c:v>
                </c:pt>
                <c:pt idx="86">
                  <c:v>2019</c:v>
                </c:pt>
                <c:pt idx="87">
                  <c:v>2021</c:v>
                </c:pt>
                <c:pt idx="88">
                  <c:v>2019</c:v>
                </c:pt>
                <c:pt idx="89">
                  <c:v>2021</c:v>
                </c:pt>
                <c:pt idx="90">
                  <c:v>2022</c:v>
                </c:pt>
                <c:pt idx="91">
                  <c:v>1995</c:v>
                </c:pt>
                <c:pt idx="92">
                  <c:v>2009</c:v>
                </c:pt>
                <c:pt idx="93">
                  <c:v>1987</c:v>
                </c:pt>
                <c:pt idx="94">
                  <c:v>1983</c:v>
                </c:pt>
                <c:pt idx="95">
                  <c:v>1999</c:v>
                </c:pt>
                <c:pt idx="96">
                  <c:v>2000</c:v>
                </c:pt>
                <c:pt idx="97">
                  <c:v>1997</c:v>
                </c:pt>
                <c:pt idx="98">
                  <c:v>2004</c:v>
                </c:pt>
                <c:pt idx="99">
                  <c:v>1971</c:v>
                </c:pt>
                <c:pt idx="100">
                  <c:v>1958</c:v>
                </c:pt>
                <c:pt idx="101">
                  <c:v>1995</c:v>
                </c:pt>
                <c:pt idx="102">
                  <c:v>1968</c:v>
                </c:pt>
                <c:pt idx="103">
                  <c:v>1992</c:v>
                </c:pt>
                <c:pt idx="104">
                  <c:v>1984</c:v>
                </c:pt>
                <c:pt idx="105">
                  <c:v>2012</c:v>
                </c:pt>
                <c:pt idx="106">
                  <c:v>1995</c:v>
                </c:pt>
                <c:pt idx="107">
                  <c:v>2020</c:v>
                </c:pt>
                <c:pt idx="108">
                  <c:v>2009</c:v>
                </c:pt>
                <c:pt idx="109">
                  <c:v>1983</c:v>
                </c:pt>
                <c:pt idx="110">
                  <c:v>2001</c:v>
                </c:pt>
                <c:pt idx="111">
                  <c:v>2010</c:v>
                </c:pt>
                <c:pt idx="112">
                  <c:v>1962</c:v>
                </c:pt>
                <c:pt idx="113">
                  <c:v>2010</c:v>
                </c:pt>
                <c:pt idx="114">
                  <c:v>1997</c:v>
                </c:pt>
                <c:pt idx="115">
                  <c:v>1959</c:v>
                </c:pt>
                <c:pt idx="116">
                  <c:v>1962</c:v>
                </c:pt>
                <c:pt idx="117">
                  <c:v>1941</c:v>
                </c:pt>
                <c:pt idx="118">
                  <c:v>1952</c:v>
                </c:pt>
                <c:pt idx="119">
                  <c:v>1927</c:v>
                </c:pt>
                <c:pt idx="120">
                  <c:v>1973</c:v>
                </c:pt>
                <c:pt idx="121">
                  <c:v>2011</c:v>
                </c:pt>
                <c:pt idx="122">
                  <c:v>1931</c:v>
                </c:pt>
                <c:pt idx="123">
                  <c:v>1960</c:v>
                </c:pt>
                <c:pt idx="124">
                  <c:v>2016</c:v>
                </c:pt>
                <c:pt idx="125">
                  <c:v>1952</c:v>
                </c:pt>
                <c:pt idx="126">
                  <c:v>1961</c:v>
                </c:pt>
                <c:pt idx="127">
                  <c:v>2022</c:v>
                </c:pt>
                <c:pt idx="128">
                  <c:v>1944</c:v>
                </c:pt>
                <c:pt idx="129">
                  <c:v>2007</c:v>
                </c:pt>
                <c:pt idx="130">
                  <c:v>1948</c:v>
                </c:pt>
                <c:pt idx="131">
                  <c:v>2017</c:v>
                </c:pt>
                <c:pt idx="132">
                  <c:v>2022</c:v>
                </c:pt>
                <c:pt idx="133">
                  <c:v>2022</c:v>
                </c:pt>
                <c:pt idx="134">
                  <c:v>2019</c:v>
                </c:pt>
                <c:pt idx="135">
                  <c:v>1921</c:v>
                </c:pt>
                <c:pt idx="136">
                  <c:v>2021</c:v>
                </c:pt>
                <c:pt idx="137">
                  <c:v>2018</c:v>
                </c:pt>
                <c:pt idx="138">
                  <c:v>2013</c:v>
                </c:pt>
                <c:pt idx="139">
                  <c:v>2023</c:v>
                </c:pt>
                <c:pt idx="140">
                  <c:v>1989</c:v>
                </c:pt>
                <c:pt idx="141">
                  <c:v>2013</c:v>
                </c:pt>
                <c:pt idx="142">
                  <c:v>2021</c:v>
                </c:pt>
                <c:pt idx="143">
                  <c:v>2007</c:v>
                </c:pt>
                <c:pt idx="144">
                  <c:v>1993</c:v>
                </c:pt>
                <c:pt idx="145">
                  <c:v>2010</c:v>
                </c:pt>
                <c:pt idx="146">
                  <c:v>2007</c:v>
                </c:pt>
                <c:pt idx="147">
                  <c:v>1982</c:v>
                </c:pt>
                <c:pt idx="148">
                  <c:v>2005</c:v>
                </c:pt>
                <c:pt idx="149">
                  <c:v>1976</c:v>
                </c:pt>
                <c:pt idx="150">
                  <c:v>2019</c:v>
                </c:pt>
                <c:pt idx="151">
                  <c:v>1995</c:v>
                </c:pt>
                <c:pt idx="152">
                  <c:v>2000</c:v>
                </c:pt>
                <c:pt idx="153">
                  <c:v>2004</c:v>
                </c:pt>
                <c:pt idx="154">
                  <c:v>1992</c:v>
                </c:pt>
                <c:pt idx="155">
                  <c:v>1998</c:v>
                </c:pt>
                <c:pt idx="156">
                  <c:v>2018</c:v>
                </c:pt>
                <c:pt idx="157">
                  <c:v>2003</c:v>
                </c:pt>
                <c:pt idx="158">
                  <c:v>1997</c:v>
                </c:pt>
                <c:pt idx="159">
                  <c:v>1999</c:v>
                </c:pt>
                <c:pt idx="160">
                  <c:v>2003</c:v>
                </c:pt>
                <c:pt idx="161">
                  <c:v>1988</c:v>
                </c:pt>
                <c:pt idx="162">
                  <c:v>2001</c:v>
                </c:pt>
                <c:pt idx="163">
                  <c:v>2020</c:v>
                </c:pt>
                <c:pt idx="164">
                  <c:v>2004</c:v>
                </c:pt>
                <c:pt idx="165">
                  <c:v>1939</c:v>
                </c:pt>
                <c:pt idx="166">
                  <c:v>1974</c:v>
                </c:pt>
                <c:pt idx="167">
                  <c:v>2005</c:v>
                </c:pt>
                <c:pt idx="168">
                  <c:v>2006</c:v>
                </c:pt>
                <c:pt idx="169">
                  <c:v>1963</c:v>
                </c:pt>
                <c:pt idx="170">
                  <c:v>1959</c:v>
                </c:pt>
                <c:pt idx="171">
                  <c:v>1975</c:v>
                </c:pt>
                <c:pt idx="172">
                  <c:v>1980</c:v>
                </c:pt>
                <c:pt idx="173">
                  <c:v>2020</c:v>
                </c:pt>
                <c:pt idx="174">
                  <c:v>2009</c:v>
                </c:pt>
                <c:pt idx="175">
                  <c:v>1965</c:v>
                </c:pt>
                <c:pt idx="176">
                  <c:v>1985</c:v>
                </c:pt>
                <c:pt idx="177">
                  <c:v>2019</c:v>
                </c:pt>
                <c:pt idx="178">
                  <c:v>2022</c:v>
                </c:pt>
                <c:pt idx="179">
                  <c:v>1954</c:v>
                </c:pt>
                <c:pt idx="180">
                  <c:v>1950</c:v>
                </c:pt>
                <c:pt idx="181">
                  <c:v>2017</c:v>
                </c:pt>
                <c:pt idx="182">
                  <c:v>2018</c:v>
                </c:pt>
                <c:pt idx="183">
                  <c:v>2012</c:v>
                </c:pt>
                <c:pt idx="184">
                  <c:v>1950</c:v>
                </c:pt>
                <c:pt idx="185">
                  <c:v>1948</c:v>
                </c:pt>
                <c:pt idx="186">
                  <c:v>1961</c:v>
                </c:pt>
                <c:pt idx="187">
                  <c:v>1942</c:v>
                </c:pt>
                <c:pt idx="188">
                  <c:v>2015</c:v>
                </c:pt>
                <c:pt idx="189">
                  <c:v>2018</c:v>
                </c:pt>
                <c:pt idx="190">
                  <c:v>2011</c:v>
                </c:pt>
                <c:pt idx="191">
                  <c:v>2019</c:v>
                </c:pt>
                <c:pt idx="192">
                  <c:v>1955</c:v>
                </c:pt>
                <c:pt idx="193">
                  <c:v>1969</c:v>
                </c:pt>
                <c:pt idx="194">
                  <c:v>1953</c:v>
                </c:pt>
                <c:pt idx="195">
                  <c:v>1997</c:v>
                </c:pt>
                <c:pt idx="196">
                  <c:v>2019</c:v>
                </c:pt>
                <c:pt idx="197">
                  <c:v>2004</c:v>
                </c:pt>
                <c:pt idx="198">
                  <c:v>1953</c:v>
                </c:pt>
                <c:pt idx="199">
                  <c:v>2018</c:v>
                </c:pt>
                <c:pt idx="200">
                  <c:v>1928</c:v>
                </c:pt>
                <c:pt idx="201">
                  <c:v>2005</c:v>
                </c:pt>
                <c:pt idx="202">
                  <c:v>1924</c:v>
                </c:pt>
                <c:pt idx="203">
                  <c:v>1975</c:v>
                </c:pt>
                <c:pt idx="204">
                  <c:v>1952</c:v>
                </c:pt>
                <c:pt idx="205">
                  <c:v>2017</c:v>
                </c:pt>
                <c:pt idx="206">
                  <c:v>2012</c:v>
                </c:pt>
                <c:pt idx="207">
                  <c:v>2018</c:v>
                </c:pt>
                <c:pt idx="208">
                  <c:v>2013</c:v>
                </c:pt>
                <c:pt idx="209">
                  <c:v>1975</c:v>
                </c:pt>
                <c:pt idx="210">
                  <c:v>2014</c:v>
                </c:pt>
                <c:pt idx="211">
                  <c:v>2013</c:v>
                </c:pt>
                <c:pt idx="212">
                  <c:v>2003</c:v>
                </c:pt>
                <c:pt idx="213">
                  <c:v>1982</c:v>
                </c:pt>
                <c:pt idx="214">
                  <c:v>1984</c:v>
                </c:pt>
                <c:pt idx="215">
                  <c:v>2015</c:v>
                </c:pt>
                <c:pt idx="216">
                  <c:v>2014</c:v>
                </c:pt>
                <c:pt idx="217">
                  <c:v>2019</c:v>
                </c:pt>
                <c:pt idx="218">
                  <c:v>2011</c:v>
                </c:pt>
                <c:pt idx="219">
                  <c:v>2017</c:v>
                </c:pt>
                <c:pt idx="220">
                  <c:v>2002</c:v>
                </c:pt>
                <c:pt idx="221">
                  <c:v>1998</c:v>
                </c:pt>
                <c:pt idx="222">
                  <c:v>2016</c:v>
                </c:pt>
                <c:pt idx="223">
                  <c:v>1986</c:v>
                </c:pt>
                <c:pt idx="224">
                  <c:v>2007</c:v>
                </c:pt>
                <c:pt idx="225">
                  <c:v>2011</c:v>
                </c:pt>
                <c:pt idx="226">
                  <c:v>1973</c:v>
                </c:pt>
                <c:pt idx="227">
                  <c:v>2015</c:v>
                </c:pt>
                <c:pt idx="228">
                  <c:v>2016</c:v>
                </c:pt>
                <c:pt idx="229">
                  <c:v>1976</c:v>
                </c:pt>
                <c:pt idx="230">
                  <c:v>1954</c:v>
                </c:pt>
                <c:pt idx="231">
                  <c:v>1996</c:v>
                </c:pt>
                <c:pt idx="232">
                  <c:v>1996</c:v>
                </c:pt>
                <c:pt idx="233">
                  <c:v>1939</c:v>
                </c:pt>
                <c:pt idx="234">
                  <c:v>2017</c:v>
                </c:pt>
                <c:pt idx="235">
                  <c:v>1989</c:v>
                </c:pt>
                <c:pt idx="236">
                  <c:v>2007</c:v>
                </c:pt>
                <c:pt idx="237">
                  <c:v>1978</c:v>
                </c:pt>
                <c:pt idx="238">
                  <c:v>2001</c:v>
                </c:pt>
                <c:pt idx="239">
                  <c:v>2003</c:v>
                </c:pt>
                <c:pt idx="240">
                  <c:v>2015</c:v>
                </c:pt>
                <c:pt idx="241">
                  <c:v>1995</c:v>
                </c:pt>
                <c:pt idx="242">
                  <c:v>2013</c:v>
                </c:pt>
                <c:pt idx="243">
                  <c:v>2013</c:v>
                </c:pt>
                <c:pt idx="244">
                  <c:v>2015</c:v>
                </c:pt>
                <c:pt idx="245">
                  <c:v>1965</c:v>
                </c:pt>
                <c:pt idx="246">
                  <c:v>1986</c:v>
                </c:pt>
                <c:pt idx="247">
                  <c:v>2010</c:v>
                </c:pt>
                <c:pt idx="248">
                  <c:v>1998</c:v>
                </c:pt>
                <c:pt idx="249">
                  <c:v>2011</c:v>
                </c:pt>
                <c:pt idx="250">
                  <c:v>2019</c:v>
                </c:pt>
                <c:pt idx="251">
                  <c:v>2008</c:v>
                </c:pt>
                <c:pt idx="252">
                  <c:v>2004</c:v>
                </c:pt>
                <c:pt idx="253">
                  <c:v>1975</c:v>
                </c:pt>
                <c:pt idx="254">
                  <c:v>2000</c:v>
                </c:pt>
                <c:pt idx="255">
                  <c:v>1995</c:v>
                </c:pt>
                <c:pt idx="256">
                  <c:v>2009</c:v>
                </c:pt>
                <c:pt idx="257">
                  <c:v>1988</c:v>
                </c:pt>
                <c:pt idx="258">
                  <c:v>1980</c:v>
                </c:pt>
                <c:pt idx="259">
                  <c:v>1967</c:v>
                </c:pt>
                <c:pt idx="260">
                  <c:v>1999</c:v>
                </c:pt>
                <c:pt idx="261">
                  <c:v>2014</c:v>
                </c:pt>
                <c:pt idx="262">
                  <c:v>2004</c:v>
                </c:pt>
                <c:pt idx="263">
                  <c:v>1979</c:v>
                </c:pt>
                <c:pt idx="264">
                  <c:v>2016</c:v>
                </c:pt>
                <c:pt idx="265">
                  <c:v>1976</c:v>
                </c:pt>
                <c:pt idx="266">
                  <c:v>1959</c:v>
                </c:pt>
                <c:pt idx="267">
                  <c:v>1984</c:v>
                </c:pt>
                <c:pt idx="268">
                  <c:v>1957</c:v>
                </c:pt>
                <c:pt idx="269">
                  <c:v>1957</c:v>
                </c:pt>
                <c:pt idx="270">
                  <c:v>1966</c:v>
                </c:pt>
                <c:pt idx="271">
                  <c:v>1993</c:v>
                </c:pt>
                <c:pt idx="272">
                  <c:v>2004</c:v>
                </c:pt>
                <c:pt idx="273">
                  <c:v>2000</c:v>
                </c:pt>
                <c:pt idx="274">
                  <c:v>1976</c:v>
                </c:pt>
                <c:pt idx="275">
                  <c:v>1940</c:v>
                </c:pt>
                <c:pt idx="276">
                  <c:v>1997</c:v>
                </c:pt>
                <c:pt idx="277">
                  <c:v>1962</c:v>
                </c:pt>
                <c:pt idx="278">
                  <c:v>1960</c:v>
                </c:pt>
                <c:pt idx="279">
                  <c:v>1949</c:v>
                </c:pt>
                <c:pt idx="280">
                  <c:v>1973</c:v>
                </c:pt>
                <c:pt idx="281">
                  <c:v>1946</c:v>
                </c:pt>
                <c:pt idx="282">
                  <c:v>1940</c:v>
                </c:pt>
                <c:pt idx="283">
                  <c:v>1930</c:v>
                </c:pt>
                <c:pt idx="284">
                  <c:v>2009</c:v>
                </c:pt>
                <c:pt idx="285">
                  <c:v>1974</c:v>
                </c:pt>
                <c:pt idx="286">
                  <c:v>1959</c:v>
                </c:pt>
                <c:pt idx="287">
                  <c:v>1994</c:v>
                </c:pt>
                <c:pt idx="288">
                  <c:v>1998</c:v>
                </c:pt>
                <c:pt idx="289">
                  <c:v>2014</c:v>
                </c:pt>
                <c:pt idx="290">
                  <c:v>1934</c:v>
                </c:pt>
                <c:pt idx="291">
                  <c:v>1982</c:v>
                </c:pt>
                <c:pt idx="292">
                  <c:v>2015</c:v>
                </c:pt>
                <c:pt idx="293">
                  <c:v>1957</c:v>
                </c:pt>
                <c:pt idx="294">
                  <c:v>1948</c:v>
                </c:pt>
                <c:pt idx="295">
                  <c:v>2001</c:v>
                </c:pt>
                <c:pt idx="296">
                  <c:v>2000</c:v>
                </c:pt>
                <c:pt idx="297">
                  <c:v>1995</c:v>
                </c:pt>
                <c:pt idx="298">
                  <c:v>1966</c:v>
                </c:pt>
                <c:pt idx="299">
                  <c:v>1993</c:v>
                </c:pt>
                <c:pt idx="300">
                  <c:v>1939</c:v>
                </c:pt>
                <c:pt idx="301">
                  <c:v>2014</c:v>
                </c:pt>
                <c:pt idx="302">
                  <c:v>1955</c:v>
                </c:pt>
                <c:pt idx="303">
                  <c:v>1966</c:v>
                </c:pt>
                <c:pt idx="304">
                  <c:v>2001</c:v>
                </c:pt>
                <c:pt idx="305">
                  <c:v>2012</c:v>
                </c:pt>
                <c:pt idx="306">
                  <c:v>1958</c:v>
                </c:pt>
                <c:pt idx="307">
                  <c:v>1951</c:v>
                </c:pt>
                <c:pt idx="308">
                  <c:v>1949</c:v>
                </c:pt>
                <c:pt idx="309">
                  <c:v>1926</c:v>
                </c:pt>
                <c:pt idx="310">
                  <c:v>2015</c:v>
                </c:pt>
                <c:pt idx="311">
                  <c:v>1925</c:v>
                </c:pt>
                <c:pt idx="312">
                  <c:v>1957</c:v>
                </c:pt>
                <c:pt idx="313">
                  <c:v>2012</c:v>
                </c:pt>
                <c:pt idx="314">
                  <c:v>2015</c:v>
                </c:pt>
                <c:pt idx="315">
                  <c:v>1927</c:v>
                </c:pt>
                <c:pt idx="316">
                  <c:v>1978</c:v>
                </c:pt>
                <c:pt idx="317">
                  <c:v>2008</c:v>
                </c:pt>
                <c:pt idx="318">
                  <c:v>1955</c:v>
                </c:pt>
                <c:pt idx="319">
                  <c:v>2006</c:v>
                </c:pt>
                <c:pt idx="320">
                  <c:v>1937</c:v>
                </c:pt>
                <c:pt idx="321">
                  <c:v>1991</c:v>
                </c:pt>
                <c:pt idx="322">
                  <c:v>1957</c:v>
                </c:pt>
                <c:pt idx="323">
                  <c:v>2016</c:v>
                </c:pt>
                <c:pt idx="324">
                  <c:v>2007</c:v>
                </c:pt>
                <c:pt idx="325">
                  <c:v>1960</c:v>
                </c:pt>
                <c:pt idx="326">
                  <c:v>2013</c:v>
                </c:pt>
                <c:pt idx="327">
                  <c:v>1986</c:v>
                </c:pt>
                <c:pt idx="328">
                  <c:v>2019</c:v>
                </c:pt>
                <c:pt idx="329">
                  <c:v>1988</c:v>
                </c:pt>
                <c:pt idx="330">
                  <c:v>1975</c:v>
                </c:pt>
                <c:pt idx="331">
                  <c:v>2003</c:v>
                </c:pt>
                <c:pt idx="332">
                  <c:v>2013</c:v>
                </c:pt>
                <c:pt idx="333">
                  <c:v>2012</c:v>
                </c:pt>
                <c:pt idx="334">
                  <c:v>2000</c:v>
                </c:pt>
                <c:pt idx="335">
                  <c:v>1996</c:v>
                </c:pt>
                <c:pt idx="336">
                  <c:v>1928</c:v>
                </c:pt>
                <c:pt idx="337">
                  <c:v>2010</c:v>
                </c:pt>
                <c:pt idx="338">
                  <c:v>2012</c:v>
                </c:pt>
                <c:pt idx="339">
                  <c:v>2005</c:v>
                </c:pt>
                <c:pt idx="340">
                  <c:v>1998</c:v>
                </c:pt>
                <c:pt idx="341">
                  <c:v>1999</c:v>
                </c:pt>
                <c:pt idx="342">
                  <c:v>1971</c:v>
                </c:pt>
                <c:pt idx="343">
                  <c:v>2021</c:v>
                </c:pt>
                <c:pt idx="344">
                  <c:v>2017</c:v>
                </c:pt>
                <c:pt idx="345">
                  <c:v>2014</c:v>
                </c:pt>
                <c:pt idx="346">
                  <c:v>2016</c:v>
                </c:pt>
                <c:pt idx="347">
                  <c:v>1988</c:v>
                </c:pt>
                <c:pt idx="348">
                  <c:v>2010</c:v>
                </c:pt>
                <c:pt idx="349">
                  <c:v>1987</c:v>
                </c:pt>
                <c:pt idx="350">
                  <c:v>2012</c:v>
                </c:pt>
                <c:pt idx="351">
                  <c:v>2016</c:v>
                </c:pt>
                <c:pt idx="352">
                  <c:v>2015</c:v>
                </c:pt>
                <c:pt idx="353">
                  <c:v>2001</c:v>
                </c:pt>
                <c:pt idx="354">
                  <c:v>2004</c:v>
                </c:pt>
                <c:pt idx="355">
                  <c:v>2013</c:v>
                </c:pt>
                <c:pt idx="356">
                  <c:v>2016</c:v>
                </c:pt>
                <c:pt idx="357">
                  <c:v>1967</c:v>
                </c:pt>
                <c:pt idx="358">
                  <c:v>2006</c:v>
                </c:pt>
                <c:pt idx="359">
                  <c:v>2015</c:v>
                </c:pt>
                <c:pt idx="360">
                  <c:v>2014</c:v>
                </c:pt>
                <c:pt idx="361">
                  <c:v>2005</c:v>
                </c:pt>
                <c:pt idx="362">
                  <c:v>2021</c:v>
                </c:pt>
                <c:pt idx="363">
                  <c:v>1990</c:v>
                </c:pt>
                <c:pt idx="364">
                  <c:v>1999</c:v>
                </c:pt>
                <c:pt idx="365">
                  <c:v>2008</c:v>
                </c:pt>
                <c:pt idx="366">
                  <c:v>1992</c:v>
                </c:pt>
                <c:pt idx="367">
                  <c:v>2020</c:v>
                </c:pt>
                <c:pt idx="368">
                  <c:v>1993</c:v>
                </c:pt>
                <c:pt idx="369">
                  <c:v>1989</c:v>
                </c:pt>
                <c:pt idx="370">
                  <c:v>1975</c:v>
                </c:pt>
                <c:pt idx="371">
                  <c:v>1974</c:v>
                </c:pt>
                <c:pt idx="372">
                  <c:v>1992</c:v>
                </c:pt>
                <c:pt idx="373">
                  <c:v>2006</c:v>
                </c:pt>
                <c:pt idx="374">
                  <c:v>1995</c:v>
                </c:pt>
                <c:pt idx="375">
                  <c:v>2006</c:v>
                </c:pt>
                <c:pt idx="376">
                  <c:v>2003</c:v>
                </c:pt>
                <c:pt idx="377">
                  <c:v>1991</c:v>
                </c:pt>
                <c:pt idx="378">
                  <c:v>1991</c:v>
                </c:pt>
                <c:pt idx="379">
                  <c:v>1952</c:v>
                </c:pt>
                <c:pt idx="380">
                  <c:v>1968</c:v>
                </c:pt>
                <c:pt idx="381">
                  <c:v>2007</c:v>
                </c:pt>
                <c:pt idx="382">
                  <c:v>1988</c:v>
                </c:pt>
                <c:pt idx="383">
                  <c:v>1968</c:v>
                </c:pt>
                <c:pt idx="384">
                  <c:v>1997</c:v>
                </c:pt>
                <c:pt idx="385">
                  <c:v>2016</c:v>
                </c:pt>
                <c:pt idx="386">
                  <c:v>2004</c:v>
                </c:pt>
                <c:pt idx="387">
                  <c:v>1979</c:v>
                </c:pt>
                <c:pt idx="388">
                  <c:v>1969</c:v>
                </c:pt>
                <c:pt idx="389">
                  <c:v>2010</c:v>
                </c:pt>
                <c:pt idx="390">
                  <c:v>2003</c:v>
                </c:pt>
                <c:pt idx="391">
                  <c:v>1971</c:v>
                </c:pt>
                <c:pt idx="392">
                  <c:v>2016</c:v>
                </c:pt>
                <c:pt idx="393">
                  <c:v>1962</c:v>
                </c:pt>
                <c:pt idx="394">
                  <c:v>2008</c:v>
                </c:pt>
                <c:pt idx="395">
                  <c:v>1996</c:v>
                </c:pt>
                <c:pt idx="396">
                  <c:v>1994</c:v>
                </c:pt>
                <c:pt idx="397">
                  <c:v>1953</c:v>
                </c:pt>
                <c:pt idx="398">
                  <c:v>1973</c:v>
                </c:pt>
                <c:pt idx="399">
                  <c:v>2014</c:v>
                </c:pt>
                <c:pt idx="400">
                  <c:v>1979</c:v>
                </c:pt>
                <c:pt idx="401">
                  <c:v>1971</c:v>
                </c:pt>
                <c:pt idx="402">
                  <c:v>1963</c:v>
                </c:pt>
                <c:pt idx="403">
                  <c:v>1977</c:v>
                </c:pt>
                <c:pt idx="404">
                  <c:v>1984</c:v>
                </c:pt>
                <c:pt idx="405">
                  <c:v>1941</c:v>
                </c:pt>
                <c:pt idx="406">
                  <c:v>1972</c:v>
                </c:pt>
                <c:pt idx="407">
                  <c:v>1986</c:v>
                </c:pt>
                <c:pt idx="408">
                  <c:v>1959</c:v>
                </c:pt>
                <c:pt idx="409">
                  <c:v>1982</c:v>
                </c:pt>
                <c:pt idx="410">
                  <c:v>2005</c:v>
                </c:pt>
                <c:pt idx="411">
                  <c:v>1998</c:v>
                </c:pt>
                <c:pt idx="412">
                  <c:v>1955</c:v>
                </c:pt>
                <c:pt idx="413">
                  <c:v>1982</c:v>
                </c:pt>
                <c:pt idx="414">
                  <c:v>1960</c:v>
                </c:pt>
                <c:pt idx="415">
                  <c:v>1982</c:v>
                </c:pt>
                <c:pt idx="416">
                  <c:v>1987</c:v>
                </c:pt>
                <c:pt idx="417">
                  <c:v>1966</c:v>
                </c:pt>
                <c:pt idx="418">
                  <c:v>2002</c:v>
                </c:pt>
                <c:pt idx="419">
                  <c:v>1999</c:v>
                </c:pt>
                <c:pt idx="420">
                  <c:v>2015</c:v>
                </c:pt>
                <c:pt idx="421">
                  <c:v>1959</c:v>
                </c:pt>
                <c:pt idx="422">
                  <c:v>2020</c:v>
                </c:pt>
                <c:pt idx="423">
                  <c:v>1958</c:v>
                </c:pt>
                <c:pt idx="424">
                  <c:v>1975</c:v>
                </c:pt>
                <c:pt idx="425">
                  <c:v>1920</c:v>
                </c:pt>
                <c:pt idx="426">
                  <c:v>1961</c:v>
                </c:pt>
                <c:pt idx="427">
                  <c:v>1963</c:v>
                </c:pt>
                <c:pt idx="428">
                  <c:v>1947</c:v>
                </c:pt>
                <c:pt idx="429">
                  <c:v>1967</c:v>
                </c:pt>
                <c:pt idx="430">
                  <c:v>2007</c:v>
                </c:pt>
                <c:pt idx="431">
                  <c:v>1957</c:v>
                </c:pt>
                <c:pt idx="432">
                  <c:v>2013</c:v>
                </c:pt>
                <c:pt idx="433">
                  <c:v>2004</c:v>
                </c:pt>
                <c:pt idx="434">
                  <c:v>1972</c:v>
                </c:pt>
                <c:pt idx="435">
                  <c:v>1953</c:v>
                </c:pt>
                <c:pt idx="436">
                  <c:v>1996</c:v>
                </c:pt>
                <c:pt idx="437">
                  <c:v>2007</c:v>
                </c:pt>
                <c:pt idx="438">
                  <c:v>2014</c:v>
                </c:pt>
                <c:pt idx="439">
                  <c:v>2004</c:v>
                </c:pt>
                <c:pt idx="440">
                  <c:v>2001</c:v>
                </c:pt>
                <c:pt idx="441">
                  <c:v>1972</c:v>
                </c:pt>
                <c:pt idx="442">
                  <c:v>1945</c:v>
                </c:pt>
                <c:pt idx="443">
                  <c:v>1983</c:v>
                </c:pt>
                <c:pt idx="444">
                  <c:v>1995</c:v>
                </c:pt>
                <c:pt idx="445">
                  <c:v>2008</c:v>
                </c:pt>
                <c:pt idx="446">
                  <c:v>2007</c:v>
                </c:pt>
                <c:pt idx="447">
                  <c:v>2016</c:v>
                </c:pt>
                <c:pt idx="448">
                  <c:v>1954</c:v>
                </c:pt>
                <c:pt idx="449">
                  <c:v>1998</c:v>
                </c:pt>
                <c:pt idx="450">
                  <c:v>2020</c:v>
                </c:pt>
                <c:pt idx="451">
                  <c:v>2018</c:v>
                </c:pt>
                <c:pt idx="452">
                  <c:v>1987</c:v>
                </c:pt>
                <c:pt idx="453">
                  <c:v>1962</c:v>
                </c:pt>
                <c:pt idx="454">
                  <c:v>2003</c:v>
                </c:pt>
                <c:pt idx="455">
                  <c:v>2014</c:v>
                </c:pt>
                <c:pt idx="456">
                  <c:v>2010</c:v>
                </c:pt>
                <c:pt idx="457">
                  <c:v>1940</c:v>
                </c:pt>
                <c:pt idx="458">
                  <c:v>1949</c:v>
                </c:pt>
                <c:pt idx="459">
                  <c:v>1962</c:v>
                </c:pt>
                <c:pt idx="460">
                  <c:v>1962</c:v>
                </c:pt>
                <c:pt idx="461">
                  <c:v>1998</c:v>
                </c:pt>
                <c:pt idx="462">
                  <c:v>2004</c:v>
                </c:pt>
                <c:pt idx="463">
                  <c:v>1945</c:v>
                </c:pt>
                <c:pt idx="464">
                  <c:v>2004</c:v>
                </c:pt>
                <c:pt idx="465">
                  <c:v>1963</c:v>
                </c:pt>
                <c:pt idx="466">
                  <c:v>2006</c:v>
                </c:pt>
                <c:pt idx="467">
                  <c:v>2013</c:v>
                </c:pt>
                <c:pt idx="468">
                  <c:v>2009</c:v>
                </c:pt>
                <c:pt idx="469">
                  <c:v>1994</c:v>
                </c:pt>
                <c:pt idx="470">
                  <c:v>2001</c:v>
                </c:pt>
                <c:pt idx="471">
                  <c:v>1997</c:v>
                </c:pt>
                <c:pt idx="472">
                  <c:v>2023</c:v>
                </c:pt>
                <c:pt idx="473">
                  <c:v>2009</c:v>
                </c:pt>
                <c:pt idx="474">
                  <c:v>2022</c:v>
                </c:pt>
                <c:pt idx="475">
                  <c:v>2021</c:v>
                </c:pt>
                <c:pt idx="476">
                  <c:v>2016</c:v>
                </c:pt>
                <c:pt idx="477">
                  <c:v>2009</c:v>
                </c:pt>
                <c:pt idx="478">
                  <c:v>2019</c:v>
                </c:pt>
                <c:pt idx="479">
                  <c:v>2008</c:v>
                </c:pt>
                <c:pt idx="480">
                  <c:v>2001</c:v>
                </c:pt>
                <c:pt idx="481">
                  <c:v>2004</c:v>
                </c:pt>
                <c:pt idx="482">
                  <c:v>2009</c:v>
                </c:pt>
                <c:pt idx="483">
                  <c:v>1993</c:v>
                </c:pt>
                <c:pt idx="484">
                  <c:v>1997</c:v>
                </c:pt>
                <c:pt idx="485">
                  <c:v>1990</c:v>
                </c:pt>
                <c:pt idx="486">
                  <c:v>2014</c:v>
                </c:pt>
                <c:pt idx="487">
                  <c:v>2012</c:v>
                </c:pt>
                <c:pt idx="488">
                  <c:v>2014</c:v>
                </c:pt>
                <c:pt idx="489">
                  <c:v>2004</c:v>
                </c:pt>
                <c:pt idx="490">
                  <c:v>2000</c:v>
                </c:pt>
                <c:pt idx="491">
                  <c:v>2019</c:v>
                </c:pt>
                <c:pt idx="492">
                  <c:v>2002</c:v>
                </c:pt>
                <c:pt idx="493">
                  <c:v>2018</c:v>
                </c:pt>
                <c:pt idx="494">
                  <c:v>2017</c:v>
                </c:pt>
                <c:pt idx="495">
                  <c:v>1963</c:v>
                </c:pt>
                <c:pt idx="496">
                  <c:v>1982</c:v>
                </c:pt>
                <c:pt idx="497">
                  <c:v>2001</c:v>
                </c:pt>
                <c:pt idx="498">
                  <c:v>1948</c:v>
                </c:pt>
                <c:pt idx="499">
                  <c:v>2012</c:v>
                </c:pt>
                <c:pt idx="500">
                  <c:v>2008</c:v>
                </c:pt>
                <c:pt idx="501">
                  <c:v>2006</c:v>
                </c:pt>
                <c:pt idx="502">
                  <c:v>1980</c:v>
                </c:pt>
                <c:pt idx="503">
                  <c:v>2003</c:v>
                </c:pt>
                <c:pt idx="504">
                  <c:v>2013</c:v>
                </c:pt>
                <c:pt idx="505">
                  <c:v>2009</c:v>
                </c:pt>
                <c:pt idx="506">
                  <c:v>2019</c:v>
                </c:pt>
                <c:pt idx="507">
                  <c:v>2017</c:v>
                </c:pt>
                <c:pt idx="508">
                  <c:v>1976</c:v>
                </c:pt>
                <c:pt idx="509">
                  <c:v>1999</c:v>
                </c:pt>
                <c:pt idx="510">
                  <c:v>1956</c:v>
                </c:pt>
                <c:pt idx="511">
                  <c:v>2014</c:v>
                </c:pt>
                <c:pt idx="512">
                  <c:v>1984</c:v>
                </c:pt>
                <c:pt idx="513">
                  <c:v>1993</c:v>
                </c:pt>
                <c:pt idx="514">
                  <c:v>2007</c:v>
                </c:pt>
                <c:pt idx="515">
                  <c:v>1993</c:v>
                </c:pt>
                <c:pt idx="516">
                  <c:v>1985</c:v>
                </c:pt>
                <c:pt idx="517">
                  <c:v>1995</c:v>
                </c:pt>
                <c:pt idx="518">
                  <c:v>1993</c:v>
                </c:pt>
                <c:pt idx="519">
                  <c:v>2013</c:v>
                </c:pt>
                <c:pt idx="520">
                  <c:v>1964</c:v>
                </c:pt>
                <c:pt idx="521">
                  <c:v>1960</c:v>
                </c:pt>
                <c:pt idx="522">
                  <c:v>2008</c:v>
                </c:pt>
                <c:pt idx="523">
                  <c:v>1951</c:v>
                </c:pt>
                <c:pt idx="524">
                  <c:v>1956</c:v>
                </c:pt>
                <c:pt idx="525">
                  <c:v>2000</c:v>
                </c:pt>
                <c:pt idx="526">
                  <c:v>2008</c:v>
                </c:pt>
                <c:pt idx="527">
                  <c:v>1969</c:v>
                </c:pt>
                <c:pt idx="528">
                  <c:v>1967</c:v>
                </c:pt>
                <c:pt idx="529">
                  <c:v>1965</c:v>
                </c:pt>
                <c:pt idx="530">
                  <c:v>2014</c:v>
                </c:pt>
                <c:pt idx="531">
                  <c:v>1922</c:v>
                </c:pt>
                <c:pt idx="532">
                  <c:v>1962</c:v>
                </c:pt>
                <c:pt idx="533">
                  <c:v>1994</c:v>
                </c:pt>
                <c:pt idx="534">
                  <c:v>2016</c:v>
                </c:pt>
                <c:pt idx="535">
                  <c:v>1971</c:v>
                </c:pt>
                <c:pt idx="536">
                  <c:v>2019</c:v>
                </c:pt>
                <c:pt idx="537">
                  <c:v>1946</c:v>
                </c:pt>
                <c:pt idx="538">
                  <c:v>2002</c:v>
                </c:pt>
                <c:pt idx="539">
                  <c:v>1968</c:v>
                </c:pt>
                <c:pt idx="540">
                  <c:v>2011</c:v>
                </c:pt>
                <c:pt idx="541">
                  <c:v>1933</c:v>
                </c:pt>
                <c:pt idx="542">
                  <c:v>2018</c:v>
                </c:pt>
                <c:pt idx="543">
                  <c:v>1983</c:v>
                </c:pt>
                <c:pt idx="544">
                  <c:v>1956</c:v>
                </c:pt>
                <c:pt idx="545">
                  <c:v>2000</c:v>
                </c:pt>
                <c:pt idx="546">
                  <c:v>1993</c:v>
                </c:pt>
                <c:pt idx="547">
                  <c:v>1951</c:v>
                </c:pt>
                <c:pt idx="548">
                  <c:v>2013</c:v>
                </c:pt>
                <c:pt idx="549">
                  <c:v>1970</c:v>
                </c:pt>
                <c:pt idx="550">
                  <c:v>1970</c:v>
                </c:pt>
                <c:pt idx="551">
                  <c:v>1946</c:v>
                </c:pt>
                <c:pt idx="552">
                  <c:v>2009</c:v>
                </c:pt>
                <c:pt idx="553">
                  <c:v>1940</c:v>
                </c:pt>
                <c:pt idx="554">
                  <c:v>1958</c:v>
                </c:pt>
                <c:pt idx="555">
                  <c:v>1944</c:v>
                </c:pt>
                <c:pt idx="556">
                  <c:v>2004</c:v>
                </c:pt>
                <c:pt idx="557">
                  <c:v>1970</c:v>
                </c:pt>
                <c:pt idx="558">
                  <c:v>2012</c:v>
                </c:pt>
                <c:pt idx="559">
                  <c:v>2002</c:v>
                </c:pt>
                <c:pt idx="560">
                  <c:v>2003</c:v>
                </c:pt>
                <c:pt idx="561">
                  <c:v>1934</c:v>
                </c:pt>
                <c:pt idx="562">
                  <c:v>1986</c:v>
                </c:pt>
                <c:pt idx="563">
                  <c:v>1950</c:v>
                </c:pt>
                <c:pt idx="564">
                  <c:v>1973</c:v>
                </c:pt>
                <c:pt idx="565">
                  <c:v>1938</c:v>
                </c:pt>
                <c:pt idx="566">
                  <c:v>2010</c:v>
                </c:pt>
                <c:pt idx="567">
                  <c:v>2017</c:v>
                </c:pt>
                <c:pt idx="568">
                  <c:v>1945</c:v>
                </c:pt>
                <c:pt idx="569">
                  <c:v>1944</c:v>
                </c:pt>
                <c:pt idx="570">
                  <c:v>1967</c:v>
                </c:pt>
                <c:pt idx="571">
                  <c:v>1950</c:v>
                </c:pt>
                <c:pt idx="572">
                  <c:v>1941</c:v>
                </c:pt>
                <c:pt idx="573">
                  <c:v>2004</c:v>
                </c:pt>
                <c:pt idx="574">
                  <c:v>2005</c:v>
                </c:pt>
                <c:pt idx="575">
                  <c:v>2014</c:v>
                </c:pt>
                <c:pt idx="576">
                  <c:v>1980</c:v>
                </c:pt>
                <c:pt idx="577">
                  <c:v>2019</c:v>
                </c:pt>
                <c:pt idx="578">
                  <c:v>1947</c:v>
                </c:pt>
                <c:pt idx="579">
                  <c:v>2000</c:v>
                </c:pt>
                <c:pt idx="580">
                  <c:v>1958</c:v>
                </c:pt>
                <c:pt idx="581">
                  <c:v>2019</c:v>
                </c:pt>
                <c:pt idx="582">
                  <c:v>1945</c:v>
                </c:pt>
                <c:pt idx="583">
                  <c:v>2007</c:v>
                </c:pt>
                <c:pt idx="584">
                  <c:v>1925</c:v>
                </c:pt>
                <c:pt idx="585">
                  <c:v>1959</c:v>
                </c:pt>
                <c:pt idx="586">
                  <c:v>1953</c:v>
                </c:pt>
                <c:pt idx="587">
                  <c:v>2009</c:v>
                </c:pt>
                <c:pt idx="588">
                  <c:v>1939</c:v>
                </c:pt>
                <c:pt idx="589">
                  <c:v>2007</c:v>
                </c:pt>
                <c:pt idx="590">
                  <c:v>2003</c:v>
                </c:pt>
                <c:pt idx="591">
                  <c:v>1946</c:v>
                </c:pt>
                <c:pt idx="592">
                  <c:v>2001</c:v>
                </c:pt>
                <c:pt idx="593">
                  <c:v>2018</c:v>
                </c:pt>
                <c:pt idx="594">
                  <c:v>1961</c:v>
                </c:pt>
                <c:pt idx="595">
                  <c:v>2018</c:v>
                </c:pt>
                <c:pt idx="596">
                  <c:v>2015</c:v>
                </c:pt>
                <c:pt idx="597">
                  <c:v>2016</c:v>
                </c:pt>
                <c:pt idx="598">
                  <c:v>2022</c:v>
                </c:pt>
                <c:pt idx="599">
                  <c:v>2022</c:v>
                </c:pt>
                <c:pt idx="600">
                  <c:v>1993</c:v>
                </c:pt>
                <c:pt idx="601">
                  <c:v>2006</c:v>
                </c:pt>
                <c:pt idx="602">
                  <c:v>2017</c:v>
                </c:pt>
                <c:pt idx="603">
                  <c:v>1993</c:v>
                </c:pt>
                <c:pt idx="604">
                  <c:v>2012</c:v>
                </c:pt>
                <c:pt idx="605">
                  <c:v>1985</c:v>
                </c:pt>
                <c:pt idx="606">
                  <c:v>2019</c:v>
                </c:pt>
                <c:pt idx="607">
                  <c:v>2017</c:v>
                </c:pt>
                <c:pt idx="608">
                  <c:v>2004</c:v>
                </c:pt>
                <c:pt idx="609">
                  <c:v>2022</c:v>
                </c:pt>
                <c:pt idx="610">
                  <c:v>2011</c:v>
                </c:pt>
                <c:pt idx="611">
                  <c:v>2005</c:v>
                </c:pt>
                <c:pt idx="612">
                  <c:v>2015</c:v>
                </c:pt>
                <c:pt idx="613">
                  <c:v>2007</c:v>
                </c:pt>
                <c:pt idx="614">
                  <c:v>2017</c:v>
                </c:pt>
                <c:pt idx="615">
                  <c:v>2022</c:v>
                </c:pt>
                <c:pt idx="616">
                  <c:v>2013</c:v>
                </c:pt>
                <c:pt idx="617">
                  <c:v>2015</c:v>
                </c:pt>
                <c:pt idx="618">
                  <c:v>1984</c:v>
                </c:pt>
                <c:pt idx="619">
                  <c:v>2019</c:v>
                </c:pt>
                <c:pt idx="620">
                  <c:v>2019</c:v>
                </c:pt>
                <c:pt idx="621">
                  <c:v>2011</c:v>
                </c:pt>
                <c:pt idx="622">
                  <c:v>1993</c:v>
                </c:pt>
                <c:pt idx="623">
                  <c:v>1987</c:v>
                </c:pt>
                <c:pt idx="624">
                  <c:v>2010</c:v>
                </c:pt>
                <c:pt idx="625">
                  <c:v>2018</c:v>
                </c:pt>
                <c:pt idx="626">
                  <c:v>2000</c:v>
                </c:pt>
                <c:pt idx="627">
                  <c:v>1986</c:v>
                </c:pt>
                <c:pt idx="628">
                  <c:v>2012</c:v>
                </c:pt>
                <c:pt idx="629">
                  <c:v>2016</c:v>
                </c:pt>
                <c:pt idx="630">
                  <c:v>2015</c:v>
                </c:pt>
                <c:pt idx="631">
                  <c:v>2006</c:v>
                </c:pt>
                <c:pt idx="632">
                  <c:v>2014</c:v>
                </c:pt>
                <c:pt idx="633">
                  <c:v>1993</c:v>
                </c:pt>
                <c:pt idx="634">
                  <c:v>2016</c:v>
                </c:pt>
                <c:pt idx="635">
                  <c:v>2007</c:v>
                </c:pt>
                <c:pt idx="636">
                  <c:v>2007</c:v>
                </c:pt>
                <c:pt idx="637">
                  <c:v>1984</c:v>
                </c:pt>
                <c:pt idx="638">
                  <c:v>2008</c:v>
                </c:pt>
                <c:pt idx="639">
                  <c:v>2016</c:v>
                </c:pt>
                <c:pt idx="640">
                  <c:v>1987</c:v>
                </c:pt>
                <c:pt idx="641">
                  <c:v>2008</c:v>
                </c:pt>
                <c:pt idx="642">
                  <c:v>2000</c:v>
                </c:pt>
                <c:pt idx="643">
                  <c:v>1989</c:v>
                </c:pt>
                <c:pt idx="644">
                  <c:v>2021</c:v>
                </c:pt>
                <c:pt idx="645">
                  <c:v>1971</c:v>
                </c:pt>
                <c:pt idx="646">
                  <c:v>1976</c:v>
                </c:pt>
                <c:pt idx="647">
                  <c:v>2014</c:v>
                </c:pt>
                <c:pt idx="648">
                  <c:v>2012</c:v>
                </c:pt>
                <c:pt idx="649">
                  <c:v>2013</c:v>
                </c:pt>
                <c:pt idx="650">
                  <c:v>2016</c:v>
                </c:pt>
                <c:pt idx="651">
                  <c:v>2016</c:v>
                </c:pt>
                <c:pt idx="652">
                  <c:v>2013</c:v>
                </c:pt>
                <c:pt idx="653">
                  <c:v>1997</c:v>
                </c:pt>
                <c:pt idx="654">
                  <c:v>1990</c:v>
                </c:pt>
                <c:pt idx="655">
                  <c:v>2003</c:v>
                </c:pt>
                <c:pt idx="656">
                  <c:v>2014</c:v>
                </c:pt>
                <c:pt idx="657">
                  <c:v>2022</c:v>
                </c:pt>
                <c:pt idx="658">
                  <c:v>1969</c:v>
                </c:pt>
                <c:pt idx="659">
                  <c:v>1991</c:v>
                </c:pt>
                <c:pt idx="660">
                  <c:v>2010</c:v>
                </c:pt>
                <c:pt idx="661">
                  <c:v>1964</c:v>
                </c:pt>
                <c:pt idx="662">
                  <c:v>2005</c:v>
                </c:pt>
                <c:pt idx="663">
                  <c:v>1955</c:v>
                </c:pt>
                <c:pt idx="664">
                  <c:v>2015</c:v>
                </c:pt>
                <c:pt idx="665">
                  <c:v>1974</c:v>
                </c:pt>
                <c:pt idx="666">
                  <c:v>1989</c:v>
                </c:pt>
                <c:pt idx="667">
                  <c:v>1990</c:v>
                </c:pt>
                <c:pt idx="668">
                  <c:v>2005</c:v>
                </c:pt>
                <c:pt idx="669">
                  <c:v>2009</c:v>
                </c:pt>
                <c:pt idx="670">
                  <c:v>1973</c:v>
                </c:pt>
                <c:pt idx="671">
                  <c:v>1983</c:v>
                </c:pt>
                <c:pt idx="672">
                  <c:v>2010</c:v>
                </c:pt>
                <c:pt idx="673">
                  <c:v>1988</c:v>
                </c:pt>
                <c:pt idx="674">
                  <c:v>1982</c:v>
                </c:pt>
                <c:pt idx="675">
                  <c:v>2006</c:v>
                </c:pt>
                <c:pt idx="676">
                  <c:v>2017</c:v>
                </c:pt>
                <c:pt idx="677">
                  <c:v>2009</c:v>
                </c:pt>
                <c:pt idx="678">
                  <c:v>1989</c:v>
                </c:pt>
                <c:pt idx="679">
                  <c:v>2014</c:v>
                </c:pt>
                <c:pt idx="680">
                  <c:v>1993</c:v>
                </c:pt>
                <c:pt idx="681">
                  <c:v>2014</c:v>
                </c:pt>
                <c:pt idx="682">
                  <c:v>2016</c:v>
                </c:pt>
                <c:pt idx="683">
                  <c:v>1999</c:v>
                </c:pt>
                <c:pt idx="684">
                  <c:v>2008</c:v>
                </c:pt>
                <c:pt idx="685">
                  <c:v>1994</c:v>
                </c:pt>
                <c:pt idx="686">
                  <c:v>1968</c:v>
                </c:pt>
                <c:pt idx="687">
                  <c:v>1951</c:v>
                </c:pt>
                <c:pt idx="688">
                  <c:v>2013</c:v>
                </c:pt>
                <c:pt idx="689">
                  <c:v>1978</c:v>
                </c:pt>
                <c:pt idx="690">
                  <c:v>1964</c:v>
                </c:pt>
                <c:pt idx="691">
                  <c:v>1979</c:v>
                </c:pt>
                <c:pt idx="692">
                  <c:v>1989</c:v>
                </c:pt>
                <c:pt idx="693">
                  <c:v>1973</c:v>
                </c:pt>
                <c:pt idx="694">
                  <c:v>1938</c:v>
                </c:pt>
                <c:pt idx="695">
                  <c:v>1972</c:v>
                </c:pt>
                <c:pt idx="696">
                  <c:v>1999</c:v>
                </c:pt>
                <c:pt idx="697">
                  <c:v>1978</c:v>
                </c:pt>
                <c:pt idx="698">
                  <c:v>1967</c:v>
                </c:pt>
                <c:pt idx="699">
                  <c:v>2007</c:v>
                </c:pt>
                <c:pt idx="700">
                  <c:v>1972</c:v>
                </c:pt>
                <c:pt idx="701">
                  <c:v>1932</c:v>
                </c:pt>
                <c:pt idx="702">
                  <c:v>1999</c:v>
                </c:pt>
                <c:pt idx="703">
                  <c:v>1979</c:v>
                </c:pt>
                <c:pt idx="704">
                  <c:v>2006</c:v>
                </c:pt>
                <c:pt idx="705">
                  <c:v>2002</c:v>
                </c:pt>
                <c:pt idx="706">
                  <c:v>1995</c:v>
                </c:pt>
                <c:pt idx="707">
                  <c:v>1944</c:v>
                </c:pt>
                <c:pt idx="708">
                  <c:v>2008</c:v>
                </c:pt>
                <c:pt idx="709">
                  <c:v>1979</c:v>
                </c:pt>
                <c:pt idx="710">
                  <c:v>1996</c:v>
                </c:pt>
                <c:pt idx="711">
                  <c:v>2017</c:v>
                </c:pt>
                <c:pt idx="712">
                  <c:v>2005</c:v>
                </c:pt>
                <c:pt idx="713">
                  <c:v>1931</c:v>
                </c:pt>
                <c:pt idx="714">
                  <c:v>1944</c:v>
                </c:pt>
                <c:pt idx="715">
                  <c:v>1939</c:v>
                </c:pt>
                <c:pt idx="716">
                  <c:v>1948</c:v>
                </c:pt>
                <c:pt idx="717">
                  <c:v>2013</c:v>
                </c:pt>
                <c:pt idx="718">
                  <c:v>2015</c:v>
                </c:pt>
                <c:pt idx="719">
                  <c:v>1940</c:v>
                </c:pt>
                <c:pt idx="720">
                  <c:v>1993</c:v>
                </c:pt>
                <c:pt idx="721">
                  <c:v>1960</c:v>
                </c:pt>
                <c:pt idx="722">
                  <c:v>1986</c:v>
                </c:pt>
                <c:pt idx="723">
                  <c:v>1993</c:v>
                </c:pt>
                <c:pt idx="724">
                  <c:v>1975</c:v>
                </c:pt>
                <c:pt idx="725">
                  <c:v>2009</c:v>
                </c:pt>
                <c:pt idx="726">
                  <c:v>1943</c:v>
                </c:pt>
                <c:pt idx="727">
                  <c:v>2009</c:v>
                </c:pt>
                <c:pt idx="728">
                  <c:v>1935</c:v>
                </c:pt>
                <c:pt idx="729">
                  <c:v>1964</c:v>
                </c:pt>
                <c:pt idx="730">
                  <c:v>2016</c:v>
                </c:pt>
                <c:pt idx="731">
                  <c:v>1961</c:v>
                </c:pt>
                <c:pt idx="732">
                  <c:v>1989</c:v>
                </c:pt>
                <c:pt idx="733">
                  <c:v>1994</c:v>
                </c:pt>
                <c:pt idx="734">
                  <c:v>1938</c:v>
                </c:pt>
                <c:pt idx="735">
                  <c:v>2001</c:v>
                </c:pt>
                <c:pt idx="736">
                  <c:v>2004</c:v>
                </c:pt>
                <c:pt idx="737">
                  <c:v>2003</c:v>
                </c:pt>
                <c:pt idx="738">
                  <c:v>1989</c:v>
                </c:pt>
                <c:pt idx="739">
                  <c:v>2011</c:v>
                </c:pt>
                <c:pt idx="740">
                  <c:v>1950</c:v>
                </c:pt>
                <c:pt idx="741">
                  <c:v>2004</c:v>
                </c:pt>
                <c:pt idx="742">
                  <c:v>1972</c:v>
                </c:pt>
                <c:pt idx="743">
                  <c:v>2013</c:v>
                </c:pt>
                <c:pt idx="744">
                  <c:v>2012</c:v>
                </c:pt>
                <c:pt idx="745">
                  <c:v>1933</c:v>
                </c:pt>
                <c:pt idx="746">
                  <c:v>1962</c:v>
                </c:pt>
                <c:pt idx="747">
                  <c:v>2001</c:v>
                </c:pt>
                <c:pt idx="748">
                  <c:v>1997</c:v>
                </c:pt>
                <c:pt idx="749">
                  <c:v>2016</c:v>
                </c:pt>
                <c:pt idx="750">
                  <c:v>1935</c:v>
                </c:pt>
                <c:pt idx="751">
                  <c:v>2017</c:v>
                </c:pt>
                <c:pt idx="752">
                  <c:v>2012</c:v>
                </c:pt>
                <c:pt idx="753">
                  <c:v>2022</c:v>
                </c:pt>
                <c:pt idx="754">
                  <c:v>2018</c:v>
                </c:pt>
                <c:pt idx="755">
                  <c:v>2022</c:v>
                </c:pt>
                <c:pt idx="756">
                  <c:v>1985</c:v>
                </c:pt>
                <c:pt idx="757">
                  <c:v>2022</c:v>
                </c:pt>
                <c:pt idx="758">
                  <c:v>2014</c:v>
                </c:pt>
                <c:pt idx="759">
                  <c:v>2005</c:v>
                </c:pt>
                <c:pt idx="760">
                  <c:v>2009</c:v>
                </c:pt>
                <c:pt idx="761">
                  <c:v>2001</c:v>
                </c:pt>
                <c:pt idx="762">
                  <c:v>2012</c:v>
                </c:pt>
                <c:pt idx="763">
                  <c:v>2007</c:v>
                </c:pt>
                <c:pt idx="764">
                  <c:v>2001</c:v>
                </c:pt>
                <c:pt idx="765">
                  <c:v>2012</c:v>
                </c:pt>
                <c:pt idx="766">
                  <c:v>1992</c:v>
                </c:pt>
                <c:pt idx="767">
                  <c:v>2013</c:v>
                </c:pt>
                <c:pt idx="768">
                  <c:v>1974</c:v>
                </c:pt>
                <c:pt idx="769">
                  <c:v>2003</c:v>
                </c:pt>
                <c:pt idx="770">
                  <c:v>1987</c:v>
                </c:pt>
                <c:pt idx="771">
                  <c:v>2010</c:v>
                </c:pt>
                <c:pt idx="772">
                  <c:v>2005</c:v>
                </c:pt>
                <c:pt idx="773">
                  <c:v>1992</c:v>
                </c:pt>
                <c:pt idx="774">
                  <c:v>1996</c:v>
                </c:pt>
                <c:pt idx="775">
                  <c:v>2017</c:v>
                </c:pt>
                <c:pt idx="776">
                  <c:v>2011</c:v>
                </c:pt>
                <c:pt idx="777">
                  <c:v>2014</c:v>
                </c:pt>
                <c:pt idx="778">
                  <c:v>2009</c:v>
                </c:pt>
                <c:pt idx="779">
                  <c:v>2007</c:v>
                </c:pt>
                <c:pt idx="780">
                  <c:v>1980</c:v>
                </c:pt>
                <c:pt idx="781">
                  <c:v>2001</c:v>
                </c:pt>
                <c:pt idx="782">
                  <c:v>1990</c:v>
                </c:pt>
                <c:pt idx="783">
                  <c:v>2001</c:v>
                </c:pt>
                <c:pt idx="784">
                  <c:v>1986</c:v>
                </c:pt>
                <c:pt idx="785">
                  <c:v>1988</c:v>
                </c:pt>
                <c:pt idx="786">
                  <c:v>2009</c:v>
                </c:pt>
                <c:pt idx="787">
                  <c:v>1992</c:v>
                </c:pt>
                <c:pt idx="788">
                  <c:v>1967</c:v>
                </c:pt>
                <c:pt idx="789">
                  <c:v>1997</c:v>
                </c:pt>
                <c:pt idx="790">
                  <c:v>2002</c:v>
                </c:pt>
                <c:pt idx="791">
                  <c:v>2009</c:v>
                </c:pt>
                <c:pt idx="792">
                  <c:v>2014</c:v>
                </c:pt>
                <c:pt idx="793">
                  <c:v>1993</c:v>
                </c:pt>
                <c:pt idx="794">
                  <c:v>2010</c:v>
                </c:pt>
                <c:pt idx="795">
                  <c:v>2004</c:v>
                </c:pt>
                <c:pt idx="796">
                  <c:v>2014</c:v>
                </c:pt>
                <c:pt idx="797">
                  <c:v>1972</c:v>
                </c:pt>
                <c:pt idx="798">
                  <c:v>1982</c:v>
                </c:pt>
                <c:pt idx="799">
                  <c:v>1995</c:v>
                </c:pt>
                <c:pt idx="800">
                  <c:v>1982</c:v>
                </c:pt>
                <c:pt idx="801">
                  <c:v>2014</c:v>
                </c:pt>
                <c:pt idx="802">
                  <c:v>2004</c:v>
                </c:pt>
                <c:pt idx="803">
                  <c:v>2012</c:v>
                </c:pt>
                <c:pt idx="804">
                  <c:v>1995</c:v>
                </c:pt>
                <c:pt idx="805">
                  <c:v>2011</c:v>
                </c:pt>
                <c:pt idx="806">
                  <c:v>2019</c:v>
                </c:pt>
                <c:pt idx="807">
                  <c:v>1978</c:v>
                </c:pt>
                <c:pt idx="808">
                  <c:v>2020</c:v>
                </c:pt>
                <c:pt idx="809">
                  <c:v>2004</c:v>
                </c:pt>
                <c:pt idx="810">
                  <c:v>2000</c:v>
                </c:pt>
                <c:pt idx="811">
                  <c:v>2004</c:v>
                </c:pt>
                <c:pt idx="812">
                  <c:v>1993</c:v>
                </c:pt>
                <c:pt idx="813">
                  <c:v>1960</c:v>
                </c:pt>
                <c:pt idx="814">
                  <c:v>1971</c:v>
                </c:pt>
                <c:pt idx="815">
                  <c:v>2013</c:v>
                </c:pt>
                <c:pt idx="816">
                  <c:v>1997</c:v>
                </c:pt>
                <c:pt idx="817">
                  <c:v>2020</c:v>
                </c:pt>
                <c:pt idx="818">
                  <c:v>1997</c:v>
                </c:pt>
                <c:pt idx="819">
                  <c:v>2002</c:v>
                </c:pt>
                <c:pt idx="820">
                  <c:v>1999</c:v>
                </c:pt>
                <c:pt idx="821">
                  <c:v>1993</c:v>
                </c:pt>
                <c:pt idx="822">
                  <c:v>1987</c:v>
                </c:pt>
                <c:pt idx="823">
                  <c:v>1985</c:v>
                </c:pt>
                <c:pt idx="824">
                  <c:v>2019</c:v>
                </c:pt>
                <c:pt idx="825">
                  <c:v>1989</c:v>
                </c:pt>
                <c:pt idx="826">
                  <c:v>2008</c:v>
                </c:pt>
                <c:pt idx="827">
                  <c:v>2015</c:v>
                </c:pt>
                <c:pt idx="828">
                  <c:v>2013</c:v>
                </c:pt>
                <c:pt idx="829">
                  <c:v>1991</c:v>
                </c:pt>
                <c:pt idx="830">
                  <c:v>2004</c:v>
                </c:pt>
                <c:pt idx="831">
                  <c:v>1971</c:v>
                </c:pt>
                <c:pt idx="832">
                  <c:v>1973</c:v>
                </c:pt>
                <c:pt idx="833">
                  <c:v>2011</c:v>
                </c:pt>
                <c:pt idx="834">
                  <c:v>1998</c:v>
                </c:pt>
                <c:pt idx="835">
                  <c:v>1999</c:v>
                </c:pt>
                <c:pt idx="836">
                  <c:v>2014</c:v>
                </c:pt>
                <c:pt idx="837">
                  <c:v>1967</c:v>
                </c:pt>
                <c:pt idx="838">
                  <c:v>2006</c:v>
                </c:pt>
                <c:pt idx="839">
                  <c:v>2002</c:v>
                </c:pt>
                <c:pt idx="840">
                  <c:v>1994</c:v>
                </c:pt>
                <c:pt idx="841">
                  <c:v>1962</c:v>
                </c:pt>
                <c:pt idx="842">
                  <c:v>2006</c:v>
                </c:pt>
                <c:pt idx="843">
                  <c:v>2010</c:v>
                </c:pt>
                <c:pt idx="844">
                  <c:v>1986</c:v>
                </c:pt>
                <c:pt idx="845">
                  <c:v>1964</c:v>
                </c:pt>
                <c:pt idx="846">
                  <c:v>1980</c:v>
                </c:pt>
                <c:pt idx="847">
                  <c:v>1999</c:v>
                </c:pt>
                <c:pt idx="848">
                  <c:v>1967</c:v>
                </c:pt>
                <c:pt idx="849">
                  <c:v>1982</c:v>
                </c:pt>
                <c:pt idx="850">
                  <c:v>2013</c:v>
                </c:pt>
                <c:pt idx="851">
                  <c:v>1992</c:v>
                </c:pt>
                <c:pt idx="852">
                  <c:v>2000</c:v>
                </c:pt>
                <c:pt idx="853">
                  <c:v>1990</c:v>
                </c:pt>
                <c:pt idx="854">
                  <c:v>2006</c:v>
                </c:pt>
                <c:pt idx="855">
                  <c:v>2013</c:v>
                </c:pt>
                <c:pt idx="856">
                  <c:v>2004</c:v>
                </c:pt>
                <c:pt idx="857">
                  <c:v>2018</c:v>
                </c:pt>
                <c:pt idx="858">
                  <c:v>2000</c:v>
                </c:pt>
                <c:pt idx="859">
                  <c:v>1998</c:v>
                </c:pt>
                <c:pt idx="860">
                  <c:v>1967</c:v>
                </c:pt>
                <c:pt idx="861">
                  <c:v>1987</c:v>
                </c:pt>
                <c:pt idx="862">
                  <c:v>1992</c:v>
                </c:pt>
                <c:pt idx="863">
                  <c:v>2016</c:v>
                </c:pt>
                <c:pt idx="864">
                  <c:v>1973</c:v>
                </c:pt>
                <c:pt idx="865">
                  <c:v>2010</c:v>
                </c:pt>
                <c:pt idx="866">
                  <c:v>2009</c:v>
                </c:pt>
                <c:pt idx="867">
                  <c:v>1973</c:v>
                </c:pt>
                <c:pt idx="868">
                  <c:v>1951</c:v>
                </c:pt>
                <c:pt idx="869">
                  <c:v>1997</c:v>
                </c:pt>
                <c:pt idx="870">
                  <c:v>2015</c:v>
                </c:pt>
                <c:pt idx="871">
                  <c:v>2004</c:v>
                </c:pt>
                <c:pt idx="872">
                  <c:v>2015</c:v>
                </c:pt>
                <c:pt idx="873">
                  <c:v>1952</c:v>
                </c:pt>
                <c:pt idx="874">
                  <c:v>1997</c:v>
                </c:pt>
                <c:pt idx="875">
                  <c:v>1960</c:v>
                </c:pt>
                <c:pt idx="876">
                  <c:v>2006</c:v>
                </c:pt>
                <c:pt idx="877">
                  <c:v>1993</c:v>
                </c:pt>
                <c:pt idx="878">
                  <c:v>1996</c:v>
                </c:pt>
                <c:pt idx="879">
                  <c:v>1940</c:v>
                </c:pt>
                <c:pt idx="880">
                  <c:v>2013</c:v>
                </c:pt>
                <c:pt idx="881">
                  <c:v>1991</c:v>
                </c:pt>
                <c:pt idx="882">
                  <c:v>1964</c:v>
                </c:pt>
                <c:pt idx="883">
                  <c:v>2001</c:v>
                </c:pt>
                <c:pt idx="884">
                  <c:v>1992</c:v>
                </c:pt>
                <c:pt idx="885">
                  <c:v>1988</c:v>
                </c:pt>
                <c:pt idx="886">
                  <c:v>1956</c:v>
                </c:pt>
                <c:pt idx="887">
                  <c:v>2014</c:v>
                </c:pt>
                <c:pt idx="888">
                  <c:v>2001</c:v>
                </c:pt>
                <c:pt idx="889">
                  <c:v>2016</c:v>
                </c:pt>
                <c:pt idx="890">
                  <c:v>1966</c:v>
                </c:pt>
                <c:pt idx="891">
                  <c:v>1991</c:v>
                </c:pt>
                <c:pt idx="892">
                  <c:v>1947</c:v>
                </c:pt>
                <c:pt idx="893">
                  <c:v>2012</c:v>
                </c:pt>
                <c:pt idx="894">
                  <c:v>2003</c:v>
                </c:pt>
                <c:pt idx="895">
                  <c:v>2003</c:v>
                </c:pt>
                <c:pt idx="896">
                  <c:v>2015</c:v>
                </c:pt>
                <c:pt idx="897">
                  <c:v>1962</c:v>
                </c:pt>
                <c:pt idx="898">
                  <c:v>1932</c:v>
                </c:pt>
                <c:pt idx="899">
                  <c:v>1955</c:v>
                </c:pt>
                <c:pt idx="900">
                  <c:v>2004</c:v>
                </c:pt>
                <c:pt idx="901">
                  <c:v>1938</c:v>
                </c:pt>
                <c:pt idx="902">
                  <c:v>1986</c:v>
                </c:pt>
                <c:pt idx="903">
                  <c:v>1954</c:v>
                </c:pt>
                <c:pt idx="904">
                  <c:v>2008</c:v>
                </c:pt>
                <c:pt idx="905">
                  <c:v>1997</c:v>
                </c:pt>
                <c:pt idx="906">
                  <c:v>1948</c:v>
                </c:pt>
                <c:pt idx="907">
                  <c:v>2016</c:v>
                </c:pt>
                <c:pt idx="908">
                  <c:v>2010</c:v>
                </c:pt>
                <c:pt idx="909">
                  <c:v>1990</c:v>
                </c:pt>
                <c:pt idx="910">
                  <c:v>2001</c:v>
                </c:pt>
                <c:pt idx="911">
                  <c:v>2003</c:v>
                </c:pt>
                <c:pt idx="912">
                  <c:v>2005</c:v>
                </c:pt>
                <c:pt idx="913">
                  <c:v>2006</c:v>
                </c:pt>
                <c:pt idx="914">
                  <c:v>2002</c:v>
                </c:pt>
                <c:pt idx="915">
                  <c:v>2006</c:v>
                </c:pt>
                <c:pt idx="916">
                  <c:v>2002</c:v>
                </c:pt>
                <c:pt idx="917">
                  <c:v>2017</c:v>
                </c:pt>
                <c:pt idx="918">
                  <c:v>1962</c:v>
                </c:pt>
                <c:pt idx="919">
                  <c:v>1975</c:v>
                </c:pt>
                <c:pt idx="920">
                  <c:v>1997</c:v>
                </c:pt>
                <c:pt idx="921">
                  <c:v>1985</c:v>
                </c:pt>
                <c:pt idx="922">
                  <c:v>1992</c:v>
                </c:pt>
                <c:pt idx="923">
                  <c:v>2013</c:v>
                </c:pt>
                <c:pt idx="924">
                  <c:v>1983</c:v>
                </c:pt>
                <c:pt idx="925">
                  <c:v>2007</c:v>
                </c:pt>
                <c:pt idx="926">
                  <c:v>2022</c:v>
                </c:pt>
                <c:pt idx="927">
                  <c:v>2001</c:v>
                </c:pt>
                <c:pt idx="928">
                  <c:v>2019</c:v>
                </c:pt>
                <c:pt idx="929">
                  <c:v>2000</c:v>
                </c:pt>
                <c:pt idx="930">
                  <c:v>1997</c:v>
                </c:pt>
                <c:pt idx="931">
                  <c:v>2007</c:v>
                </c:pt>
                <c:pt idx="932">
                  <c:v>2001</c:v>
                </c:pt>
                <c:pt idx="933">
                  <c:v>2006</c:v>
                </c:pt>
                <c:pt idx="934">
                  <c:v>2009</c:v>
                </c:pt>
                <c:pt idx="935">
                  <c:v>2018</c:v>
                </c:pt>
                <c:pt idx="936">
                  <c:v>2017</c:v>
                </c:pt>
                <c:pt idx="937">
                  <c:v>2016</c:v>
                </c:pt>
                <c:pt idx="938">
                  <c:v>1987</c:v>
                </c:pt>
                <c:pt idx="939">
                  <c:v>2010</c:v>
                </c:pt>
                <c:pt idx="940">
                  <c:v>2015</c:v>
                </c:pt>
                <c:pt idx="941">
                  <c:v>1992</c:v>
                </c:pt>
                <c:pt idx="942">
                  <c:v>1998</c:v>
                </c:pt>
                <c:pt idx="943">
                  <c:v>2004</c:v>
                </c:pt>
                <c:pt idx="944">
                  <c:v>1999</c:v>
                </c:pt>
                <c:pt idx="945">
                  <c:v>2011</c:v>
                </c:pt>
                <c:pt idx="946">
                  <c:v>2018</c:v>
                </c:pt>
                <c:pt idx="947">
                  <c:v>2004</c:v>
                </c:pt>
                <c:pt idx="948">
                  <c:v>2006</c:v>
                </c:pt>
                <c:pt idx="949">
                  <c:v>2005</c:v>
                </c:pt>
                <c:pt idx="950">
                  <c:v>2007</c:v>
                </c:pt>
                <c:pt idx="951">
                  <c:v>2010</c:v>
                </c:pt>
                <c:pt idx="952">
                  <c:v>2008</c:v>
                </c:pt>
                <c:pt idx="953">
                  <c:v>2002</c:v>
                </c:pt>
                <c:pt idx="954">
                  <c:v>2016</c:v>
                </c:pt>
                <c:pt idx="955">
                  <c:v>2009</c:v>
                </c:pt>
                <c:pt idx="956">
                  <c:v>2007</c:v>
                </c:pt>
                <c:pt idx="957">
                  <c:v>2001</c:v>
                </c:pt>
                <c:pt idx="958">
                  <c:v>1963</c:v>
                </c:pt>
                <c:pt idx="959">
                  <c:v>1998</c:v>
                </c:pt>
                <c:pt idx="960">
                  <c:v>1986</c:v>
                </c:pt>
                <c:pt idx="961">
                  <c:v>1987</c:v>
                </c:pt>
                <c:pt idx="962">
                  <c:v>2014</c:v>
                </c:pt>
                <c:pt idx="963">
                  <c:v>2021</c:v>
                </c:pt>
                <c:pt idx="964">
                  <c:v>1998</c:v>
                </c:pt>
                <c:pt idx="965">
                  <c:v>2010</c:v>
                </c:pt>
                <c:pt idx="966">
                  <c:v>2018</c:v>
                </c:pt>
                <c:pt idx="967">
                  <c:v>2011</c:v>
                </c:pt>
                <c:pt idx="968">
                  <c:v>1981</c:v>
                </c:pt>
                <c:pt idx="969">
                  <c:v>1998</c:v>
                </c:pt>
                <c:pt idx="970">
                  <c:v>2007</c:v>
                </c:pt>
                <c:pt idx="971">
                  <c:v>2011</c:v>
                </c:pt>
                <c:pt idx="972">
                  <c:v>2008</c:v>
                </c:pt>
                <c:pt idx="973">
                  <c:v>1967</c:v>
                </c:pt>
                <c:pt idx="974">
                  <c:v>1973</c:v>
                </c:pt>
                <c:pt idx="975">
                  <c:v>2012</c:v>
                </c:pt>
                <c:pt idx="976">
                  <c:v>2019</c:v>
                </c:pt>
                <c:pt idx="977">
                  <c:v>2014</c:v>
                </c:pt>
                <c:pt idx="978">
                  <c:v>2001</c:v>
                </c:pt>
                <c:pt idx="979">
                  <c:v>2005</c:v>
                </c:pt>
                <c:pt idx="980">
                  <c:v>1995</c:v>
                </c:pt>
                <c:pt idx="981">
                  <c:v>1985</c:v>
                </c:pt>
                <c:pt idx="982">
                  <c:v>1954</c:v>
                </c:pt>
                <c:pt idx="983">
                  <c:v>1995</c:v>
                </c:pt>
                <c:pt idx="984">
                  <c:v>1955</c:v>
                </c:pt>
                <c:pt idx="985">
                  <c:v>1937</c:v>
                </c:pt>
                <c:pt idx="986">
                  <c:v>1953</c:v>
                </c:pt>
                <c:pt idx="987">
                  <c:v>2011</c:v>
                </c:pt>
                <c:pt idx="988">
                  <c:v>1991</c:v>
                </c:pt>
                <c:pt idx="989">
                  <c:v>2003</c:v>
                </c:pt>
                <c:pt idx="990">
                  <c:v>2006</c:v>
                </c:pt>
                <c:pt idx="991">
                  <c:v>2006</c:v>
                </c:pt>
                <c:pt idx="992">
                  <c:v>2002</c:v>
                </c:pt>
                <c:pt idx="993">
                  <c:v>1974</c:v>
                </c:pt>
                <c:pt idx="994">
                  <c:v>2007</c:v>
                </c:pt>
                <c:pt idx="995">
                  <c:v>2004</c:v>
                </c:pt>
                <c:pt idx="996">
                  <c:v>1996</c:v>
                </c:pt>
                <c:pt idx="997">
                  <c:v>2013</c:v>
                </c:pt>
                <c:pt idx="998">
                  <c:v>1933</c:v>
                </c:pt>
                <c:pt idx="999">
                  <c:v>2009</c:v>
                </c:pt>
              </c:numCache>
            </c:numRef>
          </c:xVal>
          <c:yVal>
            <c:numRef>
              <c:f>unique_dataset!$E$2:$E$1001</c:f>
              <c:numCache>
                <c:formatCode>General</c:formatCode>
                <c:ptCount val="1000"/>
                <c:pt idx="0">
                  <c:v>142</c:v>
                </c:pt>
                <c:pt idx="1">
                  <c:v>175</c:v>
                </c:pt>
                <c:pt idx="2">
                  <c:v>152</c:v>
                </c:pt>
                <c:pt idx="3">
                  <c:v>195</c:v>
                </c:pt>
                <c:pt idx="4">
                  <c:v>96</c:v>
                </c:pt>
                <c:pt idx="5">
                  <c:v>201</c:v>
                </c:pt>
                <c:pt idx="6">
                  <c:v>202</c:v>
                </c:pt>
                <c:pt idx="7">
                  <c:v>140</c:v>
                </c:pt>
                <c:pt idx="8">
                  <c:v>154</c:v>
                </c:pt>
                <c:pt idx="9">
                  <c:v>148</c:v>
                </c:pt>
                <c:pt idx="10">
                  <c:v>178</c:v>
                </c:pt>
                <c:pt idx="11">
                  <c:v>139</c:v>
                </c:pt>
                <c:pt idx="12">
                  <c:v>142</c:v>
                </c:pt>
                <c:pt idx="13">
                  <c:v>178</c:v>
                </c:pt>
                <c:pt idx="14">
                  <c:v>179</c:v>
                </c:pt>
                <c:pt idx="15">
                  <c:v>164</c:v>
                </c:pt>
                <c:pt idx="16">
                  <c:v>164</c:v>
                </c:pt>
                <c:pt idx="17">
                  <c:v>169</c:v>
                </c:pt>
                <c:pt idx="18">
                  <c:v>145</c:v>
                </c:pt>
                <c:pt idx="19">
                  <c:v>136</c:v>
                </c:pt>
                <c:pt idx="20">
                  <c:v>133</c:v>
                </c:pt>
                <c:pt idx="21">
                  <c:v>124</c:v>
                </c:pt>
                <c:pt idx="22">
                  <c:v>157</c:v>
                </c:pt>
                <c:pt idx="23">
                  <c:v>153</c:v>
                </c:pt>
                <c:pt idx="24">
                  <c:v>189</c:v>
                </c:pt>
                <c:pt idx="25">
                  <c:v>137</c:v>
                </c:pt>
                <c:pt idx="26">
                  <c:v>127</c:v>
                </c:pt>
                <c:pt idx="27">
                  <c:v>169</c:v>
                </c:pt>
                <c:pt idx="28">
                  <c:v>118</c:v>
                </c:pt>
                <c:pt idx="29">
                  <c:v>121</c:v>
                </c:pt>
                <c:pt idx="30">
                  <c:v>125</c:v>
                </c:pt>
                <c:pt idx="31">
                  <c:v>130</c:v>
                </c:pt>
                <c:pt idx="32">
                  <c:v>116</c:v>
                </c:pt>
                <c:pt idx="33">
                  <c:v>207</c:v>
                </c:pt>
                <c:pt idx="34">
                  <c:v>130</c:v>
                </c:pt>
                <c:pt idx="35">
                  <c:v>133</c:v>
                </c:pt>
                <c:pt idx="36">
                  <c:v>163</c:v>
                </c:pt>
                <c:pt idx="37">
                  <c:v>116</c:v>
                </c:pt>
                <c:pt idx="38">
                  <c:v>151</c:v>
                </c:pt>
                <c:pt idx="39">
                  <c:v>155</c:v>
                </c:pt>
                <c:pt idx="40">
                  <c:v>117</c:v>
                </c:pt>
                <c:pt idx="41">
                  <c:v>132</c:v>
                </c:pt>
                <c:pt idx="42">
                  <c:v>130</c:v>
                </c:pt>
                <c:pt idx="43">
                  <c:v>106</c:v>
                </c:pt>
                <c:pt idx="44">
                  <c:v>110</c:v>
                </c:pt>
                <c:pt idx="45">
                  <c:v>88</c:v>
                </c:pt>
                <c:pt idx="46">
                  <c:v>106</c:v>
                </c:pt>
                <c:pt idx="47">
                  <c:v>102</c:v>
                </c:pt>
                <c:pt idx="48">
                  <c:v>119</c:v>
                </c:pt>
                <c:pt idx="49">
                  <c:v>109</c:v>
                </c:pt>
                <c:pt idx="50">
                  <c:v>150</c:v>
                </c:pt>
                <c:pt idx="51">
                  <c:v>112</c:v>
                </c:pt>
                <c:pt idx="52">
                  <c:v>165</c:v>
                </c:pt>
                <c:pt idx="53">
                  <c:v>89</c:v>
                </c:pt>
                <c:pt idx="54">
                  <c:v>112</c:v>
                </c:pt>
                <c:pt idx="55">
                  <c:v>155</c:v>
                </c:pt>
                <c:pt idx="56">
                  <c:v>87</c:v>
                </c:pt>
                <c:pt idx="57">
                  <c:v>87</c:v>
                </c:pt>
                <c:pt idx="58">
                  <c:v>158</c:v>
                </c:pt>
                <c:pt idx="59">
                  <c:v>115</c:v>
                </c:pt>
                <c:pt idx="60">
                  <c:v>117</c:v>
                </c:pt>
                <c:pt idx="61">
                  <c:v>181</c:v>
                </c:pt>
                <c:pt idx="62">
                  <c:v>165</c:v>
                </c:pt>
                <c:pt idx="63">
                  <c:v>147</c:v>
                </c:pt>
                <c:pt idx="64">
                  <c:v>137</c:v>
                </c:pt>
                <c:pt idx="65">
                  <c:v>122</c:v>
                </c:pt>
                <c:pt idx="66">
                  <c:v>164</c:v>
                </c:pt>
                <c:pt idx="67">
                  <c:v>149</c:v>
                </c:pt>
                <c:pt idx="68">
                  <c:v>146</c:v>
                </c:pt>
                <c:pt idx="69">
                  <c:v>120</c:v>
                </c:pt>
                <c:pt idx="70">
                  <c:v>113</c:v>
                </c:pt>
                <c:pt idx="71">
                  <c:v>160</c:v>
                </c:pt>
                <c:pt idx="72">
                  <c:v>142</c:v>
                </c:pt>
                <c:pt idx="73">
                  <c:v>105</c:v>
                </c:pt>
                <c:pt idx="74">
                  <c:v>106</c:v>
                </c:pt>
                <c:pt idx="75">
                  <c:v>98</c:v>
                </c:pt>
                <c:pt idx="76">
                  <c:v>170</c:v>
                </c:pt>
                <c:pt idx="77">
                  <c:v>137</c:v>
                </c:pt>
                <c:pt idx="78">
                  <c:v>95</c:v>
                </c:pt>
                <c:pt idx="79">
                  <c:v>149</c:v>
                </c:pt>
                <c:pt idx="80">
                  <c:v>126</c:v>
                </c:pt>
                <c:pt idx="81">
                  <c:v>110</c:v>
                </c:pt>
                <c:pt idx="82">
                  <c:v>88</c:v>
                </c:pt>
                <c:pt idx="83">
                  <c:v>116</c:v>
                </c:pt>
                <c:pt idx="84">
                  <c:v>125</c:v>
                </c:pt>
                <c:pt idx="85">
                  <c:v>143</c:v>
                </c:pt>
                <c:pt idx="86">
                  <c:v>145</c:v>
                </c:pt>
                <c:pt idx="87">
                  <c:v>164</c:v>
                </c:pt>
                <c:pt idx="88">
                  <c:v>141</c:v>
                </c:pt>
                <c:pt idx="89">
                  <c:v>152</c:v>
                </c:pt>
                <c:pt idx="90">
                  <c:v>130</c:v>
                </c:pt>
                <c:pt idx="91">
                  <c:v>170</c:v>
                </c:pt>
                <c:pt idx="92">
                  <c:v>153</c:v>
                </c:pt>
                <c:pt idx="93">
                  <c:v>116</c:v>
                </c:pt>
                <c:pt idx="94">
                  <c:v>170</c:v>
                </c:pt>
                <c:pt idx="95">
                  <c:v>122</c:v>
                </c:pt>
                <c:pt idx="96">
                  <c:v>102</c:v>
                </c:pt>
                <c:pt idx="97">
                  <c:v>126</c:v>
                </c:pt>
                <c:pt idx="98">
                  <c:v>108</c:v>
                </c:pt>
                <c:pt idx="99">
                  <c:v>136</c:v>
                </c:pt>
                <c:pt idx="100">
                  <c:v>128</c:v>
                </c:pt>
                <c:pt idx="101">
                  <c:v>178</c:v>
                </c:pt>
                <c:pt idx="102">
                  <c:v>149</c:v>
                </c:pt>
                <c:pt idx="103">
                  <c:v>99</c:v>
                </c:pt>
                <c:pt idx="104">
                  <c:v>229</c:v>
                </c:pt>
                <c:pt idx="105">
                  <c:v>115</c:v>
                </c:pt>
                <c:pt idx="106">
                  <c:v>81</c:v>
                </c:pt>
                <c:pt idx="107">
                  <c:v>160</c:v>
                </c:pt>
                <c:pt idx="108">
                  <c:v>96</c:v>
                </c:pt>
                <c:pt idx="109">
                  <c:v>131</c:v>
                </c:pt>
                <c:pt idx="110">
                  <c:v>122</c:v>
                </c:pt>
                <c:pt idx="111">
                  <c:v>131</c:v>
                </c:pt>
                <c:pt idx="112">
                  <c:v>218</c:v>
                </c:pt>
                <c:pt idx="113">
                  <c:v>103</c:v>
                </c:pt>
                <c:pt idx="114">
                  <c:v>134</c:v>
                </c:pt>
                <c:pt idx="115">
                  <c:v>136</c:v>
                </c:pt>
                <c:pt idx="116">
                  <c:v>129</c:v>
                </c:pt>
                <c:pt idx="117">
                  <c:v>119</c:v>
                </c:pt>
                <c:pt idx="118">
                  <c:v>103</c:v>
                </c:pt>
                <c:pt idx="119">
                  <c:v>153</c:v>
                </c:pt>
                <c:pt idx="120">
                  <c:v>129</c:v>
                </c:pt>
                <c:pt idx="121">
                  <c:v>123</c:v>
                </c:pt>
                <c:pt idx="122">
                  <c:v>99</c:v>
                </c:pt>
                <c:pt idx="123">
                  <c:v>125</c:v>
                </c:pt>
                <c:pt idx="124">
                  <c:v>161</c:v>
                </c:pt>
                <c:pt idx="125">
                  <c:v>143</c:v>
                </c:pt>
                <c:pt idx="126">
                  <c:v>179</c:v>
                </c:pt>
                <c:pt idx="127">
                  <c:v>148</c:v>
                </c:pt>
                <c:pt idx="128">
                  <c:v>107</c:v>
                </c:pt>
                <c:pt idx="129">
                  <c:v>165</c:v>
                </c:pt>
                <c:pt idx="130">
                  <c:v>89</c:v>
                </c:pt>
                <c:pt idx="131">
                  <c:v>125</c:v>
                </c:pt>
                <c:pt idx="132">
                  <c:v>168</c:v>
                </c:pt>
                <c:pt idx="133">
                  <c:v>175</c:v>
                </c:pt>
                <c:pt idx="134">
                  <c:v>143</c:v>
                </c:pt>
                <c:pt idx="135">
                  <c:v>68</c:v>
                </c:pt>
                <c:pt idx="136">
                  <c:v>135</c:v>
                </c:pt>
                <c:pt idx="137">
                  <c:v>170</c:v>
                </c:pt>
                <c:pt idx="138">
                  <c:v>160</c:v>
                </c:pt>
                <c:pt idx="139">
                  <c:v>150</c:v>
                </c:pt>
                <c:pt idx="140">
                  <c:v>127</c:v>
                </c:pt>
                <c:pt idx="141">
                  <c:v>180</c:v>
                </c:pt>
                <c:pt idx="142">
                  <c:v>148</c:v>
                </c:pt>
                <c:pt idx="143">
                  <c:v>158</c:v>
                </c:pt>
                <c:pt idx="144">
                  <c:v>127</c:v>
                </c:pt>
                <c:pt idx="145">
                  <c:v>138</c:v>
                </c:pt>
                <c:pt idx="146">
                  <c:v>122</c:v>
                </c:pt>
                <c:pt idx="147">
                  <c:v>109</c:v>
                </c:pt>
                <c:pt idx="148">
                  <c:v>140</c:v>
                </c:pt>
                <c:pt idx="149">
                  <c:v>114</c:v>
                </c:pt>
                <c:pt idx="150">
                  <c:v>119</c:v>
                </c:pt>
                <c:pt idx="151">
                  <c:v>178</c:v>
                </c:pt>
                <c:pt idx="152">
                  <c:v>102</c:v>
                </c:pt>
                <c:pt idx="153">
                  <c:v>119</c:v>
                </c:pt>
                <c:pt idx="154">
                  <c:v>130</c:v>
                </c:pt>
                <c:pt idx="155">
                  <c:v>103</c:v>
                </c:pt>
                <c:pt idx="156">
                  <c:v>130</c:v>
                </c:pt>
                <c:pt idx="157">
                  <c:v>111</c:v>
                </c:pt>
                <c:pt idx="158">
                  <c:v>138</c:v>
                </c:pt>
                <c:pt idx="159">
                  <c:v>107</c:v>
                </c:pt>
                <c:pt idx="160">
                  <c:v>100</c:v>
                </c:pt>
                <c:pt idx="161">
                  <c:v>132</c:v>
                </c:pt>
                <c:pt idx="162">
                  <c:v>135</c:v>
                </c:pt>
                <c:pt idx="163">
                  <c:v>97</c:v>
                </c:pt>
                <c:pt idx="164">
                  <c:v>156</c:v>
                </c:pt>
                <c:pt idx="165">
                  <c:v>238</c:v>
                </c:pt>
                <c:pt idx="166">
                  <c:v>130</c:v>
                </c:pt>
                <c:pt idx="167">
                  <c:v>132</c:v>
                </c:pt>
                <c:pt idx="168">
                  <c:v>118</c:v>
                </c:pt>
                <c:pt idx="169">
                  <c:v>172</c:v>
                </c:pt>
                <c:pt idx="170">
                  <c:v>121</c:v>
                </c:pt>
                <c:pt idx="171">
                  <c:v>91</c:v>
                </c:pt>
                <c:pt idx="172">
                  <c:v>124</c:v>
                </c:pt>
                <c:pt idx="173">
                  <c:v>117</c:v>
                </c:pt>
                <c:pt idx="174">
                  <c:v>129</c:v>
                </c:pt>
                <c:pt idx="175">
                  <c:v>132</c:v>
                </c:pt>
                <c:pt idx="176">
                  <c:v>162</c:v>
                </c:pt>
                <c:pt idx="177">
                  <c:v>96</c:v>
                </c:pt>
                <c:pt idx="178">
                  <c:v>140</c:v>
                </c:pt>
                <c:pt idx="179">
                  <c:v>105</c:v>
                </c:pt>
                <c:pt idx="180">
                  <c:v>138</c:v>
                </c:pt>
                <c:pt idx="181">
                  <c:v>167</c:v>
                </c:pt>
                <c:pt idx="182">
                  <c:v>139</c:v>
                </c:pt>
                <c:pt idx="183">
                  <c:v>321</c:v>
                </c:pt>
                <c:pt idx="184">
                  <c:v>88</c:v>
                </c:pt>
                <c:pt idx="185">
                  <c:v>126</c:v>
                </c:pt>
                <c:pt idx="186">
                  <c:v>110</c:v>
                </c:pt>
                <c:pt idx="187">
                  <c:v>99</c:v>
                </c:pt>
                <c:pt idx="188">
                  <c:v>163</c:v>
                </c:pt>
                <c:pt idx="189">
                  <c:v>104</c:v>
                </c:pt>
                <c:pt idx="190">
                  <c:v>155</c:v>
                </c:pt>
                <c:pt idx="191">
                  <c:v>132</c:v>
                </c:pt>
                <c:pt idx="192">
                  <c:v>125</c:v>
                </c:pt>
                <c:pt idx="193">
                  <c:v>127</c:v>
                </c:pt>
                <c:pt idx="194">
                  <c:v>136</c:v>
                </c:pt>
                <c:pt idx="195">
                  <c:v>89</c:v>
                </c:pt>
                <c:pt idx="196">
                  <c:v>138</c:v>
                </c:pt>
                <c:pt idx="197">
                  <c:v>189</c:v>
                </c:pt>
                <c:pt idx="198">
                  <c:v>131</c:v>
                </c:pt>
                <c:pt idx="199">
                  <c:v>156</c:v>
                </c:pt>
                <c:pt idx="200">
                  <c:v>114</c:v>
                </c:pt>
                <c:pt idx="201">
                  <c:v>112</c:v>
                </c:pt>
                <c:pt idx="202">
                  <c:v>45</c:v>
                </c:pt>
                <c:pt idx="203">
                  <c:v>142</c:v>
                </c:pt>
                <c:pt idx="204">
                  <c:v>89</c:v>
                </c:pt>
                <c:pt idx="205">
                  <c:v>147</c:v>
                </c:pt>
                <c:pt idx="206">
                  <c:v>135</c:v>
                </c:pt>
                <c:pt idx="207">
                  <c:v>170</c:v>
                </c:pt>
                <c:pt idx="208">
                  <c:v>186</c:v>
                </c:pt>
                <c:pt idx="209">
                  <c:v>124</c:v>
                </c:pt>
                <c:pt idx="210">
                  <c:v>99</c:v>
                </c:pt>
                <c:pt idx="211">
                  <c:v>153</c:v>
                </c:pt>
                <c:pt idx="212">
                  <c:v>143</c:v>
                </c:pt>
                <c:pt idx="213">
                  <c:v>117</c:v>
                </c:pt>
                <c:pt idx="214">
                  <c:v>107</c:v>
                </c:pt>
                <c:pt idx="215">
                  <c:v>120</c:v>
                </c:pt>
                <c:pt idx="216">
                  <c:v>149</c:v>
                </c:pt>
                <c:pt idx="217">
                  <c:v>152</c:v>
                </c:pt>
                <c:pt idx="218">
                  <c:v>146</c:v>
                </c:pt>
                <c:pt idx="219">
                  <c:v>137</c:v>
                </c:pt>
                <c:pt idx="220">
                  <c:v>141</c:v>
                </c:pt>
                <c:pt idx="221">
                  <c:v>117</c:v>
                </c:pt>
                <c:pt idx="222">
                  <c:v>139</c:v>
                </c:pt>
                <c:pt idx="223">
                  <c:v>89</c:v>
                </c:pt>
                <c:pt idx="224">
                  <c:v>111</c:v>
                </c:pt>
                <c:pt idx="225">
                  <c:v>130</c:v>
                </c:pt>
                <c:pt idx="226">
                  <c:v>122</c:v>
                </c:pt>
                <c:pt idx="227">
                  <c:v>95</c:v>
                </c:pt>
                <c:pt idx="228">
                  <c:v>145</c:v>
                </c:pt>
                <c:pt idx="229">
                  <c:v>120</c:v>
                </c:pt>
                <c:pt idx="230">
                  <c:v>108</c:v>
                </c:pt>
                <c:pt idx="231">
                  <c:v>98</c:v>
                </c:pt>
                <c:pt idx="232">
                  <c:v>93</c:v>
                </c:pt>
                <c:pt idx="233">
                  <c:v>102</c:v>
                </c:pt>
                <c:pt idx="234">
                  <c:v>115</c:v>
                </c:pt>
                <c:pt idx="235">
                  <c:v>128</c:v>
                </c:pt>
                <c:pt idx="236">
                  <c:v>148</c:v>
                </c:pt>
                <c:pt idx="237">
                  <c:v>183</c:v>
                </c:pt>
                <c:pt idx="238">
                  <c:v>92</c:v>
                </c:pt>
                <c:pt idx="239">
                  <c:v>132</c:v>
                </c:pt>
                <c:pt idx="240">
                  <c:v>118</c:v>
                </c:pt>
                <c:pt idx="241">
                  <c:v>101</c:v>
                </c:pt>
                <c:pt idx="242">
                  <c:v>123</c:v>
                </c:pt>
                <c:pt idx="243">
                  <c:v>134</c:v>
                </c:pt>
                <c:pt idx="244">
                  <c:v>129</c:v>
                </c:pt>
                <c:pt idx="245">
                  <c:v>172</c:v>
                </c:pt>
                <c:pt idx="246">
                  <c:v>120</c:v>
                </c:pt>
                <c:pt idx="247">
                  <c:v>98</c:v>
                </c:pt>
                <c:pt idx="248">
                  <c:v>107</c:v>
                </c:pt>
                <c:pt idx="249">
                  <c:v>140</c:v>
                </c:pt>
                <c:pt idx="250">
                  <c:v>122</c:v>
                </c:pt>
                <c:pt idx="251">
                  <c:v>116</c:v>
                </c:pt>
                <c:pt idx="252">
                  <c:v>132</c:v>
                </c:pt>
                <c:pt idx="253">
                  <c:v>185</c:v>
                </c:pt>
                <c:pt idx="254">
                  <c:v>98</c:v>
                </c:pt>
                <c:pt idx="255">
                  <c:v>98</c:v>
                </c:pt>
                <c:pt idx="256">
                  <c:v>93</c:v>
                </c:pt>
                <c:pt idx="257">
                  <c:v>86</c:v>
                </c:pt>
                <c:pt idx="258">
                  <c:v>129</c:v>
                </c:pt>
                <c:pt idx="259">
                  <c:v>127</c:v>
                </c:pt>
                <c:pt idx="260">
                  <c:v>86</c:v>
                </c:pt>
                <c:pt idx="261">
                  <c:v>122</c:v>
                </c:pt>
                <c:pt idx="262">
                  <c:v>80</c:v>
                </c:pt>
                <c:pt idx="263">
                  <c:v>162</c:v>
                </c:pt>
                <c:pt idx="264">
                  <c:v>130</c:v>
                </c:pt>
                <c:pt idx="265">
                  <c:v>121</c:v>
                </c:pt>
                <c:pt idx="266">
                  <c:v>212</c:v>
                </c:pt>
                <c:pt idx="267">
                  <c:v>145</c:v>
                </c:pt>
                <c:pt idx="268">
                  <c:v>96</c:v>
                </c:pt>
                <c:pt idx="269">
                  <c:v>161</c:v>
                </c:pt>
                <c:pt idx="270">
                  <c:v>83</c:v>
                </c:pt>
                <c:pt idx="271">
                  <c:v>133</c:v>
                </c:pt>
                <c:pt idx="272">
                  <c:v>121</c:v>
                </c:pt>
                <c:pt idx="273">
                  <c:v>154</c:v>
                </c:pt>
                <c:pt idx="274">
                  <c:v>177</c:v>
                </c:pt>
                <c:pt idx="275">
                  <c:v>130</c:v>
                </c:pt>
                <c:pt idx="276">
                  <c:v>87</c:v>
                </c:pt>
                <c:pt idx="277">
                  <c:v>123</c:v>
                </c:pt>
                <c:pt idx="278">
                  <c:v>128</c:v>
                </c:pt>
                <c:pt idx="279">
                  <c:v>93</c:v>
                </c:pt>
                <c:pt idx="280">
                  <c:v>102</c:v>
                </c:pt>
                <c:pt idx="281">
                  <c:v>170</c:v>
                </c:pt>
                <c:pt idx="282">
                  <c:v>129</c:v>
                </c:pt>
                <c:pt idx="283">
                  <c:v>152</c:v>
                </c:pt>
                <c:pt idx="284">
                  <c:v>92</c:v>
                </c:pt>
                <c:pt idx="285">
                  <c:v>155</c:v>
                </c:pt>
                <c:pt idx="286">
                  <c:v>99</c:v>
                </c:pt>
                <c:pt idx="287">
                  <c:v>99</c:v>
                </c:pt>
                <c:pt idx="288">
                  <c:v>105</c:v>
                </c:pt>
                <c:pt idx="289">
                  <c:v>153</c:v>
                </c:pt>
                <c:pt idx="290">
                  <c:v>105</c:v>
                </c:pt>
                <c:pt idx="291">
                  <c:v>188</c:v>
                </c:pt>
                <c:pt idx="292">
                  <c:v>163</c:v>
                </c:pt>
                <c:pt idx="293">
                  <c:v>91</c:v>
                </c:pt>
                <c:pt idx="294">
                  <c:v>135</c:v>
                </c:pt>
                <c:pt idx="295">
                  <c:v>224</c:v>
                </c:pt>
                <c:pt idx="296">
                  <c:v>173</c:v>
                </c:pt>
                <c:pt idx="297">
                  <c:v>167</c:v>
                </c:pt>
                <c:pt idx="298">
                  <c:v>121</c:v>
                </c:pt>
                <c:pt idx="299">
                  <c:v>171</c:v>
                </c:pt>
                <c:pt idx="300">
                  <c:v>129</c:v>
                </c:pt>
                <c:pt idx="301">
                  <c:v>196</c:v>
                </c:pt>
                <c:pt idx="302">
                  <c:v>117</c:v>
                </c:pt>
                <c:pt idx="303">
                  <c:v>205</c:v>
                </c:pt>
                <c:pt idx="304">
                  <c:v>183</c:v>
                </c:pt>
                <c:pt idx="305">
                  <c:v>117</c:v>
                </c:pt>
                <c:pt idx="306">
                  <c:v>126</c:v>
                </c:pt>
                <c:pt idx="307">
                  <c:v>111</c:v>
                </c:pt>
                <c:pt idx="308">
                  <c:v>114</c:v>
                </c:pt>
                <c:pt idx="309">
                  <c:v>78</c:v>
                </c:pt>
                <c:pt idx="310">
                  <c:v>109</c:v>
                </c:pt>
                <c:pt idx="311">
                  <c:v>95</c:v>
                </c:pt>
                <c:pt idx="312">
                  <c:v>110</c:v>
                </c:pt>
                <c:pt idx="313">
                  <c:v>151</c:v>
                </c:pt>
                <c:pt idx="314">
                  <c:v>132</c:v>
                </c:pt>
                <c:pt idx="315">
                  <c:v>94</c:v>
                </c:pt>
                <c:pt idx="316">
                  <c:v>99</c:v>
                </c:pt>
                <c:pt idx="317">
                  <c:v>104</c:v>
                </c:pt>
                <c:pt idx="318">
                  <c:v>118</c:v>
                </c:pt>
                <c:pt idx="319">
                  <c:v>167</c:v>
                </c:pt>
                <c:pt idx="320">
                  <c:v>113</c:v>
                </c:pt>
                <c:pt idx="321">
                  <c:v>125</c:v>
                </c:pt>
                <c:pt idx="322">
                  <c:v>110</c:v>
                </c:pt>
                <c:pt idx="323">
                  <c:v>136</c:v>
                </c:pt>
                <c:pt idx="324">
                  <c:v>153</c:v>
                </c:pt>
                <c:pt idx="325">
                  <c:v>89</c:v>
                </c:pt>
                <c:pt idx="326">
                  <c:v>146</c:v>
                </c:pt>
                <c:pt idx="327">
                  <c:v>120</c:v>
                </c:pt>
                <c:pt idx="328">
                  <c:v>130</c:v>
                </c:pt>
                <c:pt idx="329">
                  <c:v>142</c:v>
                </c:pt>
                <c:pt idx="330">
                  <c:v>162</c:v>
                </c:pt>
                <c:pt idx="331">
                  <c:v>156</c:v>
                </c:pt>
                <c:pt idx="332">
                  <c:v>87</c:v>
                </c:pt>
                <c:pt idx="333">
                  <c:v>122</c:v>
                </c:pt>
                <c:pt idx="334">
                  <c:v>156</c:v>
                </c:pt>
                <c:pt idx="335">
                  <c:v>128</c:v>
                </c:pt>
                <c:pt idx="336">
                  <c:v>72</c:v>
                </c:pt>
                <c:pt idx="337">
                  <c:v>134</c:v>
                </c:pt>
                <c:pt idx="338">
                  <c:v>125</c:v>
                </c:pt>
                <c:pt idx="339">
                  <c:v>122</c:v>
                </c:pt>
                <c:pt idx="340">
                  <c:v>107</c:v>
                </c:pt>
                <c:pt idx="341">
                  <c:v>174</c:v>
                </c:pt>
                <c:pt idx="342">
                  <c:v>122</c:v>
                </c:pt>
                <c:pt idx="343">
                  <c:v>155</c:v>
                </c:pt>
                <c:pt idx="344">
                  <c:v>164</c:v>
                </c:pt>
                <c:pt idx="345">
                  <c:v>121</c:v>
                </c:pt>
                <c:pt idx="346">
                  <c:v>108</c:v>
                </c:pt>
                <c:pt idx="347">
                  <c:v>133</c:v>
                </c:pt>
                <c:pt idx="348">
                  <c:v>108</c:v>
                </c:pt>
                <c:pt idx="349">
                  <c:v>98</c:v>
                </c:pt>
                <c:pt idx="350">
                  <c:v>143</c:v>
                </c:pt>
                <c:pt idx="351">
                  <c:v>128</c:v>
                </c:pt>
                <c:pt idx="352">
                  <c:v>144</c:v>
                </c:pt>
                <c:pt idx="353">
                  <c:v>113</c:v>
                </c:pt>
                <c:pt idx="354">
                  <c:v>115</c:v>
                </c:pt>
                <c:pt idx="355">
                  <c:v>126</c:v>
                </c:pt>
                <c:pt idx="356">
                  <c:v>108</c:v>
                </c:pt>
                <c:pt idx="357">
                  <c:v>106</c:v>
                </c:pt>
                <c:pt idx="358">
                  <c:v>144</c:v>
                </c:pt>
                <c:pt idx="359">
                  <c:v>156</c:v>
                </c:pt>
                <c:pt idx="360">
                  <c:v>114</c:v>
                </c:pt>
                <c:pt idx="361">
                  <c:v>124</c:v>
                </c:pt>
                <c:pt idx="362">
                  <c:v>111</c:v>
                </c:pt>
                <c:pt idx="363">
                  <c:v>181</c:v>
                </c:pt>
                <c:pt idx="364">
                  <c:v>188</c:v>
                </c:pt>
                <c:pt idx="365">
                  <c:v>120</c:v>
                </c:pt>
                <c:pt idx="366">
                  <c:v>156</c:v>
                </c:pt>
                <c:pt idx="367">
                  <c:v>100</c:v>
                </c:pt>
                <c:pt idx="368">
                  <c:v>101</c:v>
                </c:pt>
                <c:pt idx="369">
                  <c:v>120</c:v>
                </c:pt>
                <c:pt idx="370">
                  <c:v>125</c:v>
                </c:pt>
                <c:pt idx="371">
                  <c:v>106</c:v>
                </c:pt>
                <c:pt idx="372">
                  <c:v>90</c:v>
                </c:pt>
                <c:pt idx="373">
                  <c:v>143</c:v>
                </c:pt>
                <c:pt idx="374">
                  <c:v>129</c:v>
                </c:pt>
                <c:pt idx="375">
                  <c:v>117</c:v>
                </c:pt>
                <c:pt idx="376">
                  <c:v>125</c:v>
                </c:pt>
                <c:pt idx="377">
                  <c:v>84</c:v>
                </c:pt>
                <c:pt idx="378">
                  <c:v>189</c:v>
                </c:pt>
                <c:pt idx="379">
                  <c:v>85</c:v>
                </c:pt>
                <c:pt idx="380">
                  <c:v>112</c:v>
                </c:pt>
                <c:pt idx="381">
                  <c:v>115</c:v>
                </c:pt>
                <c:pt idx="382">
                  <c:v>124</c:v>
                </c:pt>
                <c:pt idx="383">
                  <c:v>137</c:v>
                </c:pt>
                <c:pt idx="384">
                  <c:v>81</c:v>
                </c:pt>
                <c:pt idx="385">
                  <c:v>106</c:v>
                </c:pt>
                <c:pt idx="386">
                  <c:v>137</c:v>
                </c:pt>
                <c:pt idx="387">
                  <c:v>94</c:v>
                </c:pt>
                <c:pt idx="388">
                  <c:v>110</c:v>
                </c:pt>
                <c:pt idx="389">
                  <c:v>118</c:v>
                </c:pt>
                <c:pt idx="390">
                  <c:v>178</c:v>
                </c:pt>
                <c:pt idx="391">
                  <c:v>181</c:v>
                </c:pt>
                <c:pt idx="392">
                  <c:v>118</c:v>
                </c:pt>
                <c:pt idx="393">
                  <c:v>134</c:v>
                </c:pt>
                <c:pt idx="394">
                  <c:v>106</c:v>
                </c:pt>
                <c:pt idx="395">
                  <c:v>135</c:v>
                </c:pt>
                <c:pt idx="396">
                  <c:v>102</c:v>
                </c:pt>
                <c:pt idx="397">
                  <c:v>118</c:v>
                </c:pt>
                <c:pt idx="398">
                  <c:v>151</c:v>
                </c:pt>
                <c:pt idx="399">
                  <c:v>139</c:v>
                </c:pt>
                <c:pt idx="400">
                  <c:v>130</c:v>
                </c:pt>
                <c:pt idx="401">
                  <c:v>118</c:v>
                </c:pt>
                <c:pt idx="402">
                  <c:v>138</c:v>
                </c:pt>
                <c:pt idx="403">
                  <c:v>93</c:v>
                </c:pt>
                <c:pt idx="404">
                  <c:v>117</c:v>
                </c:pt>
                <c:pt idx="405">
                  <c:v>100</c:v>
                </c:pt>
                <c:pt idx="406">
                  <c:v>167</c:v>
                </c:pt>
                <c:pt idx="407">
                  <c:v>125</c:v>
                </c:pt>
                <c:pt idx="408">
                  <c:v>141</c:v>
                </c:pt>
                <c:pt idx="409">
                  <c:v>95</c:v>
                </c:pt>
                <c:pt idx="410">
                  <c:v>144</c:v>
                </c:pt>
                <c:pt idx="411">
                  <c:v>169</c:v>
                </c:pt>
                <c:pt idx="412">
                  <c:v>92</c:v>
                </c:pt>
                <c:pt idx="413">
                  <c:v>158</c:v>
                </c:pt>
                <c:pt idx="414">
                  <c:v>174</c:v>
                </c:pt>
                <c:pt idx="415">
                  <c:v>191</c:v>
                </c:pt>
                <c:pt idx="416">
                  <c:v>128</c:v>
                </c:pt>
                <c:pt idx="417">
                  <c:v>131</c:v>
                </c:pt>
                <c:pt idx="418">
                  <c:v>101</c:v>
                </c:pt>
                <c:pt idx="419">
                  <c:v>112</c:v>
                </c:pt>
                <c:pt idx="420">
                  <c:v>159</c:v>
                </c:pt>
                <c:pt idx="421">
                  <c:v>161</c:v>
                </c:pt>
                <c:pt idx="422">
                  <c:v>103</c:v>
                </c:pt>
                <c:pt idx="423">
                  <c:v>95</c:v>
                </c:pt>
                <c:pt idx="424">
                  <c:v>107</c:v>
                </c:pt>
                <c:pt idx="425">
                  <c:v>67</c:v>
                </c:pt>
                <c:pt idx="426">
                  <c:v>134</c:v>
                </c:pt>
                <c:pt idx="427">
                  <c:v>186</c:v>
                </c:pt>
                <c:pt idx="428">
                  <c:v>97</c:v>
                </c:pt>
                <c:pt idx="429">
                  <c:v>101</c:v>
                </c:pt>
                <c:pt idx="430">
                  <c:v>115</c:v>
                </c:pt>
                <c:pt idx="431">
                  <c:v>96</c:v>
                </c:pt>
                <c:pt idx="432">
                  <c:v>137</c:v>
                </c:pt>
                <c:pt idx="433">
                  <c:v>141</c:v>
                </c:pt>
                <c:pt idx="434">
                  <c:v>138</c:v>
                </c:pt>
                <c:pt idx="435">
                  <c:v>120</c:v>
                </c:pt>
                <c:pt idx="436">
                  <c:v>136</c:v>
                </c:pt>
                <c:pt idx="437">
                  <c:v>112</c:v>
                </c:pt>
                <c:pt idx="438">
                  <c:v>93</c:v>
                </c:pt>
                <c:pt idx="439">
                  <c:v>126</c:v>
                </c:pt>
                <c:pt idx="440">
                  <c:v>137</c:v>
                </c:pt>
                <c:pt idx="441">
                  <c:v>91</c:v>
                </c:pt>
                <c:pt idx="442">
                  <c:v>86</c:v>
                </c:pt>
                <c:pt idx="443">
                  <c:v>125</c:v>
                </c:pt>
                <c:pt idx="444">
                  <c:v>181</c:v>
                </c:pt>
                <c:pt idx="445">
                  <c:v>130</c:v>
                </c:pt>
                <c:pt idx="446">
                  <c:v>96</c:v>
                </c:pt>
                <c:pt idx="447">
                  <c:v>184</c:v>
                </c:pt>
                <c:pt idx="448">
                  <c:v>108</c:v>
                </c:pt>
                <c:pt idx="449">
                  <c:v>127</c:v>
                </c:pt>
                <c:pt idx="450">
                  <c:v>101</c:v>
                </c:pt>
                <c:pt idx="451">
                  <c:v>188</c:v>
                </c:pt>
                <c:pt idx="452">
                  <c:v>104</c:v>
                </c:pt>
                <c:pt idx="453">
                  <c:v>95</c:v>
                </c:pt>
                <c:pt idx="454">
                  <c:v>103</c:v>
                </c:pt>
                <c:pt idx="455">
                  <c:v>160</c:v>
                </c:pt>
                <c:pt idx="456">
                  <c:v>115</c:v>
                </c:pt>
                <c:pt idx="457">
                  <c:v>99</c:v>
                </c:pt>
                <c:pt idx="458">
                  <c:v>106</c:v>
                </c:pt>
                <c:pt idx="459">
                  <c:v>96</c:v>
                </c:pt>
                <c:pt idx="460">
                  <c:v>95</c:v>
                </c:pt>
                <c:pt idx="461">
                  <c:v>110</c:v>
                </c:pt>
                <c:pt idx="462">
                  <c:v>127</c:v>
                </c:pt>
                <c:pt idx="463">
                  <c:v>103</c:v>
                </c:pt>
                <c:pt idx="464">
                  <c:v>140</c:v>
                </c:pt>
                <c:pt idx="465">
                  <c:v>81</c:v>
                </c:pt>
                <c:pt idx="466">
                  <c:v>144</c:v>
                </c:pt>
                <c:pt idx="467">
                  <c:v>144</c:v>
                </c:pt>
                <c:pt idx="468">
                  <c:v>128</c:v>
                </c:pt>
                <c:pt idx="469">
                  <c:v>160</c:v>
                </c:pt>
                <c:pt idx="470">
                  <c:v>110</c:v>
                </c:pt>
                <c:pt idx="471">
                  <c:v>194</c:v>
                </c:pt>
                <c:pt idx="472">
                  <c:v>169</c:v>
                </c:pt>
                <c:pt idx="473">
                  <c:v>162</c:v>
                </c:pt>
                <c:pt idx="474">
                  <c:v>102</c:v>
                </c:pt>
                <c:pt idx="475">
                  <c:v>242</c:v>
                </c:pt>
                <c:pt idx="476">
                  <c:v>116</c:v>
                </c:pt>
                <c:pt idx="477">
                  <c:v>87</c:v>
                </c:pt>
                <c:pt idx="478">
                  <c:v>130</c:v>
                </c:pt>
                <c:pt idx="479">
                  <c:v>126</c:v>
                </c:pt>
                <c:pt idx="480">
                  <c:v>147</c:v>
                </c:pt>
                <c:pt idx="481">
                  <c:v>142</c:v>
                </c:pt>
                <c:pt idx="482">
                  <c:v>127</c:v>
                </c:pt>
                <c:pt idx="483">
                  <c:v>119</c:v>
                </c:pt>
                <c:pt idx="484">
                  <c:v>155</c:v>
                </c:pt>
                <c:pt idx="485">
                  <c:v>105</c:v>
                </c:pt>
                <c:pt idx="486">
                  <c:v>113</c:v>
                </c:pt>
                <c:pt idx="487">
                  <c:v>103</c:v>
                </c:pt>
                <c:pt idx="488">
                  <c:v>132</c:v>
                </c:pt>
                <c:pt idx="489">
                  <c:v>99</c:v>
                </c:pt>
                <c:pt idx="490">
                  <c:v>122</c:v>
                </c:pt>
                <c:pt idx="491">
                  <c:v>108</c:v>
                </c:pt>
                <c:pt idx="492">
                  <c:v>119</c:v>
                </c:pt>
                <c:pt idx="493">
                  <c:v>134</c:v>
                </c:pt>
                <c:pt idx="494">
                  <c:v>130</c:v>
                </c:pt>
                <c:pt idx="495">
                  <c:v>113</c:v>
                </c:pt>
                <c:pt idx="496">
                  <c:v>115</c:v>
                </c:pt>
                <c:pt idx="497">
                  <c:v>90</c:v>
                </c:pt>
                <c:pt idx="498">
                  <c:v>80</c:v>
                </c:pt>
                <c:pt idx="499">
                  <c:v>127</c:v>
                </c:pt>
                <c:pt idx="500">
                  <c:v>107</c:v>
                </c:pt>
                <c:pt idx="501">
                  <c:v>109</c:v>
                </c:pt>
                <c:pt idx="502">
                  <c:v>133</c:v>
                </c:pt>
                <c:pt idx="503">
                  <c:v>138</c:v>
                </c:pt>
                <c:pt idx="504">
                  <c:v>117</c:v>
                </c:pt>
                <c:pt idx="505">
                  <c:v>112</c:v>
                </c:pt>
                <c:pt idx="506">
                  <c:v>137</c:v>
                </c:pt>
                <c:pt idx="507">
                  <c:v>113</c:v>
                </c:pt>
                <c:pt idx="508">
                  <c:v>138</c:v>
                </c:pt>
                <c:pt idx="509">
                  <c:v>92</c:v>
                </c:pt>
                <c:pt idx="510">
                  <c:v>119</c:v>
                </c:pt>
                <c:pt idx="511">
                  <c:v>165</c:v>
                </c:pt>
                <c:pt idx="512">
                  <c:v>82</c:v>
                </c:pt>
                <c:pt idx="513">
                  <c:v>144</c:v>
                </c:pt>
                <c:pt idx="514">
                  <c:v>87</c:v>
                </c:pt>
                <c:pt idx="515">
                  <c:v>180</c:v>
                </c:pt>
                <c:pt idx="516">
                  <c:v>132</c:v>
                </c:pt>
                <c:pt idx="517">
                  <c:v>83</c:v>
                </c:pt>
                <c:pt idx="518">
                  <c:v>76</c:v>
                </c:pt>
                <c:pt idx="519">
                  <c:v>109</c:v>
                </c:pt>
                <c:pt idx="520">
                  <c:v>99</c:v>
                </c:pt>
                <c:pt idx="521">
                  <c:v>197</c:v>
                </c:pt>
                <c:pt idx="522">
                  <c:v>109</c:v>
                </c:pt>
                <c:pt idx="523">
                  <c:v>122</c:v>
                </c:pt>
                <c:pt idx="524">
                  <c:v>220</c:v>
                </c:pt>
                <c:pt idx="525">
                  <c:v>120</c:v>
                </c:pt>
                <c:pt idx="526">
                  <c:v>114</c:v>
                </c:pt>
                <c:pt idx="527">
                  <c:v>135</c:v>
                </c:pt>
                <c:pt idx="528">
                  <c:v>110</c:v>
                </c:pt>
                <c:pt idx="529">
                  <c:v>197</c:v>
                </c:pt>
                <c:pt idx="530">
                  <c:v>150</c:v>
                </c:pt>
                <c:pt idx="531">
                  <c:v>94</c:v>
                </c:pt>
                <c:pt idx="532">
                  <c:v>126</c:v>
                </c:pt>
                <c:pt idx="533">
                  <c:v>102</c:v>
                </c:pt>
                <c:pt idx="534">
                  <c:v>106</c:v>
                </c:pt>
                <c:pt idx="535">
                  <c:v>91</c:v>
                </c:pt>
                <c:pt idx="536">
                  <c:v>113</c:v>
                </c:pt>
                <c:pt idx="537">
                  <c:v>102</c:v>
                </c:pt>
                <c:pt idx="538">
                  <c:v>120</c:v>
                </c:pt>
                <c:pt idx="539">
                  <c:v>134</c:v>
                </c:pt>
                <c:pt idx="540">
                  <c:v>100</c:v>
                </c:pt>
                <c:pt idx="541">
                  <c:v>100</c:v>
                </c:pt>
                <c:pt idx="542">
                  <c:v>121</c:v>
                </c:pt>
                <c:pt idx="543">
                  <c:v>93</c:v>
                </c:pt>
                <c:pt idx="544">
                  <c:v>84</c:v>
                </c:pt>
                <c:pt idx="545">
                  <c:v>140</c:v>
                </c:pt>
                <c:pt idx="546">
                  <c:v>94</c:v>
                </c:pt>
                <c:pt idx="547">
                  <c:v>101</c:v>
                </c:pt>
                <c:pt idx="548">
                  <c:v>96</c:v>
                </c:pt>
                <c:pt idx="549">
                  <c:v>140</c:v>
                </c:pt>
                <c:pt idx="550">
                  <c:v>172</c:v>
                </c:pt>
                <c:pt idx="551">
                  <c:v>114</c:v>
                </c:pt>
                <c:pt idx="552">
                  <c:v>119</c:v>
                </c:pt>
                <c:pt idx="553">
                  <c:v>112</c:v>
                </c:pt>
                <c:pt idx="554">
                  <c:v>108</c:v>
                </c:pt>
                <c:pt idx="555">
                  <c:v>118</c:v>
                </c:pt>
                <c:pt idx="556">
                  <c:v>121</c:v>
                </c:pt>
                <c:pt idx="557">
                  <c:v>113</c:v>
                </c:pt>
                <c:pt idx="558">
                  <c:v>127</c:v>
                </c:pt>
                <c:pt idx="559">
                  <c:v>112</c:v>
                </c:pt>
                <c:pt idx="560">
                  <c:v>186</c:v>
                </c:pt>
                <c:pt idx="561">
                  <c:v>91</c:v>
                </c:pt>
                <c:pt idx="562">
                  <c:v>149</c:v>
                </c:pt>
                <c:pt idx="563">
                  <c:v>94</c:v>
                </c:pt>
                <c:pt idx="564">
                  <c:v>123</c:v>
                </c:pt>
                <c:pt idx="565">
                  <c:v>102</c:v>
                </c:pt>
                <c:pt idx="566">
                  <c:v>165</c:v>
                </c:pt>
                <c:pt idx="567">
                  <c:v>137</c:v>
                </c:pt>
                <c:pt idx="568">
                  <c:v>111</c:v>
                </c:pt>
                <c:pt idx="569">
                  <c:v>88</c:v>
                </c:pt>
                <c:pt idx="570">
                  <c:v>134</c:v>
                </c:pt>
                <c:pt idx="571">
                  <c:v>104</c:v>
                </c:pt>
                <c:pt idx="572">
                  <c:v>90</c:v>
                </c:pt>
                <c:pt idx="573">
                  <c:v>88</c:v>
                </c:pt>
                <c:pt idx="574">
                  <c:v>129</c:v>
                </c:pt>
                <c:pt idx="575">
                  <c:v>96</c:v>
                </c:pt>
                <c:pt idx="576">
                  <c:v>162</c:v>
                </c:pt>
                <c:pt idx="577">
                  <c:v>154</c:v>
                </c:pt>
                <c:pt idx="578">
                  <c:v>96</c:v>
                </c:pt>
                <c:pt idx="579">
                  <c:v>114</c:v>
                </c:pt>
                <c:pt idx="580">
                  <c:v>91</c:v>
                </c:pt>
                <c:pt idx="581">
                  <c:v>154</c:v>
                </c:pt>
                <c:pt idx="582">
                  <c:v>101</c:v>
                </c:pt>
                <c:pt idx="583">
                  <c:v>113</c:v>
                </c:pt>
                <c:pt idx="584">
                  <c:v>66</c:v>
                </c:pt>
                <c:pt idx="585">
                  <c:v>90</c:v>
                </c:pt>
                <c:pt idx="586">
                  <c:v>89</c:v>
                </c:pt>
                <c:pt idx="587">
                  <c:v>144</c:v>
                </c:pt>
                <c:pt idx="588">
                  <c:v>110</c:v>
                </c:pt>
                <c:pt idx="589">
                  <c:v>138</c:v>
                </c:pt>
                <c:pt idx="590">
                  <c:v>110</c:v>
                </c:pt>
                <c:pt idx="591">
                  <c:v>93</c:v>
                </c:pt>
                <c:pt idx="592">
                  <c:v>98</c:v>
                </c:pt>
                <c:pt idx="593">
                  <c:v>124</c:v>
                </c:pt>
                <c:pt idx="594">
                  <c:v>90</c:v>
                </c:pt>
                <c:pt idx="595">
                  <c:v>140</c:v>
                </c:pt>
                <c:pt idx="596">
                  <c:v>159</c:v>
                </c:pt>
                <c:pt idx="597">
                  <c:v>130</c:v>
                </c:pt>
                <c:pt idx="598">
                  <c:v>176</c:v>
                </c:pt>
                <c:pt idx="599">
                  <c:v>139</c:v>
                </c:pt>
                <c:pt idx="600">
                  <c:v>130</c:v>
                </c:pt>
                <c:pt idx="601">
                  <c:v>101</c:v>
                </c:pt>
                <c:pt idx="602">
                  <c:v>106</c:v>
                </c:pt>
                <c:pt idx="603">
                  <c:v>121</c:v>
                </c:pt>
                <c:pt idx="604">
                  <c:v>94</c:v>
                </c:pt>
                <c:pt idx="605">
                  <c:v>97</c:v>
                </c:pt>
                <c:pt idx="606">
                  <c:v>113</c:v>
                </c:pt>
                <c:pt idx="607">
                  <c:v>104</c:v>
                </c:pt>
                <c:pt idx="608">
                  <c:v>123</c:v>
                </c:pt>
                <c:pt idx="609">
                  <c:v>148</c:v>
                </c:pt>
                <c:pt idx="610">
                  <c:v>100</c:v>
                </c:pt>
                <c:pt idx="611">
                  <c:v>129</c:v>
                </c:pt>
                <c:pt idx="612">
                  <c:v>130</c:v>
                </c:pt>
                <c:pt idx="613">
                  <c:v>121</c:v>
                </c:pt>
                <c:pt idx="614">
                  <c:v>132</c:v>
                </c:pt>
                <c:pt idx="615">
                  <c:v>187</c:v>
                </c:pt>
                <c:pt idx="616">
                  <c:v>123</c:v>
                </c:pt>
                <c:pt idx="617">
                  <c:v>168</c:v>
                </c:pt>
                <c:pt idx="618">
                  <c:v>105</c:v>
                </c:pt>
                <c:pt idx="619">
                  <c:v>209</c:v>
                </c:pt>
                <c:pt idx="620">
                  <c:v>135</c:v>
                </c:pt>
                <c:pt idx="621">
                  <c:v>158</c:v>
                </c:pt>
                <c:pt idx="622">
                  <c:v>101</c:v>
                </c:pt>
                <c:pt idx="623">
                  <c:v>107</c:v>
                </c:pt>
                <c:pt idx="624">
                  <c:v>120</c:v>
                </c:pt>
                <c:pt idx="625">
                  <c:v>101</c:v>
                </c:pt>
                <c:pt idx="626">
                  <c:v>113</c:v>
                </c:pt>
                <c:pt idx="627">
                  <c:v>103</c:v>
                </c:pt>
                <c:pt idx="628">
                  <c:v>169</c:v>
                </c:pt>
                <c:pt idx="629">
                  <c:v>133</c:v>
                </c:pt>
                <c:pt idx="630">
                  <c:v>138</c:v>
                </c:pt>
                <c:pt idx="631">
                  <c:v>139</c:v>
                </c:pt>
                <c:pt idx="632">
                  <c:v>117</c:v>
                </c:pt>
                <c:pt idx="633">
                  <c:v>130</c:v>
                </c:pt>
                <c:pt idx="634">
                  <c:v>127</c:v>
                </c:pt>
                <c:pt idx="635">
                  <c:v>157</c:v>
                </c:pt>
                <c:pt idx="636">
                  <c:v>123</c:v>
                </c:pt>
                <c:pt idx="637">
                  <c:v>141</c:v>
                </c:pt>
                <c:pt idx="638">
                  <c:v>166</c:v>
                </c:pt>
                <c:pt idx="639">
                  <c:v>147</c:v>
                </c:pt>
                <c:pt idx="640">
                  <c:v>119</c:v>
                </c:pt>
                <c:pt idx="641">
                  <c:v>90</c:v>
                </c:pt>
                <c:pt idx="642">
                  <c:v>143</c:v>
                </c:pt>
                <c:pt idx="643">
                  <c:v>108</c:v>
                </c:pt>
                <c:pt idx="644">
                  <c:v>128</c:v>
                </c:pt>
                <c:pt idx="645">
                  <c:v>100</c:v>
                </c:pt>
                <c:pt idx="646">
                  <c:v>135</c:v>
                </c:pt>
                <c:pt idx="647">
                  <c:v>136</c:v>
                </c:pt>
                <c:pt idx="648">
                  <c:v>143</c:v>
                </c:pt>
                <c:pt idx="649">
                  <c:v>134</c:v>
                </c:pt>
                <c:pt idx="650">
                  <c:v>137</c:v>
                </c:pt>
                <c:pt idx="651">
                  <c:v>118</c:v>
                </c:pt>
                <c:pt idx="652">
                  <c:v>161</c:v>
                </c:pt>
                <c:pt idx="653">
                  <c:v>106</c:v>
                </c:pt>
                <c:pt idx="654">
                  <c:v>107</c:v>
                </c:pt>
                <c:pt idx="655">
                  <c:v>154</c:v>
                </c:pt>
                <c:pt idx="656">
                  <c:v>102</c:v>
                </c:pt>
                <c:pt idx="657">
                  <c:v>147</c:v>
                </c:pt>
                <c:pt idx="658">
                  <c:v>113</c:v>
                </c:pt>
                <c:pt idx="659">
                  <c:v>112</c:v>
                </c:pt>
                <c:pt idx="660">
                  <c:v>144</c:v>
                </c:pt>
                <c:pt idx="661">
                  <c:v>139</c:v>
                </c:pt>
                <c:pt idx="662">
                  <c:v>136</c:v>
                </c:pt>
                <c:pt idx="663">
                  <c:v>118</c:v>
                </c:pt>
                <c:pt idx="664">
                  <c:v>147</c:v>
                </c:pt>
                <c:pt idx="665">
                  <c:v>113</c:v>
                </c:pt>
                <c:pt idx="666">
                  <c:v>122</c:v>
                </c:pt>
                <c:pt idx="667">
                  <c:v>121</c:v>
                </c:pt>
                <c:pt idx="668">
                  <c:v>119</c:v>
                </c:pt>
                <c:pt idx="669">
                  <c:v>97</c:v>
                </c:pt>
                <c:pt idx="670">
                  <c:v>114</c:v>
                </c:pt>
                <c:pt idx="671">
                  <c:v>193</c:v>
                </c:pt>
                <c:pt idx="672">
                  <c:v>116</c:v>
                </c:pt>
                <c:pt idx="673">
                  <c:v>128</c:v>
                </c:pt>
                <c:pt idx="674">
                  <c:v>109</c:v>
                </c:pt>
                <c:pt idx="675">
                  <c:v>117</c:v>
                </c:pt>
                <c:pt idx="676">
                  <c:v>103</c:v>
                </c:pt>
                <c:pt idx="677">
                  <c:v>152</c:v>
                </c:pt>
                <c:pt idx="678">
                  <c:v>103</c:v>
                </c:pt>
                <c:pt idx="679">
                  <c:v>102</c:v>
                </c:pt>
                <c:pt idx="680">
                  <c:v>134</c:v>
                </c:pt>
                <c:pt idx="681">
                  <c:v>119</c:v>
                </c:pt>
                <c:pt idx="682">
                  <c:v>101</c:v>
                </c:pt>
                <c:pt idx="683">
                  <c:v>157</c:v>
                </c:pt>
                <c:pt idx="684">
                  <c:v>141</c:v>
                </c:pt>
                <c:pt idx="685">
                  <c:v>127</c:v>
                </c:pt>
                <c:pt idx="686">
                  <c:v>96</c:v>
                </c:pt>
                <c:pt idx="687">
                  <c:v>92</c:v>
                </c:pt>
                <c:pt idx="688">
                  <c:v>131</c:v>
                </c:pt>
                <c:pt idx="689">
                  <c:v>127</c:v>
                </c:pt>
                <c:pt idx="690">
                  <c:v>170</c:v>
                </c:pt>
                <c:pt idx="691">
                  <c:v>105</c:v>
                </c:pt>
                <c:pt idx="692">
                  <c:v>103</c:v>
                </c:pt>
                <c:pt idx="693">
                  <c:v>143</c:v>
                </c:pt>
                <c:pt idx="694">
                  <c:v>102</c:v>
                </c:pt>
                <c:pt idx="695">
                  <c:v>124</c:v>
                </c:pt>
                <c:pt idx="696">
                  <c:v>108</c:v>
                </c:pt>
                <c:pt idx="697">
                  <c:v>94</c:v>
                </c:pt>
                <c:pt idx="698">
                  <c:v>108</c:v>
                </c:pt>
                <c:pt idx="699">
                  <c:v>86</c:v>
                </c:pt>
                <c:pt idx="700">
                  <c:v>95</c:v>
                </c:pt>
                <c:pt idx="701">
                  <c:v>64</c:v>
                </c:pt>
                <c:pt idx="702">
                  <c:v>101</c:v>
                </c:pt>
                <c:pt idx="703">
                  <c:v>123</c:v>
                </c:pt>
                <c:pt idx="704">
                  <c:v>141</c:v>
                </c:pt>
                <c:pt idx="705">
                  <c:v>109</c:v>
                </c:pt>
                <c:pt idx="706">
                  <c:v>111</c:v>
                </c:pt>
                <c:pt idx="707">
                  <c:v>114</c:v>
                </c:pt>
                <c:pt idx="708">
                  <c:v>125</c:v>
                </c:pt>
                <c:pt idx="709">
                  <c:v>96</c:v>
                </c:pt>
                <c:pt idx="710">
                  <c:v>159</c:v>
                </c:pt>
                <c:pt idx="711">
                  <c:v>94</c:v>
                </c:pt>
                <c:pt idx="712">
                  <c:v>127</c:v>
                </c:pt>
                <c:pt idx="713">
                  <c:v>70</c:v>
                </c:pt>
                <c:pt idx="714">
                  <c:v>100</c:v>
                </c:pt>
                <c:pt idx="715">
                  <c:v>96</c:v>
                </c:pt>
                <c:pt idx="716">
                  <c:v>133</c:v>
                </c:pt>
                <c:pt idx="717">
                  <c:v>104</c:v>
                </c:pt>
                <c:pt idx="718">
                  <c:v>100</c:v>
                </c:pt>
                <c:pt idx="719">
                  <c:v>92</c:v>
                </c:pt>
                <c:pt idx="720">
                  <c:v>76</c:v>
                </c:pt>
                <c:pt idx="721">
                  <c:v>144</c:v>
                </c:pt>
                <c:pt idx="722">
                  <c:v>107</c:v>
                </c:pt>
                <c:pt idx="723">
                  <c:v>94</c:v>
                </c:pt>
                <c:pt idx="724">
                  <c:v>129</c:v>
                </c:pt>
                <c:pt idx="725">
                  <c:v>144</c:v>
                </c:pt>
                <c:pt idx="726">
                  <c:v>108</c:v>
                </c:pt>
                <c:pt idx="727">
                  <c:v>155</c:v>
                </c:pt>
                <c:pt idx="728">
                  <c:v>75</c:v>
                </c:pt>
                <c:pt idx="729">
                  <c:v>91</c:v>
                </c:pt>
                <c:pt idx="730">
                  <c:v>100</c:v>
                </c:pt>
                <c:pt idx="731">
                  <c:v>100</c:v>
                </c:pt>
                <c:pt idx="732">
                  <c:v>111</c:v>
                </c:pt>
                <c:pt idx="733">
                  <c:v>108</c:v>
                </c:pt>
                <c:pt idx="734">
                  <c:v>126</c:v>
                </c:pt>
                <c:pt idx="735">
                  <c:v>115</c:v>
                </c:pt>
                <c:pt idx="736">
                  <c:v>97</c:v>
                </c:pt>
                <c:pt idx="737">
                  <c:v>92</c:v>
                </c:pt>
                <c:pt idx="738">
                  <c:v>104</c:v>
                </c:pt>
                <c:pt idx="739">
                  <c:v>157</c:v>
                </c:pt>
                <c:pt idx="740">
                  <c:v>112</c:v>
                </c:pt>
                <c:pt idx="741">
                  <c:v>192</c:v>
                </c:pt>
                <c:pt idx="742">
                  <c:v>102</c:v>
                </c:pt>
                <c:pt idx="743">
                  <c:v>121</c:v>
                </c:pt>
                <c:pt idx="744">
                  <c:v>134</c:v>
                </c:pt>
                <c:pt idx="745">
                  <c:v>69</c:v>
                </c:pt>
                <c:pt idx="746">
                  <c:v>85</c:v>
                </c:pt>
                <c:pt idx="747">
                  <c:v>87</c:v>
                </c:pt>
                <c:pt idx="748">
                  <c:v>87</c:v>
                </c:pt>
                <c:pt idx="749">
                  <c:v>70</c:v>
                </c:pt>
                <c:pt idx="750">
                  <c:v>96</c:v>
                </c:pt>
                <c:pt idx="751">
                  <c:v>132</c:v>
                </c:pt>
                <c:pt idx="752">
                  <c:v>126</c:v>
                </c:pt>
                <c:pt idx="753">
                  <c:v>117</c:v>
                </c:pt>
                <c:pt idx="754">
                  <c:v>147</c:v>
                </c:pt>
                <c:pt idx="755">
                  <c:v>114</c:v>
                </c:pt>
                <c:pt idx="756">
                  <c:v>114</c:v>
                </c:pt>
                <c:pt idx="757">
                  <c:v>102</c:v>
                </c:pt>
                <c:pt idx="758">
                  <c:v>129</c:v>
                </c:pt>
                <c:pt idx="759">
                  <c:v>157</c:v>
                </c:pt>
                <c:pt idx="760">
                  <c:v>100</c:v>
                </c:pt>
                <c:pt idx="761">
                  <c:v>116</c:v>
                </c:pt>
                <c:pt idx="762">
                  <c:v>122</c:v>
                </c:pt>
                <c:pt idx="763">
                  <c:v>157</c:v>
                </c:pt>
                <c:pt idx="764">
                  <c:v>144</c:v>
                </c:pt>
                <c:pt idx="765">
                  <c:v>120</c:v>
                </c:pt>
                <c:pt idx="766">
                  <c:v>138</c:v>
                </c:pt>
                <c:pt idx="767">
                  <c:v>180</c:v>
                </c:pt>
                <c:pt idx="768">
                  <c:v>93</c:v>
                </c:pt>
                <c:pt idx="769">
                  <c:v>102</c:v>
                </c:pt>
                <c:pt idx="770">
                  <c:v>84</c:v>
                </c:pt>
                <c:pt idx="771">
                  <c:v>146</c:v>
                </c:pt>
                <c:pt idx="772">
                  <c:v>134</c:v>
                </c:pt>
                <c:pt idx="773">
                  <c:v>112</c:v>
                </c:pt>
                <c:pt idx="774">
                  <c:v>129</c:v>
                </c:pt>
                <c:pt idx="775">
                  <c:v>107</c:v>
                </c:pt>
                <c:pt idx="776">
                  <c:v>131</c:v>
                </c:pt>
                <c:pt idx="777">
                  <c:v>108</c:v>
                </c:pt>
                <c:pt idx="778">
                  <c:v>95</c:v>
                </c:pt>
                <c:pt idx="779">
                  <c:v>122</c:v>
                </c:pt>
                <c:pt idx="780">
                  <c:v>88</c:v>
                </c:pt>
                <c:pt idx="781">
                  <c:v>106</c:v>
                </c:pt>
                <c:pt idx="782">
                  <c:v>103</c:v>
                </c:pt>
                <c:pt idx="783">
                  <c:v>122</c:v>
                </c:pt>
                <c:pt idx="784">
                  <c:v>120</c:v>
                </c:pt>
                <c:pt idx="785">
                  <c:v>104</c:v>
                </c:pt>
                <c:pt idx="786">
                  <c:v>100</c:v>
                </c:pt>
                <c:pt idx="787">
                  <c:v>100</c:v>
                </c:pt>
                <c:pt idx="788">
                  <c:v>108</c:v>
                </c:pt>
                <c:pt idx="789">
                  <c:v>129</c:v>
                </c:pt>
                <c:pt idx="790">
                  <c:v>131</c:v>
                </c:pt>
                <c:pt idx="791">
                  <c:v>141</c:v>
                </c:pt>
                <c:pt idx="792">
                  <c:v>100</c:v>
                </c:pt>
                <c:pt idx="793">
                  <c:v>125</c:v>
                </c:pt>
                <c:pt idx="794">
                  <c:v>100</c:v>
                </c:pt>
                <c:pt idx="795">
                  <c:v>146</c:v>
                </c:pt>
                <c:pt idx="796">
                  <c:v>119</c:v>
                </c:pt>
                <c:pt idx="797">
                  <c:v>109</c:v>
                </c:pt>
                <c:pt idx="798">
                  <c:v>93</c:v>
                </c:pt>
                <c:pt idx="799">
                  <c:v>136</c:v>
                </c:pt>
                <c:pt idx="800">
                  <c:v>113</c:v>
                </c:pt>
                <c:pt idx="801">
                  <c:v>126</c:v>
                </c:pt>
                <c:pt idx="802">
                  <c:v>108</c:v>
                </c:pt>
                <c:pt idx="803">
                  <c:v>101</c:v>
                </c:pt>
                <c:pt idx="804">
                  <c:v>140</c:v>
                </c:pt>
                <c:pt idx="805">
                  <c:v>94</c:v>
                </c:pt>
                <c:pt idx="806">
                  <c:v>100</c:v>
                </c:pt>
                <c:pt idx="807">
                  <c:v>91</c:v>
                </c:pt>
                <c:pt idx="808">
                  <c:v>117</c:v>
                </c:pt>
                <c:pt idx="809">
                  <c:v>101</c:v>
                </c:pt>
                <c:pt idx="810">
                  <c:v>107</c:v>
                </c:pt>
                <c:pt idx="811">
                  <c:v>112</c:v>
                </c:pt>
                <c:pt idx="812">
                  <c:v>118</c:v>
                </c:pt>
                <c:pt idx="813">
                  <c:v>128</c:v>
                </c:pt>
                <c:pt idx="814">
                  <c:v>104</c:v>
                </c:pt>
                <c:pt idx="815">
                  <c:v>91</c:v>
                </c:pt>
                <c:pt idx="816">
                  <c:v>127</c:v>
                </c:pt>
                <c:pt idx="817">
                  <c:v>129</c:v>
                </c:pt>
                <c:pt idx="818">
                  <c:v>139</c:v>
                </c:pt>
                <c:pt idx="819">
                  <c:v>117</c:v>
                </c:pt>
                <c:pt idx="820">
                  <c:v>108</c:v>
                </c:pt>
                <c:pt idx="821">
                  <c:v>131</c:v>
                </c:pt>
                <c:pt idx="822">
                  <c:v>153</c:v>
                </c:pt>
                <c:pt idx="823">
                  <c:v>154</c:v>
                </c:pt>
                <c:pt idx="824">
                  <c:v>120</c:v>
                </c:pt>
                <c:pt idx="825">
                  <c:v>95</c:v>
                </c:pt>
                <c:pt idx="826">
                  <c:v>94</c:v>
                </c:pt>
                <c:pt idx="827">
                  <c:v>116</c:v>
                </c:pt>
                <c:pt idx="828">
                  <c:v>132</c:v>
                </c:pt>
                <c:pt idx="829">
                  <c:v>130</c:v>
                </c:pt>
                <c:pt idx="830">
                  <c:v>99</c:v>
                </c:pt>
                <c:pt idx="831">
                  <c:v>102</c:v>
                </c:pt>
                <c:pt idx="832">
                  <c:v>130</c:v>
                </c:pt>
                <c:pt idx="833">
                  <c:v>98</c:v>
                </c:pt>
                <c:pt idx="834">
                  <c:v>134</c:v>
                </c:pt>
                <c:pt idx="835">
                  <c:v>113</c:v>
                </c:pt>
                <c:pt idx="836">
                  <c:v>123</c:v>
                </c:pt>
                <c:pt idx="837">
                  <c:v>150</c:v>
                </c:pt>
                <c:pt idx="838">
                  <c:v>110</c:v>
                </c:pt>
                <c:pt idx="839">
                  <c:v>115</c:v>
                </c:pt>
                <c:pt idx="840">
                  <c:v>92</c:v>
                </c:pt>
                <c:pt idx="841">
                  <c:v>178</c:v>
                </c:pt>
                <c:pt idx="842">
                  <c:v>101</c:v>
                </c:pt>
                <c:pt idx="843">
                  <c:v>90</c:v>
                </c:pt>
                <c:pt idx="844">
                  <c:v>130</c:v>
                </c:pt>
                <c:pt idx="845">
                  <c:v>110</c:v>
                </c:pt>
                <c:pt idx="846">
                  <c:v>124</c:v>
                </c:pt>
                <c:pt idx="847">
                  <c:v>81</c:v>
                </c:pt>
                <c:pt idx="848">
                  <c:v>111</c:v>
                </c:pt>
                <c:pt idx="849">
                  <c:v>129</c:v>
                </c:pt>
                <c:pt idx="850">
                  <c:v>141</c:v>
                </c:pt>
                <c:pt idx="851">
                  <c:v>202</c:v>
                </c:pt>
                <c:pt idx="852">
                  <c:v>110</c:v>
                </c:pt>
                <c:pt idx="853">
                  <c:v>115</c:v>
                </c:pt>
                <c:pt idx="854">
                  <c:v>90</c:v>
                </c:pt>
                <c:pt idx="855">
                  <c:v>126</c:v>
                </c:pt>
                <c:pt idx="856">
                  <c:v>152</c:v>
                </c:pt>
                <c:pt idx="857">
                  <c:v>135</c:v>
                </c:pt>
                <c:pt idx="858">
                  <c:v>110</c:v>
                </c:pt>
                <c:pt idx="859">
                  <c:v>80</c:v>
                </c:pt>
                <c:pt idx="860">
                  <c:v>100</c:v>
                </c:pt>
                <c:pt idx="861">
                  <c:v>163</c:v>
                </c:pt>
                <c:pt idx="862">
                  <c:v>128</c:v>
                </c:pt>
                <c:pt idx="863">
                  <c:v>101</c:v>
                </c:pt>
                <c:pt idx="864">
                  <c:v>72</c:v>
                </c:pt>
                <c:pt idx="865">
                  <c:v>119</c:v>
                </c:pt>
                <c:pt idx="866">
                  <c:v>129</c:v>
                </c:pt>
                <c:pt idx="867">
                  <c:v>94</c:v>
                </c:pt>
                <c:pt idx="868">
                  <c:v>105</c:v>
                </c:pt>
                <c:pt idx="869">
                  <c:v>119</c:v>
                </c:pt>
                <c:pt idx="870">
                  <c:v>137</c:v>
                </c:pt>
                <c:pt idx="871">
                  <c:v>106</c:v>
                </c:pt>
                <c:pt idx="872">
                  <c:v>105</c:v>
                </c:pt>
                <c:pt idx="873">
                  <c:v>129</c:v>
                </c:pt>
                <c:pt idx="874">
                  <c:v>96</c:v>
                </c:pt>
                <c:pt idx="875">
                  <c:v>90</c:v>
                </c:pt>
                <c:pt idx="876">
                  <c:v>145</c:v>
                </c:pt>
                <c:pt idx="877">
                  <c:v>188</c:v>
                </c:pt>
                <c:pt idx="878">
                  <c:v>242</c:v>
                </c:pt>
                <c:pt idx="879">
                  <c:v>124</c:v>
                </c:pt>
                <c:pt idx="880">
                  <c:v>115</c:v>
                </c:pt>
                <c:pt idx="881">
                  <c:v>98</c:v>
                </c:pt>
                <c:pt idx="882">
                  <c:v>138</c:v>
                </c:pt>
                <c:pt idx="883">
                  <c:v>99</c:v>
                </c:pt>
                <c:pt idx="884">
                  <c:v>94</c:v>
                </c:pt>
                <c:pt idx="885">
                  <c:v>107</c:v>
                </c:pt>
                <c:pt idx="886">
                  <c:v>80</c:v>
                </c:pt>
                <c:pt idx="887">
                  <c:v>103</c:v>
                </c:pt>
                <c:pt idx="888">
                  <c:v>95</c:v>
                </c:pt>
                <c:pt idx="889">
                  <c:v>96</c:v>
                </c:pt>
                <c:pt idx="890">
                  <c:v>120</c:v>
                </c:pt>
                <c:pt idx="891">
                  <c:v>129</c:v>
                </c:pt>
                <c:pt idx="892">
                  <c:v>101</c:v>
                </c:pt>
                <c:pt idx="893">
                  <c:v>111</c:v>
                </c:pt>
                <c:pt idx="894">
                  <c:v>80</c:v>
                </c:pt>
                <c:pt idx="895">
                  <c:v>121</c:v>
                </c:pt>
                <c:pt idx="896">
                  <c:v>108</c:v>
                </c:pt>
                <c:pt idx="897">
                  <c:v>106</c:v>
                </c:pt>
                <c:pt idx="898">
                  <c:v>93</c:v>
                </c:pt>
                <c:pt idx="899">
                  <c:v>90</c:v>
                </c:pt>
                <c:pt idx="900">
                  <c:v>126</c:v>
                </c:pt>
                <c:pt idx="901">
                  <c:v>96</c:v>
                </c:pt>
                <c:pt idx="902">
                  <c:v>107</c:v>
                </c:pt>
                <c:pt idx="903">
                  <c:v>124</c:v>
                </c:pt>
                <c:pt idx="904">
                  <c:v>122</c:v>
                </c:pt>
                <c:pt idx="905">
                  <c:v>95</c:v>
                </c:pt>
                <c:pt idx="906">
                  <c:v>100</c:v>
                </c:pt>
                <c:pt idx="907">
                  <c:v>124</c:v>
                </c:pt>
                <c:pt idx="908">
                  <c:v>106</c:v>
                </c:pt>
                <c:pt idx="909">
                  <c:v>119</c:v>
                </c:pt>
                <c:pt idx="910">
                  <c:v>120</c:v>
                </c:pt>
                <c:pt idx="911">
                  <c:v>113</c:v>
                </c:pt>
                <c:pt idx="912">
                  <c:v>94</c:v>
                </c:pt>
                <c:pt idx="913">
                  <c:v>98</c:v>
                </c:pt>
                <c:pt idx="914">
                  <c:v>114</c:v>
                </c:pt>
                <c:pt idx="915">
                  <c:v>120</c:v>
                </c:pt>
                <c:pt idx="916">
                  <c:v>105</c:v>
                </c:pt>
                <c:pt idx="917">
                  <c:v>94</c:v>
                </c:pt>
                <c:pt idx="918">
                  <c:v>105</c:v>
                </c:pt>
                <c:pt idx="919">
                  <c:v>85</c:v>
                </c:pt>
                <c:pt idx="920">
                  <c:v>103</c:v>
                </c:pt>
                <c:pt idx="921">
                  <c:v>82</c:v>
                </c:pt>
                <c:pt idx="922">
                  <c:v>85</c:v>
                </c:pt>
                <c:pt idx="923">
                  <c:v>130</c:v>
                </c:pt>
                <c:pt idx="924">
                  <c:v>79</c:v>
                </c:pt>
                <c:pt idx="925">
                  <c:v>122</c:v>
                </c:pt>
                <c:pt idx="926">
                  <c:v>192</c:v>
                </c:pt>
                <c:pt idx="927">
                  <c:v>152</c:v>
                </c:pt>
                <c:pt idx="928">
                  <c:v>161</c:v>
                </c:pt>
                <c:pt idx="929">
                  <c:v>102</c:v>
                </c:pt>
                <c:pt idx="930">
                  <c:v>126</c:v>
                </c:pt>
                <c:pt idx="931">
                  <c:v>113</c:v>
                </c:pt>
                <c:pt idx="932">
                  <c:v>110</c:v>
                </c:pt>
                <c:pt idx="933">
                  <c:v>117</c:v>
                </c:pt>
                <c:pt idx="934">
                  <c:v>162</c:v>
                </c:pt>
                <c:pt idx="935">
                  <c:v>119</c:v>
                </c:pt>
                <c:pt idx="936">
                  <c:v>136</c:v>
                </c:pt>
                <c:pt idx="937">
                  <c:v>107</c:v>
                </c:pt>
                <c:pt idx="938">
                  <c:v>102</c:v>
                </c:pt>
                <c:pt idx="939">
                  <c:v>117</c:v>
                </c:pt>
                <c:pt idx="940">
                  <c:v>121</c:v>
                </c:pt>
                <c:pt idx="941">
                  <c:v>120</c:v>
                </c:pt>
                <c:pt idx="942">
                  <c:v>93</c:v>
                </c:pt>
                <c:pt idx="943">
                  <c:v>103</c:v>
                </c:pt>
                <c:pt idx="944">
                  <c:v>89</c:v>
                </c:pt>
                <c:pt idx="945">
                  <c:v>133</c:v>
                </c:pt>
                <c:pt idx="946">
                  <c:v>136</c:v>
                </c:pt>
                <c:pt idx="947">
                  <c:v>113</c:v>
                </c:pt>
                <c:pt idx="948">
                  <c:v>129</c:v>
                </c:pt>
                <c:pt idx="949">
                  <c:v>140</c:v>
                </c:pt>
                <c:pt idx="950">
                  <c:v>127</c:v>
                </c:pt>
                <c:pt idx="951">
                  <c:v>110</c:v>
                </c:pt>
                <c:pt idx="952">
                  <c:v>92</c:v>
                </c:pt>
                <c:pt idx="953">
                  <c:v>145</c:v>
                </c:pt>
                <c:pt idx="954">
                  <c:v>102</c:v>
                </c:pt>
                <c:pt idx="955">
                  <c:v>129</c:v>
                </c:pt>
                <c:pt idx="956">
                  <c:v>100</c:v>
                </c:pt>
                <c:pt idx="957">
                  <c:v>104</c:v>
                </c:pt>
                <c:pt idx="958">
                  <c:v>119</c:v>
                </c:pt>
                <c:pt idx="959">
                  <c:v>87</c:v>
                </c:pt>
                <c:pt idx="960">
                  <c:v>96</c:v>
                </c:pt>
                <c:pt idx="961">
                  <c:v>109</c:v>
                </c:pt>
                <c:pt idx="962">
                  <c:v>86</c:v>
                </c:pt>
                <c:pt idx="963">
                  <c:v>114</c:v>
                </c:pt>
                <c:pt idx="964">
                  <c:v>170</c:v>
                </c:pt>
                <c:pt idx="965">
                  <c:v>95</c:v>
                </c:pt>
                <c:pt idx="966">
                  <c:v>102</c:v>
                </c:pt>
                <c:pt idx="967">
                  <c:v>101</c:v>
                </c:pt>
                <c:pt idx="968">
                  <c:v>96</c:v>
                </c:pt>
                <c:pt idx="969">
                  <c:v>100</c:v>
                </c:pt>
                <c:pt idx="970">
                  <c:v>114</c:v>
                </c:pt>
                <c:pt idx="971">
                  <c:v>120</c:v>
                </c:pt>
                <c:pt idx="972">
                  <c:v>101</c:v>
                </c:pt>
                <c:pt idx="973">
                  <c:v>78</c:v>
                </c:pt>
                <c:pt idx="974">
                  <c:v>102</c:v>
                </c:pt>
                <c:pt idx="975">
                  <c:v>109</c:v>
                </c:pt>
                <c:pt idx="976">
                  <c:v>126</c:v>
                </c:pt>
                <c:pt idx="977">
                  <c:v>130</c:v>
                </c:pt>
                <c:pt idx="978">
                  <c:v>132</c:v>
                </c:pt>
                <c:pt idx="979">
                  <c:v>124</c:v>
                </c:pt>
                <c:pt idx="980">
                  <c:v>135</c:v>
                </c:pt>
                <c:pt idx="981">
                  <c:v>97</c:v>
                </c:pt>
                <c:pt idx="982">
                  <c:v>113</c:v>
                </c:pt>
                <c:pt idx="983">
                  <c:v>128</c:v>
                </c:pt>
                <c:pt idx="984">
                  <c:v>111</c:v>
                </c:pt>
                <c:pt idx="985">
                  <c:v>83</c:v>
                </c:pt>
                <c:pt idx="986">
                  <c:v>118</c:v>
                </c:pt>
                <c:pt idx="987">
                  <c:v>100</c:v>
                </c:pt>
                <c:pt idx="988">
                  <c:v>116</c:v>
                </c:pt>
                <c:pt idx="989">
                  <c:v>124</c:v>
                </c:pt>
                <c:pt idx="990">
                  <c:v>111</c:v>
                </c:pt>
                <c:pt idx="991">
                  <c:v>123</c:v>
                </c:pt>
                <c:pt idx="992">
                  <c:v>135</c:v>
                </c:pt>
                <c:pt idx="993">
                  <c:v>104</c:v>
                </c:pt>
                <c:pt idx="994">
                  <c:v>122</c:v>
                </c:pt>
                <c:pt idx="995">
                  <c:v>133</c:v>
                </c:pt>
                <c:pt idx="996">
                  <c:v>105</c:v>
                </c:pt>
                <c:pt idx="997">
                  <c:v>98</c:v>
                </c:pt>
                <c:pt idx="998">
                  <c:v>71</c:v>
                </c:pt>
                <c:pt idx="999">
                  <c:v>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F8-4456-B77B-1F6B2E67E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9462408"/>
        <c:axId val="1279476744"/>
      </c:scatterChart>
      <c:valAx>
        <c:axId val="1279462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476744"/>
        <c:crosses val="autoZero"/>
        <c:crossBetween val="midCat"/>
      </c:valAx>
      <c:valAx>
        <c:axId val="1279476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462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Ratings over the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unique_dataset!$D$2:$D$1001</c:f>
              <c:numCache>
                <c:formatCode>General</c:formatCode>
                <c:ptCount val="1000"/>
                <c:pt idx="0">
                  <c:v>1994</c:v>
                </c:pt>
                <c:pt idx="1">
                  <c:v>1972</c:v>
                </c:pt>
                <c:pt idx="2">
                  <c:v>2008</c:v>
                </c:pt>
                <c:pt idx="3">
                  <c:v>1993</c:v>
                </c:pt>
                <c:pt idx="4">
                  <c:v>1957</c:v>
                </c:pt>
                <c:pt idx="5">
                  <c:v>2003</c:v>
                </c:pt>
                <c:pt idx="6">
                  <c:v>1974</c:v>
                </c:pt>
                <c:pt idx="7">
                  <c:v>2023</c:v>
                </c:pt>
                <c:pt idx="8">
                  <c:v>1994</c:v>
                </c:pt>
                <c:pt idx="9">
                  <c:v>2010</c:v>
                </c:pt>
                <c:pt idx="10">
                  <c:v>2001</c:v>
                </c:pt>
                <c:pt idx="11">
                  <c:v>1999</c:v>
                </c:pt>
                <c:pt idx="12">
                  <c:v>1994</c:v>
                </c:pt>
                <c:pt idx="13">
                  <c:v>1966</c:v>
                </c:pt>
                <c:pt idx="14">
                  <c:v>2002</c:v>
                </c:pt>
                <c:pt idx="15">
                  <c:v>2021</c:v>
                </c:pt>
                <c:pt idx="16">
                  <c:v>2022</c:v>
                </c:pt>
                <c:pt idx="17">
                  <c:v>2014</c:v>
                </c:pt>
                <c:pt idx="18">
                  <c:v>1990</c:v>
                </c:pt>
                <c:pt idx="19">
                  <c:v>1999</c:v>
                </c:pt>
                <c:pt idx="20">
                  <c:v>1975</c:v>
                </c:pt>
                <c:pt idx="21">
                  <c:v>1980</c:v>
                </c:pt>
                <c:pt idx="22">
                  <c:v>2022</c:v>
                </c:pt>
                <c:pt idx="23">
                  <c:v>2020</c:v>
                </c:pt>
                <c:pt idx="24">
                  <c:v>1999</c:v>
                </c:pt>
                <c:pt idx="25">
                  <c:v>1991</c:v>
                </c:pt>
                <c:pt idx="26">
                  <c:v>1995</c:v>
                </c:pt>
                <c:pt idx="27">
                  <c:v>1998</c:v>
                </c:pt>
                <c:pt idx="28">
                  <c:v>1991</c:v>
                </c:pt>
                <c:pt idx="29">
                  <c:v>1977</c:v>
                </c:pt>
                <c:pt idx="30">
                  <c:v>2001</c:v>
                </c:pt>
                <c:pt idx="31">
                  <c:v>2002</c:v>
                </c:pt>
                <c:pt idx="32">
                  <c:v>1997</c:v>
                </c:pt>
                <c:pt idx="33">
                  <c:v>1954</c:v>
                </c:pt>
                <c:pt idx="34">
                  <c:v>1946</c:v>
                </c:pt>
                <c:pt idx="35">
                  <c:v>1962</c:v>
                </c:pt>
                <c:pt idx="36">
                  <c:v>2022</c:v>
                </c:pt>
                <c:pt idx="37">
                  <c:v>1985</c:v>
                </c:pt>
                <c:pt idx="38">
                  <c:v>2006</c:v>
                </c:pt>
                <c:pt idx="39">
                  <c:v>2000</c:v>
                </c:pt>
                <c:pt idx="40">
                  <c:v>1979</c:v>
                </c:pt>
                <c:pt idx="41">
                  <c:v>2019</c:v>
                </c:pt>
                <c:pt idx="42">
                  <c:v>2006</c:v>
                </c:pt>
                <c:pt idx="43">
                  <c:v>2014</c:v>
                </c:pt>
                <c:pt idx="44">
                  <c:v>1994</c:v>
                </c:pt>
                <c:pt idx="45">
                  <c:v>1994</c:v>
                </c:pt>
                <c:pt idx="46">
                  <c:v>1995</c:v>
                </c:pt>
                <c:pt idx="47">
                  <c:v>1942</c:v>
                </c:pt>
                <c:pt idx="48">
                  <c:v>1998</c:v>
                </c:pt>
                <c:pt idx="49">
                  <c:v>1960</c:v>
                </c:pt>
                <c:pt idx="50">
                  <c:v>2002</c:v>
                </c:pt>
                <c:pt idx="51">
                  <c:v>2011</c:v>
                </c:pt>
                <c:pt idx="52">
                  <c:v>1968</c:v>
                </c:pt>
                <c:pt idx="53">
                  <c:v>1988</c:v>
                </c:pt>
                <c:pt idx="54">
                  <c:v>1954</c:v>
                </c:pt>
                <c:pt idx="55">
                  <c:v>1988</c:v>
                </c:pt>
                <c:pt idx="56">
                  <c:v>1936</c:v>
                </c:pt>
                <c:pt idx="57">
                  <c:v>1931</c:v>
                </c:pt>
                <c:pt idx="58">
                  <c:v>2018</c:v>
                </c:pt>
                <c:pt idx="59">
                  <c:v>1981</c:v>
                </c:pt>
                <c:pt idx="60">
                  <c:v>2018</c:v>
                </c:pt>
                <c:pt idx="61">
                  <c:v>2019</c:v>
                </c:pt>
                <c:pt idx="62">
                  <c:v>2012</c:v>
                </c:pt>
                <c:pt idx="63">
                  <c:v>1979</c:v>
                </c:pt>
                <c:pt idx="64">
                  <c:v>1986</c:v>
                </c:pt>
                <c:pt idx="65">
                  <c:v>2019</c:v>
                </c:pt>
                <c:pt idx="66">
                  <c:v>2012</c:v>
                </c:pt>
                <c:pt idx="67">
                  <c:v>2018</c:v>
                </c:pt>
                <c:pt idx="68">
                  <c:v>1980</c:v>
                </c:pt>
                <c:pt idx="69">
                  <c:v>2003</c:v>
                </c:pt>
                <c:pt idx="70">
                  <c:v>2000</c:v>
                </c:pt>
                <c:pt idx="71">
                  <c:v>1984</c:v>
                </c:pt>
                <c:pt idx="72">
                  <c:v>1985</c:v>
                </c:pt>
                <c:pt idx="73">
                  <c:v>2017</c:v>
                </c:pt>
                <c:pt idx="74">
                  <c:v>2016</c:v>
                </c:pt>
                <c:pt idx="75">
                  <c:v>2008</c:v>
                </c:pt>
                <c:pt idx="76">
                  <c:v>2009</c:v>
                </c:pt>
                <c:pt idx="77">
                  <c:v>2006</c:v>
                </c:pt>
                <c:pt idx="78">
                  <c:v>1964</c:v>
                </c:pt>
                <c:pt idx="79">
                  <c:v>1981</c:v>
                </c:pt>
                <c:pt idx="80">
                  <c:v>2018</c:v>
                </c:pt>
                <c:pt idx="81">
                  <c:v>1950</c:v>
                </c:pt>
                <c:pt idx="82">
                  <c:v>1957</c:v>
                </c:pt>
                <c:pt idx="83">
                  <c:v>1957</c:v>
                </c:pt>
                <c:pt idx="84">
                  <c:v>1940</c:v>
                </c:pt>
                <c:pt idx="85">
                  <c:v>1963</c:v>
                </c:pt>
                <c:pt idx="86">
                  <c:v>2019</c:v>
                </c:pt>
                <c:pt idx="87">
                  <c:v>2021</c:v>
                </c:pt>
                <c:pt idx="88">
                  <c:v>2019</c:v>
                </c:pt>
                <c:pt idx="89">
                  <c:v>2021</c:v>
                </c:pt>
                <c:pt idx="90">
                  <c:v>2022</c:v>
                </c:pt>
                <c:pt idx="91">
                  <c:v>1995</c:v>
                </c:pt>
                <c:pt idx="92">
                  <c:v>2009</c:v>
                </c:pt>
                <c:pt idx="93">
                  <c:v>1987</c:v>
                </c:pt>
                <c:pt idx="94">
                  <c:v>1983</c:v>
                </c:pt>
                <c:pt idx="95">
                  <c:v>1999</c:v>
                </c:pt>
                <c:pt idx="96">
                  <c:v>2000</c:v>
                </c:pt>
                <c:pt idx="97">
                  <c:v>1997</c:v>
                </c:pt>
                <c:pt idx="98">
                  <c:v>2004</c:v>
                </c:pt>
                <c:pt idx="99">
                  <c:v>1971</c:v>
                </c:pt>
                <c:pt idx="100">
                  <c:v>1958</c:v>
                </c:pt>
                <c:pt idx="101">
                  <c:v>1995</c:v>
                </c:pt>
                <c:pt idx="102">
                  <c:v>1968</c:v>
                </c:pt>
                <c:pt idx="103">
                  <c:v>1992</c:v>
                </c:pt>
                <c:pt idx="104">
                  <c:v>1984</c:v>
                </c:pt>
                <c:pt idx="105">
                  <c:v>2012</c:v>
                </c:pt>
                <c:pt idx="106">
                  <c:v>1995</c:v>
                </c:pt>
                <c:pt idx="107">
                  <c:v>2020</c:v>
                </c:pt>
                <c:pt idx="108">
                  <c:v>2009</c:v>
                </c:pt>
                <c:pt idx="109">
                  <c:v>1983</c:v>
                </c:pt>
                <c:pt idx="110">
                  <c:v>2001</c:v>
                </c:pt>
                <c:pt idx="111">
                  <c:v>2010</c:v>
                </c:pt>
                <c:pt idx="112">
                  <c:v>1962</c:v>
                </c:pt>
                <c:pt idx="113">
                  <c:v>2010</c:v>
                </c:pt>
                <c:pt idx="114">
                  <c:v>1997</c:v>
                </c:pt>
                <c:pt idx="115">
                  <c:v>1959</c:v>
                </c:pt>
                <c:pt idx="116">
                  <c:v>1962</c:v>
                </c:pt>
                <c:pt idx="117">
                  <c:v>1941</c:v>
                </c:pt>
                <c:pt idx="118">
                  <c:v>1952</c:v>
                </c:pt>
                <c:pt idx="119">
                  <c:v>1927</c:v>
                </c:pt>
                <c:pt idx="120">
                  <c:v>1973</c:v>
                </c:pt>
                <c:pt idx="121">
                  <c:v>2011</c:v>
                </c:pt>
                <c:pt idx="122">
                  <c:v>1931</c:v>
                </c:pt>
                <c:pt idx="123">
                  <c:v>1960</c:v>
                </c:pt>
                <c:pt idx="124">
                  <c:v>2016</c:v>
                </c:pt>
                <c:pt idx="125">
                  <c:v>1952</c:v>
                </c:pt>
                <c:pt idx="126">
                  <c:v>1961</c:v>
                </c:pt>
                <c:pt idx="127">
                  <c:v>2022</c:v>
                </c:pt>
                <c:pt idx="128">
                  <c:v>1944</c:v>
                </c:pt>
                <c:pt idx="129">
                  <c:v>2007</c:v>
                </c:pt>
                <c:pt idx="130">
                  <c:v>1948</c:v>
                </c:pt>
                <c:pt idx="131">
                  <c:v>2017</c:v>
                </c:pt>
                <c:pt idx="132">
                  <c:v>2022</c:v>
                </c:pt>
                <c:pt idx="133">
                  <c:v>2022</c:v>
                </c:pt>
                <c:pt idx="134">
                  <c:v>2019</c:v>
                </c:pt>
                <c:pt idx="135">
                  <c:v>1921</c:v>
                </c:pt>
                <c:pt idx="136">
                  <c:v>2021</c:v>
                </c:pt>
                <c:pt idx="137">
                  <c:v>2018</c:v>
                </c:pt>
                <c:pt idx="138">
                  <c:v>2013</c:v>
                </c:pt>
                <c:pt idx="139">
                  <c:v>2023</c:v>
                </c:pt>
                <c:pt idx="140">
                  <c:v>1989</c:v>
                </c:pt>
                <c:pt idx="141">
                  <c:v>2013</c:v>
                </c:pt>
                <c:pt idx="142">
                  <c:v>2021</c:v>
                </c:pt>
                <c:pt idx="143">
                  <c:v>2007</c:v>
                </c:pt>
                <c:pt idx="144">
                  <c:v>1993</c:v>
                </c:pt>
                <c:pt idx="145">
                  <c:v>2010</c:v>
                </c:pt>
                <c:pt idx="146">
                  <c:v>2007</c:v>
                </c:pt>
                <c:pt idx="147">
                  <c:v>1982</c:v>
                </c:pt>
                <c:pt idx="148">
                  <c:v>2005</c:v>
                </c:pt>
                <c:pt idx="149">
                  <c:v>1976</c:v>
                </c:pt>
                <c:pt idx="150">
                  <c:v>2019</c:v>
                </c:pt>
                <c:pt idx="151">
                  <c:v>1995</c:v>
                </c:pt>
                <c:pt idx="152">
                  <c:v>2000</c:v>
                </c:pt>
                <c:pt idx="153">
                  <c:v>2004</c:v>
                </c:pt>
                <c:pt idx="154">
                  <c:v>1992</c:v>
                </c:pt>
                <c:pt idx="155">
                  <c:v>1998</c:v>
                </c:pt>
                <c:pt idx="156">
                  <c:v>2018</c:v>
                </c:pt>
                <c:pt idx="157">
                  <c:v>2003</c:v>
                </c:pt>
                <c:pt idx="158">
                  <c:v>1997</c:v>
                </c:pt>
                <c:pt idx="159">
                  <c:v>1999</c:v>
                </c:pt>
                <c:pt idx="160">
                  <c:v>2003</c:v>
                </c:pt>
                <c:pt idx="161">
                  <c:v>1988</c:v>
                </c:pt>
                <c:pt idx="162">
                  <c:v>2001</c:v>
                </c:pt>
                <c:pt idx="163">
                  <c:v>2020</c:v>
                </c:pt>
                <c:pt idx="164">
                  <c:v>2004</c:v>
                </c:pt>
                <c:pt idx="165">
                  <c:v>1939</c:v>
                </c:pt>
                <c:pt idx="166">
                  <c:v>1974</c:v>
                </c:pt>
                <c:pt idx="167">
                  <c:v>2005</c:v>
                </c:pt>
                <c:pt idx="168">
                  <c:v>2006</c:v>
                </c:pt>
                <c:pt idx="169">
                  <c:v>1963</c:v>
                </c:pt>
                <c:pt idx="170">
                  <c:v>1959</c:v>
                </c:pt>
                <c:pt idx="171">
                  <c:v>1975</c:v>
                </c:pt>
                <c:pt idx="172">
                  <c:v>1980</c:v>
                </c:pt>
                <c:pt idx="173">
                  <c:v>2020</c:v>
                </c:pt>
                <c:pt idx="174">
                  <c:v>2009</c:v>
                </c:pt>
                <c:pt idx="175">
                  <c:v>1965</c:v>
                </c:pt>
                <c:pt idx="176">
                  <c:v>1985</c:v>
                </c:pt>
                <c:pt idx="177">
                  <c:v>2019</c:v>
                </c:pt>
                <c:pt idx="178">
                  <c:v>2022</c:v>
                </c:pt>
                <c:pt idx="179">
                  <c:v>1954</c:v>
                </c:pt>
                <c:pt idx="180">
                  <c:v>1950</c:v>
                </c:pt>
                <c:pt idx="181">
                  <c:v>2017</c:v>
                </c:pt>
                <c:pt idx="182">
                  <c:v>2018</c:v>
                </c:pt>
                <c:pt idx="183">
                  <c:v>2012</c:v>
                </c:pt>
                <c:pt idx="184">
                  <c:v>1950</c:v>
                </c:pt>
                <c:pt idx="185">
                  <c:v>1948</c:v>
                </c:pt>
                <c:pt idx="186">
                  <c:v>1961</c:v>
                </c:pt>
                <c:pt idx="187">
                  <c:v>1942</c:v>
                </c:pt>
                <c:pt idx="188">
                  <c:v>2015</c:v>
                </c:pt>
                <c:pt idx="189">
                  <c:v>2018</c:v>
                </c:pt>
                <c:pt idx="190">
                  <c:v>2011</c:v>
                </c:pt>
                <c:pt idx="191">
                  <c:v>2019</c:v>
                </c:pt>
                <c:pt idx="192">
                  <c:v>1955</c:v>
                </c:pt>
                <c:pt idx="193">
                  <c:v>1969</c:v>
                </c:pt>
                <c:pt idx="194">
                  <c:v>1953</c:v>
                </c:pt>
                <c:pt idx="195">
                  <c:v>1997</c:v>
                </c:pt>
                <c:pt idx="196">
                  <c:v>2019</c:v>
                </c:pt>
                <c:pt idx="197">
                  <c:v>2004</c:v>
                </c:pt>
                <c:pt idx="198">
                  <c:v>1953</c:v>
                </c:pt>
                <c:pt idx="199">
                  <c:v>2018</c:v>
                </c:pt>
                <c:pt idx="200">
                  <c:v>1928</c:v>
                </c:pt>
                <c:pt idx="201">
                  <c:v>2005</c:v>
                </c:pt>
                <c:pt idx="202">
                  <c:v>1924</c:v>
                </c:pt>
                <c:pt idx="203">
                  <c:v>1975</c:v>
                </c:pt>
                <c:pt idx="204">
                  <c:v>1952</c:v>
                </c:pt>
                <c:pt idx="205">
                  <c:v>2017</c:v>
                </c:pt>
                <c:pt idx="206">
                  <c:v>2012</c:v>
                </c:pt>
                <c:pt idx="207">
                  <c:v>2018</c:v>
                </c:pt>
                <c:pt idx="208">
                  <c:v>2013</c:v>
                </c:pt>
                <c:pt idx="209">
                  <c:v>1975</c:v>
                </c:pt>
                <c:pt idx="210">
                  <c:v>2014</c:v>
                </c:pt>
                <c:pt idx="211">
                  <c:v>2013</c:v>
                </c:pt>
                <c:pt idx="212">
                  <c:v>2003</c:v>
                </c:pt>
                <c:pt idx="213">
                  <c:v>1982</c:v>
                </c:pt>
                <c:pt idx="214">
                  <c:v>1984</c:v>
                </c:pt>
                <c:pt idx="215">
                  <c:v>2015</c:v>
                </c:pt>
                <c:pt idx="216">
                  <c:v>2014</c:v>
                </c:pt>
                <c:pt idx="217">
                  <c:v>2019</c:v>
                </c:pt>
                <c:pt idx="218">
                  <c:v>2011</c:v>
                </c:pt>
                <c:pt idx="219">
                  <c:v>2017</c:v>
                </c:pt>
                <c:pt idx="220">
                  <c:v>2002</c:v>
                </c:pt>
                <c:pt idx="221">
                  <c:v>1998</c:v>
                </c:pt>
                <c:pt idx="222">
                  <c:v>2016</c:v>
                </c:pt>
                <c:pt idx="223">
                  <c:v>1986</c:v>
                </c:pt>
                <c:pt idx="224">
                  <c:v>2007</c:v>
                </c:pt>
                <c:pt idx="225">
                  <c:v>2011</c:v>
                </c:pt>
                <c:pt idx="226">
                  <c:v>1973</c:v>
                </c:pt>
                <c:pt idx="227">
                  <c:v>2015</c:v>
                </c:pt>
                <c:pt idx="228">
                  <c:v>2016</c:v>
                </c:pt>
                <c:pt idx="229">
                  <c:v>1976</c:v>
                </c:pt>
                <c:pt idx="230">
                  <c:v>1954</c:v>
                </c:pt>
                <c:pt idx="231">
                  <c:v>1996</c:v>
                </c:pt>
                <c:pt idx="232">
                  <c:v>1996</c:v>
                </c:pt>
                <c:pt idx="233">
                  <c:v>1939</c:v>
                </c:pt>
                <c:pt idx="234">
                  <c:v>2017</c:v>
                </c:pt>
                <c:pt idx="235">
                  <c:v>1989</c:v>
                </c:pt>
                <c:pt idx="236">
                  <c:v>2007</c:v>
                </c:pt>
                <c:pt idx="237">
                  <c:v>1978</c:v>
                </c:pt>
                <c:pt idx="238">
                  <c:v>2001</c:v>
                </c:pt>
                <c:pt idx="239">
                  <c:v>2003</c:v>
                </c:pt>
                <c:pt idx="240">
                  <c:v>2015</c:v>
                </c:pt>
                <c:pt idx="241">
                  <c:v>1995</c:v>
                </c:pt>
                <c:pt idx="242">
                  <c:v>2013</c:v>
                </c:pt>
                <c:pt idx="243">
                  <c:v>2013</c:v>
                </c:pt>
                <c:pt idx="244">
                  <c:v>2015</c:v>
                </c:pt>
                <c:pt idx="245">
                  <c:v>1965</c:v>
                </c:pt>
                <c:pt idx="246">
                  <c:v>1986</c:v>
                </c:pt>
                <c:pt idx="247">
                  <c:v>2010</c:v>
                </c:pt>
                <c:pt idx="248">
                  <c:v>1998</c:v>
                </c:pt>
                <c:pt idx="249">
                  <c:v>2011</c:v>
                </c:pt>
                <c:pt idx="250">
                  <c:v>2019</c:v>
                </c:pt>
                <c:pt idx="251">
                  <c:v>2008</c:v>
                </c:pt>
                <c:pt idx="252">
                  <c:v>2004</c:v>
                </c:pt>
                <c:pt idx="253">
                  <c:v>1975</c:v>
                </c:pt>
                <c:pt idx="254">
                  <c:v>2000</c:v>
                </c:pt>
                <c:pt idx="255">
                  <c:v>1995</c:v>
                </c:pt>
                <c:pt idx="256">
                  <c:v>2009</c:v>
                </c:pt>
                <c:pt idx="257">
                  <c:v>1988</c:v>
                </c:pt>
                <c:pt idx="258">
                  <c:v>1980</c:v>
                </c:pt>
                <c:pt idx="259">
                  <c:v>1967</c:v>
                </c:pt>
                <c:pt idx="260">
                  <c:v>1999</c:v>
                </c:pt>
                <c:pt idx="261">
                  <c:v>2014</c:v>
                </c:pt>
                <c:pt idx="262">
                  <c:v>2004</c:v>
                </c:pt>
                <c:pt idx="263">
                  <c:v>1979</c:v>
                </c:pt>
                <c:pt idx="264">
                  <c:v>2016</c:v>
                </c:pt>
                <c:pt idx="265">
                  <c:v>1976</c:v>
                </c:pt>
                <c:pt idx="266">
                  <c:v>1959</c:v>
                </c:pt>
                <c:pt idx="267">
                  <c:v>1984</c:v>
                </c:pt>
                <c:pt idx="268">
                  <c:v>1957</c:v>
                </c:pt>
                <c:pt idx="269">
                  <c:v>1957</c:v>
                </c:pt>
                <c:pt idx="270">
                  <c:v>1966</c:v>
                </c:pt>
                <c:pt idx="271">
                  <c:v>1993</c:v>
                </c:pt>
                <c:pt idx="272">
                  <c:v>2004</c:v>
                </c:pt>
                <c:pt idx="273">
                  <c:v>2000</c:v>
                </c:pt>
                <c:pt idx="274">
                  <c:v>1976</c:v>
                </c:pt>
                <c:pt idx="275">
                  <c:v>1940</c:v>
                </c:pt>
                <c:pt idx="276">
                  <c:v>1997</c:v>
                </c:pt>
                <c:pt idx="277">
                  <c:v>1962</c:v>
                </c:pt>
                <c:pt idx="278">
                  <c:v>1960</c:v>
                </c:pt>
                <c:pt idx="279">
                  <c:v>1949</c:v>
                </c:pt>
                <c:pt idx="280">
                  <c:v>1973</c:v>
                </c:pt>
                <c:pt idx="281">
                  <c:v>1946</c:v>
                </c:pt>
                <c:pt idx="282">
                  <c:v>1940</c:v>
                </c:pt>
                <c:pt idx="283">
                  <c:v>1930</c:v>
                </c:pt>
                <c:pt idx="284">
                  <c:v>2009</c:v>
                </c:pt>
                <c:pt idx="285">
                  <c:v>1974</c:v>
                </c:pt>
                <c:pt idx="286">
                  <c:v>1959</c:v>
                </c:pt>
                <c:pt idx="287">
                  <c:v>1994</c:v>
                </c:pt>
                <c:pt idx="288">
                  <c:v>1998</c:v>
                </c:pt>
                <c:pt idx="289">
                  <c:v>2014</c:v>
                </c:pt>
                <c:pt idx="290">
                  <c:v>1934</c:v>
                </c:pt>
                <c:pt idx="291">
                  <c:v>1982</c:v>
                </c:pt>
                <c:pt idx="292">
                  <c:v>2015</c:v>
                </c:pt>
                <c:pt idx="293">
                  <c:v>1957</c:v>
                </c:pt>
                <c:pt idx="294">
                  <c:v>1948</c:v>
                </c:pt>
                <c:pt idx="295">
                  <c:v>2001</c:v>
                </c:pt>
                <c:pt idx="296">
                  <c:v>2000</c:v>
                </c:pt>
                <c:pt idx="297">
                  <c:v>1995</c:v>
                </c:pt>
                <c:pt idx="298">
                  <c:v>1966</c:v>
                </c:pt>
                <c:pt idx="299">
                  <c:v>1993</c:v>
                </c:pt>
                <c:pt idx="300">
                  <c:v>1939</c:v>
                </c:pt>
                <c:pt idx="301">
                  <c:v>2014</c:v>
                </c:pt>
                <c:pt idx="302">
                  <c:v>1955</c:v>
                </c:pt>
                <c:pt idx="303">
                  <c:v>1966</c:v>
                </c:pt>
                <c:pt idx="304">
                  <c:v>2001</c:v>
                </c:pt>
                <c:pt idx="305">
                  <c:v>2012</c:v>
                </c:pt>
                <c:pt idx="306">
                  <c:v>1958</c:v>
                </c:pt>
                <c:pt idx="307">
                  <c:v>1951</c:v>
                </c:pt>
                <c:pt idx="308">
                  <c:v>1949</c:v>
                </c:pt>
                <c:pt idx="309">
                  <c:v>1926</c:v>
                </c:pt>
                <c:pt idx="310">
                  <c:v>2015</c:v>
                </c:pt>
                <c:pt idx="311">
                  <c:v>1925</c:v>
                </c:pt>
                <c:pt idx="312">
                  <c:v>1957</c:v>
                </c:pt>
                <c:pt idx="313">
                  <c:v>2012</c:v>
                </c:pt>
                <c:pt idx="314">
                  <c:v>2015</c:v>
                </c:pt>
                <c:pt idx="315">
                  <c:v>1927</c:v>
                </c:pt>
                <c:pt idx="316">
                  <c:v>1978</c:v>
                </c:pt>
                <c:pt idx="317">
                  <c:v>2008</c:v>
                </c:pt>
                <c:pt idx="318">
                  <c:v>1955</c:v>
                </c:pt>
                <c:pt idx="319">
                  <c:v>2006</c:v>
                </c:pt>
                <c:pt idx="320">
                  <c:v>1937</c:v>
                </c:pt>
                <c:pt idx="321">
                  <c:v>1991</c:v>
                </c:pt>
                <c:pt idx="322">
                  <c:v>1957</c:v>
                </c:pt>
                <c:pt idx="323">
                  <c:v>2016</c:v>
                </c:pt>
                <c:pt idx="324">
                  <c:v>2007</c:v>
                </c:pt>
                <c:pt idx="325">
                  <c:v>1960</c:v>
                </c:pt>
                <c:pt idx="326">
                  <c:v>2013</c:v>
                </c:pt>
                <c:pt idx="327">
                  <c:v>1986</c:v>
                </c:pt>
                <c:pt idx="328">
                  <c:v>2019</c:v>
                </c:pt>
                <c:pt idx="329">
                  <c:v>1988</c:v>
                </c:pt>
                <c:pt idx="330">
                  <c:v>1975</c:v>
                </c:pt>
                <c:pt idx="331">
                  <c:v>2003</c:v>
                </c:pt>
                <c:pt idx="332">
                  <c:v>2013</c:v>
                </c:pt>
                <c:pt idx="333">
                  <c:v>2012</c:v>
                </c:pt>
                <c:pt idx="334">
                  <c:v>2000</c:v>
                </c:pt>
                <c:pt idx="335">
                  <c:v>1996</c:v>
                </c:pt>
                <c:pt idx="336">
                  <c:v>1928</c:v>
                </c:pt>
                <c:pt idx="337">
                  <c:v>2010</c:v>
                </c:pt>
                <c:pt idx="338">
                  <c:v>2012</c:v>
                </c:pt>
                <c:pt idx="339">
                  <c:v>2005</c:v>
                </c:pt>
                <c:pt idx="340">
                  <c:v>1998</c:v>
                </c:pt>
                <c:pt idx="341">
                  <c:v>1999</c:v>
                </c:pt>
                <c:pt idx="342">
                  <c:v>1971</c:v>
                </c:pt>
                <c:pt idx="343">
                  <c:v>2021</c:v>
                </c:pt>
                <c:pt idx="344">
                  <c:v>2017</c:v>
                </c:pt>
                <c:pt idx="345">
                  <c:v>2014</c:v>
                </c:pt>
                <c:pt idx="346">
                  <c:v>2016</c:v>
                </c:pt>
                <c:pt idx="347">
                  <c:v>1988</c:v>
                </c:pt>
                <c:pt idx="348">
                  <c:v>2010</c:v>
                </c:pt>
                <c:pt idx="349">
                  <c:v>1987</c:v>
                </c:pt>
                <c:pt idx="350">
                  <c:v>2012</c:v>
                </c:pt>
                <c:pt idx="351">
                  <c:v>2016</c:v>
                </c:pt>
                <c:pt idx="352">
                  <c:v>2015</c:v>
                </c:pt>
                <c:pt idx="353">
                  <c:v>2001</c:v>
                </c:pt>
                <c:pt idx="354">
                  <c:v>2004</c:v>
                </c:pt>
                <c:pt idx="355">
                  <c:v>2013</c:v>
                </c:pt>
                <c:pt idx="356">
                  <c:v>2016</c:v>
                </c:pt>
                <c:pt idx="357">
                  <c:v>1967</c:v>
                </c:pt>
                <c:pt idx="358">
                  <c:v>2006</c:v>
                </c:pt>
                <c:pt idx="359">
                  <c:v>2015</c:v>
                </c:pt>
                <c:pt idx="360">
                  <c:v>2014</c:v>
                </c:pt>
                <c:pt idx="361">
                  <c:v>2005</c:v>
                </c:pt>
                <c:pt idx="362">
                  <c:v>2021</c:v>
                </c:pt>
                <c:pt idx="363">
                  <c:v>1990</c:v>
                </c:pt>
                <c:pt idx="364">
                  <c:v>1999</c:v>
                </c:pt>
                <c:pt idx="365">
                  <c:v>2008</c:v>
                </c:pt>
                <c:pt idx="366">
                  <c:v>1992</c:v>
                </c:pt>
                <c:pt idx="367">
                  <c:v>2020</c:v>
                </c:pt>
                <c:pt idx="368">
                  <c:v>1993</c:v>
                </c:pt>
                <c:pt idx="369">
                  <c:v>1989</c:v>
                </c:pt>
                <c:pt idx="370">
                  <c:v>1975</c:v>
                </c:pt>
                <c:pt idx="371">
                  <c:v>1974</c:v>
                </c:pt>
                <c:pt idx="372">
                  <c:v>1992</c:v>
                </c:pt>
                <c:pt idx="373">
                  <c:v>2006</c:v>
                </c:pt>
                <c:pt idx="374">
                  <c:v>1995</c:v>
                </c:pt>
                <c:pt idx="375">
                  <c:v>2006</c:v>
                </c:pt>
                <c:pt idx="376">
                  <c:v>2003</c:v>
                </c:pt>
                <c:pt idx="377">
                  <c:v>1991</c:v>
                </c:pt>
                <c:pt idx="378">
                  <c:v>1991</c:v>
                </c:pt>
                <c:pt idx="379">
                  <c:v>1952</c:v>
                </c:pt>
                <c:pt idx="380">
                  <c:v>1968</c:v>
                </c:pt>
                <c:pt idx="381">
                  <c:v>2007</c:v>
                </c:pt>
                <c:pt idx="382">
                  <c:v>1988</c:v>
                </c:pt>
                <c:pt idx="383">
                  <c:v>1968</c:v>
                </c:pt>
                <c:pt idx="384">
                  <c:v>1997</c:v>
                </c:pt>
                <c:pt idx="385">
                  <c:v>2016</c:v>
                </c:pt>
                <c:pt idx="386">
                  <c:v>2004</c:v>
                </c:pt>
                <c:pt idx="387">
                  <c:v>1979</c:v>
                </c:pt>
                <c:pt idx="388">
                  <c:v>1969</c:v>
                </c:pt>
                <c:pt idx="389">
                  <c:v>2010</c:v>
                </c:pt>
                <c:pt idx="390">
                  <c:v>2003</c:v>
                </c:pt>
                <c:pt idx="391">
                  <c:v>1971</c:v>
                </c:pt>
                <c:pt idx="392">
                  <c:v>2016</c:v>
                </c:pt>
                <c:pt idx="393">
                  <c:v>1962</c:v>
                </c:pt>
                <c:pt idx="394">
                  <c:v>2008</c:v>
                </c:pt>
                <c:pt idx="395">
                  <c:v>1996</c:v>
                </c:pt>
                <c:pt idx="396">
                  <c:v>1994</c:v>
                </c:pt>
                <c:pt idx="397">
                  <c:v>1953</c:v>
                </c:pt>
                <c:pt idx="398">
                  <c:v>1973</c:v>
                </c:pt>
                <c:pt idx="399">
                  <c:v>2014</c:v>
                </c:pt>
                <c:pt idx="400">
                  <c:v>1979</c:v>
                </c:pt>
                <c:pt idx="401">
                  <c:v>1971</c:v>
                </c:pt>
                <c:pt idx="402">
                  <c:v>1963</c:v>
                </c:pt>
                <c:pt idx="403">
                  <c:v>1977</c:v>
                </c:pt>
                <c:pt idx="404">
                  <c:v>1984</c:v>
                </c:pt>
                <c:pt idx="405">
                  <c:v>1941</c:v>
                </c:pt>
                <c:pt idx="406">
                  <c:v>1972</c:v>
                </c:pt>
                <c:pt idx="407">
                  <c:v>1986</c:v>
                </c:pt>
                <c:pt idx="408">
                  <c:v>1959</c:v>
                </c:pt>
                <c:pt idx="409">
                  <c:v>1982</c:v>
                </c:pt>
                <c:pt idx="410">
                  <c:v>2005</c:v>
                </c:pt>
                <c:pt idx="411">
                  <c:v>1998</c:v>
                </c:pt>
                <c:pt idx="412">
                  <c:v>1955</c:v>
                </c:pt>
                <c:pt idx="413">
                  <c:v>1982</c:v>
                </c:pt>
                <c:pt idx="414">
                  <c:v>1960</c:v>
                </c:pt>
                <c:pt idx="415">
                  <c:v>1982</c:v>
                </c:pt>
                <c:pt idx="416">
                  <c:v>1987</c:v>
                </c:pt>
                <c:pt idx="417">
                  <c:v>1966</c:v>
                </c:pt>
                <c:pt idx="418">
                  <c:v>2002</c:v>
                </c:pt>
                <c:pt idx="419">
                  <c:v>1999</c:v>
                </c:pt>
                <c:pt idx="420">
                  <c:v>2015</c:v>
                </c:pt>
                <c:pt idx="421">
                  <c:v>1959</c:v>
                </c:pt>
                <c:pt idx="422">
                  <c:v>2020</c:v>
                </c:pt>
                <c:pt idx="423">
                  <c:v>1958</c:v>
                </c:pt>
                <c:pt idx="424">
                  <c:v>1975</c:v>
                </c:pt>
                <c:pt idx="425">
                  <c:v>1920</c:v>
                </c:pt>
                <c:pt idx="426">
                  <c:v>1961</c:v>
                </c:pt>
                <c:pt idx="427">
                  <c:v>1963</c:v>
                </c:pt>
                <c:pt idx="428">
                  <c:v>1947</c:v>
                </c:pt>
                <c:pt idx="429">
                  <c:v>1967</c:v>
                </c:pt>
                <c:pt idx="430">
                  <c:v>2007</c:v>
                </c:pt>
                <c:pt idx="431">
                  <c:v>1957</c:v>
                </c:pt>
                <c:pt idx="432">
                  <c:v>2013</c:v>
                </c:pt>
                <c:pt idx="433">
                  <c:v>2004</c:v>
                </c:pt>
                <c:pt idx="434">
                  <c:v>1972</c:v>
                </c:pt>
                <c:pt idx="435">
                  <c:v>1953</c:v>
                </c:pt>
                <c:pt idx="436">
                  <c:v>1996</c:v>
                </c:pt>
                <c:pt idx="437">
                  <c:v>2007</c:v>
                </c:pt>
                <c:pt idx="438">
                  <c:v>2014</c:v>
                </c:pt>
                <c:pt idx="439">
                  <c:v>2004</c:v>
                </c:pt>
                <c:pt idx="440">
                  <c:v>2001</c:v>
                </c:pt>
                <c:pt idx="441">
                  <c:v>1972</c:v>
                </c:pt>
                <c:pt idx="442">
                  <c:v>1945</c:v>
                </c:pt>
                <c:pt idx="443">
                  <c:v>1983</c:v>
                </c:pt>
                <c:pt idx="444">
                  <c:v>1995</c:v>
                </c:pt>
                <c:pt idx="445">
                  <c:v>2008</c:v>
                </c:pt>
                <c:pt idx="446">
                  <c:v>2007</c:v>
                </c:pt>
                <c:pt idx="447">
                  <c:v>2016</c:v>
                </c:pt>
                <c:pt idx="448">
                  <c:v>1954</c:v>
                </c:pt>
                <c:pt idx="449">
                  <c:v>1998</c:v>
                </c:pt>
                <c:pt idx="450">
                  <c:v>2020</c:v>
                </c:pt>
                <c:pt idx="451">
                  <c:v>2018</c:v>
                </c:pt>
                <c:pt idx="452">
                  <c:v>1987</c:v>
                </c:pt>
                <c:pt idx="453">
                  <c:v>1962</c:v>
                </c:pt>
                <c:pt idx="454">
                  <c:v>2003</c:v>
                </c:pt>
                <c:pt idx="455">
                  <c:v>2014</c:v>
                </c:pt>
                <c:pt idx="456">
                  <c:v>2010</c:v>
                </c:pt>
                <c:pt idx="457">
                  <c:v>1940</c:v>
                </c:pt>
                <c:pt idx="458">
                  <c:v>1949</c:v>
                </c:pt>
                <c:pt idx="459">
                  <c:v>1962</c:v>
                </c:pt>
                <c:pt idx="460">
                  <c:v>1962</c:v>
                </c:pt>
                <c:pt idx="461">
                  <c:v>1998</c:v>
                </c:pt>
                <c:pt idx="462">
                  <c:v>2004</c:v>
                </c:pt>
                <c:pt idx="463">
                  <c:v>1945</c:v>
                </c:pt>
                <c:pt idx="464">
                  <c:v>2004</c:v>
                </c:pt>
                <c:pt idx="465">
                  <c:v>1963</c:v>
                </c:pt>
                <c:pt idx="466">
                  <c:v>2006</c:v>
                </c:pt>
                <c:pt idx="467">
                  <c:v>2013</c:v>
                </c:pt>
                <c:pt idx="468">
                  <c:v>2009</c:v>
                </c:pt>
                <c:pt idx="469">
                  <c:v>1994</c:v>
                </c:pt>
                <c:pt idx="470">
                  <c:v>2001</c:v>
                </c:pt>
                <c:pt idx="471">
                  <c:v>1997</c:v>
                </c:pt>
                <c:pt idx="472">
                  <c:v>2023</c:v>
                </c:pt>
                <c:pt idx="473">
                  <c:v>2009</c:v>
                </c:pt>
                <c:pt idx="474">
                  <c:v>2022</c:v>
                </c:pt>
                <c:pt idx="475">
                  <c:v>2021</c:v>
                </c:pt>
                <c:pt idx="476">
                  <c:v>2016</c:v>
                </c:pt>
                <c:pt idx="477">
                  <c:v>2009</c:v>
                </c:pt>
                <c:pt idx="478">
                  <c:v>2019</c:v>
                </c:pt>
                <c:pt idx="479">
                  <c:v>2008</c:v>
                </c:pt>
                <c:pt idx="480">
                  <c:v>2001</c:v>
                </c:pt>
                <c:pt idx="481">
                  <c:v>2004</c:v>
                </c:pt>
                <c:pt idx="482">
                  <c:v>2009</c:v>
                </c:pt>
                <c:pt idx="483">
                  <c:v>1993</c:v>
                </c:pt>
                <c:pt idx="484">
                  <c:v>1997</c:v>
                </c:pt>
                <c:pt idx="485">
                  <c:v>1990</c:v>
                </c:pt>
                <c:pt idx="486">
                  <c:v>2014</c:v>
                </c:pt>
                <c:pt idx="487">
                  <c:v>2012</c:v>
                </c:pt>
                <c:pt idx="488">
                  <c:v>2014</c:v>
                </c:pt>
                <c:pt idx="489">
                  <c:v>2004</c:v>
                </c:pt>
                <c:pt idx="490">
                  <c:v>2000</c:v>
                </c:pt>
                <c:pt idx="491">
                  <c:v>2019</c:v>
                </c:pt>
                <c:pt idx="492">
                  <c:v>2002</c:v>
                </c:pt>
                <c:pt idx="493">
                  <c:v>2018</c:v>
                </c:pt>
                <c:pt idx="494">
                  <c:v>2017</c:v>
                </c:pt>
                <c:pt idx="495">
                  <c:v>1963</c:v>
                </c:pt>
                <c:pt idx="496">
                  <c:v>1982</c:v>
                </c:pt>
                <c:pt idx="497">
                  <c:v>2001</c:v>
                </c:pt>
                <c:pt idx="498">
                  <c:v>1948</c:v>
                </c:pt>
                <c:pt idx="499">
                  <c:v>2012</c:v>
                </c:pt>
                <c:pt idx="500">
                  <c:v>2008</c:v>
                </c:pt>
                <c:pt idx="501">
                  <c:v>2006</c:v>
                </c:pt>
                <c:pt idx="502">
                  <c:v>1980</c:v>
                </c:pt>
                <c:pt idx="503">
                  <c:v>2003</c:v>
                </c:pt>
                <c:pt idx="504">
                  <c:v>2013</c:v>
                </c:pt>
                <c:pt idx="505">
                  <c:v>2009</c:v>
                </c:pt>
                <c:pt idx="506">
                  <c:v>2019</c:v>
                </c:pt>
                <c:pt idx="507">
                  <c:v>2017</c:v>
                </c:pt>
                <c:pt idx="508">
                  <c:v>1976</c:v>
                </c:pt>
                <c:pt idx="509">
                  <c:v>1999</c:v>
                </c:pt>
                <c:pt idx="510">
                  <c:v>1956</c:v>
                </c:pt>
                <c:pt idx="511">
                  <c:v>2014</c:v>
                </c:pt>
                <c:pt idx="512">
                  <c:v>1984</c:v>
                </c:pt>
                <c:pt idx="513">
                  <c:v>1993</c:v>
                </c:pt>
                <c:pt idx="514">
                  <c:v>2007</c:v>
                </c:pt>
                <c:pt idx="515">
                  <c:v>1993</c:v>
                </c:pt>
                <c:pt idx="516">
                  <c:v>1985</c:v>
                </c:pt>
                <c:pt idx="517">
                  <c:v>1995</c:v>
                </c:pt>
                <c:pt idx="518">
                  <c:v>1993</c:v>
                </c:pt>
                <c:pt idx="519">
                  <c:v>2013</c:v>
                </c:pt>
                <c:pt idx="520">
                  <c:v>1964</c:v>
                </c:pt>
                <c:pt idx="521">
                  <c:v>1960</c:v>
                </c:pt>
                <c:pt idx="522">
                  <c:v>2008</c:v>
                </c:pt>
                <c:pt idx="523">
                  <c:v>1951</c:v>
                </c:pt>
                <c:pt idx="524">
                  <c:v>1956</c:v>
                </c:pt>
                <c:pt idx="525">
                  <c:v>2000</c:v>
                </c:pt>
                <c:pt idx="526">
                  <c:v>2008</c:v>
                </c:pt>
                <c:pt idx="527">
                  <c:v>1969</c:v>
                </c:pt>
                <c:pt idx="528">
                  <c:v>1967</c:v>
                </c:pt>
                <c:pt idx="529">
                  <c:v>1965</c:v>
                </c:pt>
                <c:pt idx="530">
                  <c:v>2014</c:v>
                </c:pt>
                <c:pt idx="531">
                  <c:v>1922</c:v>
                </c:pt>
                <c:pt idx="532">
                  <c:v>1962</c:v>
                </c:pt>
                <c:pt idx="533">
                  <c:v>1994</c:v>
                </c:pt>
                <c:pt idx="534">
                  <c:v>2016</c:v>
                </c:pt>
                <c:pt idx="535">
                  <c:v>1971</c:v>
                </c:pt>
                <c:pt idx="536">
                  <c:v>2019</c:v>
                </c:pt>
                <c:pt idx="537">
                  <c:v>1946</c:v>
                </c:pt>
                <c:pt idx="538">
                  <c:v>2002</c:v>
                </c:pt>
                <c:pt idx="539">
                  <c:v>1968</c:v>
                </c:pt>
                <c:pt idx="540">
                  <c:v>2011</c:v>
                </c:pt>
                <c:pt idx="541">
                  <c:v>1933</c:v>
                </c:pt>
                <c:pt idx="542">
                  <c:v>2018</c:v>
                </c:pt>
                <c:pt idx="543">
                  <c:v>1983</c:v>
                </c:pt>
                <c:pt idx="544">
                  <c:v>1956</c:v>
                </c:pt>
                <c:pt idx="545">
                  <c:v>2000</c:v>
                </c:pt>
                <c:pt idx="546">
                  <c:v>1993</c:v>
                </c:pt>
                <c:pt idx="547">
                  <c:v>1951</c:v>
                </c:pt>
                <c:pt idx="548">
                  <c:v>2013</c:v>
                </c:pt>
                <c:pt idx="549">
                  <c:v>1970</c:v>
                </c:pt>
                <c:pt idx="550">
                  <c:v>1970</c:v>
                </c:pt>
                <c:pt idx="551">
                  <c:v>1946</c:v>
                </c:pt>
                <c:pt idx="552">
                  <c:v>2009</c:v>
                </c:pt>
                <c:pt idx="553">
                  <c:v>1940</c:v>
                </c:pt>
                <c:pt idx="554">
                  <c:v>1958</c:v>
                </c:pt>
                <c:pt idx="555">
                  <c:v>1944</c:v>
                </c:pt>
                <c:pt idx="556">
                  <c:v>2004</c:v>
                </c:pt>
                <c:pt idx="557">
                  <c:v>1970</c:v>
                </c:pt>
                <c:pt idx="558">
                  <c:v>2012</c:v>
                </c:pt>
                <c:pt idx="559">
                  <c:v>2002</c:v>
                </c:pt>
                <c:pt idx="560">
                  <c:v>2003</c:v>
                </c:pt>
                <c:pt idx="561">
                  <c:v>1934</c:v>
                </c:pt>
                <c:pt idx="562">
                  <c:v>1986</c:v>
                </c:pt>
                <c:pt idx="563">
                  <c:v>1950</c:v>
                </c:pt>
                <c:pt idx="564">
                  <c:v>1973</c:v>
                </c:pt>
                <c:pt idx="565">
                  <c:v>1938</c:v>
                </c:pt>
                <c:pt idx="566">
                  <c:v>2010</c:v>
                </c:pt>
                <c:pt idx="567">
                  <c:v>2017</c:v>
                </c:pt>
                <c:pt idx="568">
                  <c:v>1945</c:v>
                </c:pt>
                <c:pt idx="569">
                  <c:v>1944</c:v>
                </c:pt>
                <c:pt idx="570">
                  <c:v>1967</c:v>
                </c:pt>
                <c:pt idx="571">
                  <c:v>1950</c:v>
                </c:pt>
                <c:pt idx="572">
                  <c:v>1941</c:v>
                </c:pt>
                <c:pt idx="573">
                  <c:v>2004</c:v>
                </c:pt>
                <c:pt idx="574">
                  <c:v>2005</c:v>
                </c:pt>
                <c:pt idx="575">
                  <c:v>2014</c:v>
                </c:pt>
                <c:pt idx="576">
                  <c:v>1980</c:v>
                </c:pt>
                <c:pt idx="577">
                  <c:v>2019</c:v>
                </c:pt>
                <c:pt idx="578">
                  <c:v>1947</c:v>
                </c:pt>
                <c:pt idx="579">
                  <c:v>2000</c:v>
                </c:pt>
                <c:pt idx="580">
                  <c:v>1958</c:v>
                </c:pt>
                <c:pt idx="581">
                  <c:v>2019</c:v>
                </c:pt>
                <c:pt idx="582">
                  <c:v>1945</c:v>
                </c:pt>
                <c:pt idx="583">
                  <c:v>2007</c:v>
                </c:pt>
                <c:pt idx="584">
                  <c:v>1925</c:v>
                </c:pt>
                <c:pt idx="585">
                  <c:v>1959</c:v>
                </c:pt>
                <c:pt idx="586">
                  <c:v>1953</c:v>
                </c:pt>
                <c:pt idx="587">
                  <c:v>2009</c:v>
                </c:pt>
                <c:pt idx="588">
                  <c:v>1939</c:v>
                </c:pt>
                <c:pt idx="589">
                  <c:v>2007</c:v>
                </c:pt>
                <c:pt idx="590">
                  <c:v>2003</c:v>
                </c:pt>
                <c:pt idx="591">
                  <c:v>1946</c:v>
                </c:pt>
                <c:pt idx="592">
                  <c:v>2001</c:v>
                </c:pt>
                <c:pt idx="593">
                  <c:v>2018</c:v>
                </c:pt>
                <c:pt idx="594">
                  <c:v>1961</c:v>
                </c:pt>
                <c:pt idx="595">
                  <c:v>2018</c:v>
                </c:pt>
                <c:pt idx="596">
                  <c:v>2015</c:v>
                </c:pt>
                <c:pt idx="597">
                  <c:v>2016</c:v>
                </c:pt>
                <c:pt idx="598">
                  <c:v>2022</c:v>
                </c:pt>
                <c:pt idx="599">
                  <c:v>2022</c:v>
                </c:pt>
                <c:pt idx="600">
                  <c:v>1993</c:v>
                </c:pt>
                <c:pt idx="601">
                  <c:v>2006</c:v>
                </c:pt>
                <c:pt idx="602">
                  <c:v>2017</c:v>
                </c:pt>
                <c:pt idx="603">
                  <c:v>1993</c:v>
                </c:pt>
                <c:pt idx="604">
                  <c:v>2012</c:v>
                </c:pt>
                <c:pt idx="605">
                  <c:v>1985</c:v>
                </c:pt>
                <c:pt idx="606">
                  <c:v>2019</c:v>
                </c:pt>
                <c:pt idx="607">
                  <c:v>2017</c:v>
                </c:pt>
                <c:pt idx="608">
                  <c:v>2004</c:v>
                </c:pt>
                <c:pt idx="609">
                  <c:v>2022</c:v>
                </c:pt>
                <c:pt idx="610">
                  <c:v>2011</c:v>
                </c:pt>
                <c:pt idx="611">
                  <c:v>2005</c:v>
                </c:pt>
                <c:pt idx="612">
                  <c:v>2015</c:v>
                </c:pt>
                <c:pt idx="613">
                  <c:v>2007</c:v>
                </c:pt>
                <c:pt idx="614">
                  <c:v>2017</c:v>
                </c:pt>
                <c:pt idx="615">
                  <c:v>2022</c:v>
                </c:pt>
                <c:pt idx="616">
                  <c:v>2013</c:v>
                </c:pt>
                <c:pt idx="617">
                  <c:v>2015</c:v>
                </c:pt>
                <c:pt idx="618">
                  <c:v>1984</c:v>
                </c:pt>
                <c:pt idx="619">
                  <c:v>2019</c:v>
                </c:pt>
                <c:pt idx="620">
                  <c:v>2019</c:v>
                </c:pt>
                <c:pt idx="621">
                  <c:v>2011</c:v>
                </c:pt>
                <c:pt idx="622">
                  <c:v>1993</c:v>
                </c:pt>
                <c:pt idx="623">
                  <c:v>1987</c:v>
                </c:pt>
                <c:pt idx="624">
                  <c:v>2010</c:v>
                </c:pt>
                <c:pt idx="625">
                  <c:v>2018</c:v>
                </c:pt>
                <c:pt idx="626">
                  <c:v>2000</c:v>
                </c:pt>
                <c:pt idx="627">
                  <c:v>1986</c:v>
                </c:pt>
                <c:pt idx="628">
                  <c:v>2012</c:v>
                </c:pt>
                <c:pt idx="629">
                  <c:v>2016</c:v>
                </c:pt>
                <c:pt idx="630">
                  <c:v>2015</c:v>
                </c:pt>
                <c:pt idx="631">
                  <c:v>2006</c:v>
                </c:pt>
                <c:pt idx="632">
                  <c:v>2014</c:v>
                </c:pt>
                <c:pt idx="633">
                  <c:v>1993</c:v>
                </c:pt>
                <c:pt idx="634">
                  <c:v>2016</c:v>
                </c:pt>
                <c:pt idx="635">
                  <c:v>2007</c:v>
                </c:pt>
                <c:pt idx="636">
                  <c:v>2007</c:v>
                </c:pt>
                <c:pt idx="637">
                  <c:v>1984</c:v>
                </c:pt>
                <c:pt idx="638">
                  <c:v>2008</c:v>
                </c:pt>
                <c:pt idx="639">
                  <c:v>2016</c:v>
                </c:pt>
                <c:pt idx="640">
                  <c:v>1987</c:v>
                </c:pt>
                <c:pt idx="641">
                  <c:v>2008</c:v>
                </c:pt>
                <c:pt idx="642">
                  <c:v>2000</c:v>
                </c:pt>
                <c:pt idx="643">
                  <c:v>1989</c:v>
                </c:pt>
                <c:pt idx="644">
                  <c:v>2021</c:v>
                </c:pt>
                <c:pt idx="645">
                  <c:v>1971</c:v>
                </c:pt>
                <c:pt idx="646">
                  <c:v>1976</c:v>
                </c:pt>
                <c:pt idx="647">
                  <c:v>2014</c:v>
                </c:pt>
                <c:pt idx="648">
                  <c:v>2012</c:v>
                </c:pt>
                <c:pt idx="649">
                  <c:v>2013</c:v>
                </c:pt>
                <c:pt idx="650">
                  <c:v>2016</c:v>
                </c:pt>
                <c:pt idx="651">
                  <c:v>2016</c:v>
                </c:pt>
                <c:pt idx="652">
                  <c:v>2013</c:v>
                </c:pt>
                <c:pt idx="653">
                  <c:v>1997</c:v>
                </c:pt>
                <c:pt idx="654">
                  <c:v>1990</c:v>
                </c:pt>
                <c:pt idx="655">
                  <c:v>2003</c:v>
                </c:pt>
                <c:pt idx="656">
                  <c:v>2014</c:v>
                </c:pt>
                <c:pt idx="657">
                  <c:v>2022</c:v>
                </c:pt>
                <c:pt idx="658">
                  <c:v>1969</c:v>
                </c:pt>
                <c:pt idx="659">
                  <c:v>1991</c:v>
                </c:pt>
                <c:pt idx="660">
                  <c:v>2010</c:v>
                </c:pt>
                <c:pt idx="661">
                  <c:v>1964</c:v>
                </c:pt>
                <c:pt idx="662">
                  <c:v>2005</c:v>
                </c:pt>
                <c:pt idx="663">
                  <c:v>1955</c:v>
                </c:pt>
                <c:pt idx="664">
                  <c:v>2015</c:v>
                </c:pt>
                <c:pt idx="665">
                  <c:v>1974</c:v>
                </c:pt>
                <c:pt idx="666">
                  <c:v>1989</c:v>
                </c:pt>
                <c:pt idx="667">
                  <c:v>1990</c:v>
                </c:pt>
                <c:pt idx="668">
                  <c:v>2005</c:v>
                </c:pt>
                <c:pt idx="669">
                  <c:v>2009</c:v>
                </c:pt>
                <c:pt idx="670">
                  <c:v>1973</c:v>
                </c:pt>
                <c:pt idx="671">
                  <c:v>1983</c:v>
                </c:pt>
                <c:pt idx="672">
                  <c:v>2010</c:v>
                </c:pt>
                <c:pt idx="673">
                  <c:v>1988</c:v>
                </c:pt>
                <c:pt idx="674">
                  <c:v>1982</c:v>
                </c:pt>
                <c:pt idx="675">
                  <c:v>2006</c:v>
                </c:pt>
                <c:pt idx="676">
                  <c:v>2017</c:v>
                </c:pt>
                <c:pt idx="677">
                  <c:v>2009</c:v>
                </c:pt>
                <c:pt idx="678">
                  <c:v>1989</c:v>
                </c:pt>
                <c:pt idx="679">
                  <c:v>2014</c:v>
                </c:pt>
                <c:pt idx="680">
                  <c:v>1993</c:v>
                </c:pt>
                <c:pt idx="681">
                  <c:v>2014</c:v>
                </c:pt>
                <c:pt idx="682">
                  <c:v>2016</c:v>
                </c:pt>
                <c:pt idx="683">
                  <c:v>1999</c:v>
                </c:pt>
                <c:pt idx="684">
                  <c:v>2008</c:v>
                </c:pt>
                <c:pt idx="685">
                  <c:v>1994</c:v>
                </c:pt>
                <c:pt idx="686">
                  <c:v>1968</c:v>
                </c:pt>
                <c:pt idx="687">
                  <c:v>1951</c:v>
                </c:pt>
                <c:pt idx="688">
                  <c:v>2013</c:v>
                </c:pt>
                <c:pt idx="689">
                  <c:v>1978</c:v>
                </c:pt>
                <c:pt idx="690">
                  <c:v>1964</c:v>
                </c:pt>
                <c:pt idx="691">
                  <c:v>1979</c:v>
                </c:pt>
                <c:pt idx="692">
                  <c:v>1989</c:v>
                </c:pt>
                <c:pt idx="693">
                  <c:v>1973</c:v>
                </c:pt>
                <c:pt idx="694">
                  <c:v>1938</c:v>
                </c:pt>
                <c:pt idx="695">
                  <c:v>1972</c:v>
                </c:pt>
                <c:pt idx="696">
                  <c:v>1999</c:v>
                </c:pt>
                <c:pt idx="697">
                  <c:v>1978</c:v>
                </c:pt>
                <c:pt idx="698">
                  <c:v>1967</c:v>
                </c:pt>
                <c:pt idx="699">
                  <c:v>2007</c:v>
                </c:pt>
                <c:pt idx="700">
                  <c:v>1972</c:v>
                </c:pt>
                <c:pt idx="701">
                  <c:v>1932</c:v>
                </c:pt>
                <c:pt idx="702">
                  <c:v>1999</c:v>
                </c:pt>
                <c:pt idx="703">
                  <c:v>1979</c:v>
                </c:pt>
                <c:pt idx="704">
                  <c:v>2006</c:v>
                </c:pt>
                <c:pt idx="705">
                  <c:v>2002</c:v>
                </c:pt>
                <c:pt idx="706">
                  <c:v>1995</c:v>
                </c:pt>
                <c:pt idx="707">
                  <c:v>1944</c:v>
                </c:pt>
                <c:pt idx="708">
                  <c:v>2008</c:v>
                </c:pt>
                <c:pt idx="709">
                  <c:v>1979</c:v>
                </c:pt>
                <c:pt idx="710">
                  <c:v>1996</c:v>
                </c:pt>
                <c:pt idx="711">
                  <c:v>2017</c:v>
                </c:pt>
                <c:pt idx="712">
                  <c:v>2005</c:v>
                </c:pt>
                <c:pt idx="713">
                  <c:v>1931</c:v>
                </c:pt>
                <c:pt idx="714">
                  <c:v>1944</c:v>
                </c:pt>
                <c:pt idx="715">
                  <c:v>1939</c:v>
                </c:pt>
                <c:pt idx="716">
                  <c:v>1948</c:v>
                </c:pt>
                <c:pt idx="717">
                  <c:v>2013</c:v>
                </c:pt>
                <c:pt idx="718">
                  <c:v>2015</c:v>
                </c:pt>
                <c:pt idx="719">
                  <c:v>1940</c:v>
                </c:pt>
                <c:pt idx="720">
                  <c:v>1993</c:v>
                </c:pt>
                <c:pt idx="721">
                  <c:v>1960</c:v>
                </c:pt>
                <c:pt idx="722">
                  <c:v>1986</c:v>
                </c:pt>
                <c:pt idx="723">
                  <c:v>1993</c:v>
                </c:pt>
                <c:pt idx="724">
                  <c:v>1975</c:v>
                </c:pt>
                <c:pt idx="725">
                  <c:v>2009</c:v>
                </c:pt>
                <c:pt idx="726">
                  <c:v>1943</c:v>
                </c:pt>
                <c:pt idx="727">
                  <c:v>2009</c:v>
                </c:pt>
                <c:pt idx="728">
                  <c:v>1935</c:v>
                </c:pt>
                <c:pt idx="729">
                  <c:v>1964</c:v>
                </c:pt>
                <c:pt idx="730">
                  <c:v>2016</c:v>
                </c:pt>
                <c:pt idx="731">
                  <c:v>1961</c:v>
                </c:pt>
                <c:pt idx="732">
                  <c:v>1989</c:v>
                </c:pt>
                <c:pt idx="733">
                  <c:v>1994</c:v>
                </c:pt>
                <c:pt idx="734">
                  <c:v>1938</c:v>
                </c:pt>
                <c:pt idx="735">
                  <c:v>2001</c:v>
                </c:pt>
                <c:pt idx="736">
                  <c:v>2004</c:v>
                </c:pt>
                <c:pt idx="737">
                  <c:v>2003</c:v>
                </c:pt>
                <c:pt idx="738">
                  <c:v>1989</c:v>
                </c:pt>
                <c:pt idx="739">
                  <c:v>2011</c:v>
                </c:pt>
                <c:pt idx="740">
                  <c:v>1950</c:v>
                </c:pt>
                <c:pt idx="741">
                  <c:v>2004</c:v>
                </c:pt>
                <c:pt idx="742">
                  <c:v>1972</c:v>
                </c:pt>
                <c:pt idx="743">
                  <c:v>2013</c:v>
                </c:pt>
                <c:pt idx="744">
                  <c:v>2012</c:v>
                </c:pt>
                <c:pt idx="745">
                  <c:v>1933</c:v>
                </c:pt>
                <c:pt idx="746">
                  <c:v>1962</c:v>
                </c:pt>
                <c:pt idx="747">
                  <c:v>2001</c:v>
                </c:pt>
                <c:pt idx="748">
                  <c:v>1997</c:v>
                </c:pt>
                <c:pt idx="749">
                  <c:v>2016</c:v>
                </c:pt>
                <c:pt idx="750">
                  <c:v>1935</c:v>
                </c:pt>
                <c:pt idx="751">
                  <c:v>2017</c:v>
                </c:pt>
                <c:pt idx="752">
                  <c:v>2012</c:v>
                </c:pt>
                <c:pt idx="753">
                  <c:v>2022</c:v>
                </c:pt>
                <c:pt idx="754">
                  <c:v>2018</c:v>
                </c:pt>
                <c:pt idx="755">
                  <c:v>2022</c:v>
                </c:pt>
                <c:pt idx="756">
                  <c:v>1985</c:v>
                </c:pt>
                <c:pt idx="757">
                  <c:v>2022</c:v>
                </c:pt>
                <c:pt idx="758">
                  <c:v>2014</c:v>
                </c:pt>
                <c:pt idx="759">
                  <c:v>2005</c:v>
                </c:pt>
                <c:pt idx="760">
                  <c:v>2009</c:v>
                </c:pt>
                <c:pt idx="761">
                  <c:v>2001</c:v>
                </c:pt>
                <c:pt idx="762">
                  <c:v>2012</c:v>
                </c:pt>
                <c:pt idx="763">
                  <c:v>2007</c:v>
                </c:pt>
                <c:pt idx="764">
                  <c:v>2001</c:v>
                </c:pt>
                <c:pt idx="765">
                  <c:v>2012</c:v>
                </c:pt>
                <c:pt idx="766">
                  <c:v>1992</c:v>
                </c:pt>
                <c:pt idx="767">
                  <c:v>2013</c:v>
                </c:pt>
                <c:pt idx="768">
                  <c:v>1974</c:v>
                </c:pt>
                <c:pt idx="769">
                  <c:v>2003</c:v>
                </c:pt>
                <c:pt idx="770">
                  <c:v>1987</c:v>
                </c:pt>
                <c:pt idx="771">
                  <c:v>2010</c:v>
                </c:pt>
                <c:pt idx="772">
                  <c:v>2005</c:v>
                </c:pt>
                <c:pt idx="773">
                  <c:v>1992</c:v>
                </c:pt>
                <c:pt idx="774">
                  <c:v>1996</c:v>
                </c:pt>
                <c:pt idx="775">
                  <c:v>2017</c:v>
                </c:pt>
                <c:pt idx="776">
                  <c:v>2011</c:v>
                </c:pt>
                <c:pt idx="777">
                  <c:v>2014</c:v>
                </c:pt>
                <c:pt idx="778">
                  <c:v>2009</c:v>
                </c:pt>
                <c:pt idx="779">
                  <c:v>2007</c:v>
                </c:pt>
                <c:pt idx="780">
                  <c:v>1980</c:v>
                </c:pt>
                <c:pt idx="781">
                  <c:v>2001</c:v>
                </c:pt>
                <c:pt idx="782">
                  <c:v>1990</c:v>
                </c:pt>
                <c:pt idx="783">
                  <c:v>2001</c:v>
                </c:pt>
                <c:pt idx="784">
                  <c:v>1986</c:v>
                </c:pt>
                <c:pt idx="785">
                  <c:v>1988</c:v>
                </c:pt>
                <c:pt idx="786">
                  <c:v>2009</c:v>
                </c:pt>
                <c:pt idx="787">
                  <c:v>1992</c:v>
                </c:pt>
                <c:pt idx="788">
                  <c:v>1967</c:v>
                </c:pt>
                <c:pt idx="789">
                  <c:v>1997</c:v>
                </c:pt>
                <c:pt idx="790">
                  <c:v>2002</c:v>
                </c:pt>
                <c:pt idx="791">
                  <c:v>2009</c:v>
                </c:pt>
                <c:pt idx="792">
                  <c:v>2014</c:v>
                </c:pt>
                <c:pt idx="793">
                  <c:v>1993</c:v>
                </c:pt>
                <c:pt idx="794">
                  <c:v>2010</c:v>
                </c:pt>
                <c:pt idx="795">
                  <c:v>2004</c:v>
                </c:pt>
                <c:pt idx="796">
                  <c:v>2014</c:v>
                </c:pt>
                <c:pt idx="797">
                  <c:v>1972</c:v>
                </c:pt>
                <c:pt idx="798">
                  <c:v>1982</c:v>
                </c:pt>
                <c:pt idx="799">
                  <c:v>1995</c:v>
                </c:pt>
                <c:pt idx="800">
                  <c:v>1982</c:v>
                </c:pt>
                <c:pt idx="801">
                  <c:v>2014</c:v>
                </c:pt>
                <c:pt idx="802">
                  <c:v>2004</c:v>
                </c:pt>
                <c:pt idx="803">
                  <c:v>2012</c:v>
                </c:pt>
                <c:pt idx="804">
                  <c:v>1995</c:v>
                </c:pt>
                <c:pt idx="805">
                  <c:v>2011</c:v>
                </c:pt>
                <c:pt idx="806">
                  <c:v>2019</c:v>
                </c:pt>
                <c:pt idx="807">
                  <c:v>1978</c:v>
                </c:pt>
                <c:pt idx="808">
                  <c:v>2020</c:v>
                </c:pt>
                <c:pt idx="809">
                  <c:v>2004</c:v>
                </c:pt>
                <c:pt idx="810">
                  <c:v>2000</c:v>
                </c:pt>
                <c:pt idx="811">
                  <c:v>2004</c:v>
                </c:pt>
                <c:pt idx="812">
                  <c:v>1993</c:v>
                </c:pt>
                <c:pt idx="813">
                  <c:v>1960</c:v>
                </c:pt>
                <c:pt idx="814">
                  <c:v>1971</c:v>
                </c:pt>
                <c:pt idx="815">
                  <c:v>2013</c:v>
                </c:pt>
                <c:pt idx="816">
                  <c:v>1997</c:v>
                </c:pt>
                <c:pt idx="817">
                  <c:v>2020</c:v>
                </c:pt>
                <c:pt idx="818">
                  <c:v>1997</c:v>
                </c:pt>
                <c:pt idx="819">
                  <c:v>2002</c:v>
                </c:pt>
                <c:pt idx="820">
                  <c:v>1999</c:v>
                </c:pt>
                <c:pt idx="821">
                  <c:v>1993</c:v>
                </c:pt>
                <c:pt idx="822">
                  <c:v>1987</c:v>
                </c:pt>
                <c:pt idx="823">
                  <c:v>1985</c:v>
                </c:pt>
                <c:pt idx="824">
                  <c:v>2019</c:v>
                </c:pt>
                <c:pt idx="825">
                  <c:v>1989</c:v>
                </c:pt>
                <c:pt idx="826">
                  <c:v>2008</c:v>
                </c:pt>
                <c:pt idx="827">
                  <c:v>2015</c:v>
                </c:pt>
                <c:pt idx="828">
                  <c:v>2013</c:v>
                </c:pt>
                <c:pt idx="829">
                  <c:v>1991</c:v>
                </c:pt>
                <c:pt idx="830">
                  <c:v>2004</c:v>
                </c:pt>
                <c:pt idx="831">
                  <c:v>1971</c:v>
                </c:pt>
                <c:pt idx="832">
                  <c:v>1973</c:v>
                </c:pt>
                <c:pt idx="833">
                  <c:v>2011</c:v>
                </c:pt>
                <c:pt idx="834">
                  <c:v>1998</c:v>
                </c:pt>
                <c:pt idx="835">
                  <c:v>1999</c:v>
                </c:pt>
                <c:pt idx="836">
                  <c:v>2014</c:v>
                </c:pt>
                <c:pt idx="837">
                  <c:v>1967</c:v>
                </c:pt>
                <c:pt idx="838">
                  <c:v>2006</c:v>
                </c:pt>
                <c:pt idx="839">
                  <c:v>2002</c:v>
                </c:pt>
                <c:pt idx="840">
                  <c:v>1994</c:v>
                </c:pt>
                <c:pt idx="841">
                  <c:v>1962</c:v>
                </c:pt>
                <c:pt idx="842">
                  <c:v>2006</c:v>
                </c:pt>
                <c:pt idx="843">
                  <c:v>2010</c:v>
                </c:pt>
                <c:pt idx="844">
                  <c:v>1986</c:v>
                </c:pt>
                <c:pt idx="845">
                  <c:v>1964</c:v>
                </c:pt>
                <c:pt idx="846">
                  <c:v>1980</c:v>
                </c:pt>
                <c:pt idx="847">
                  <c:v>1999</c:v>
                </c:pt>
                <c:pt idx="848">
                  <c:v>1967</c:v>
                </c:pt>
                <c:pt idx="849">
                  <c:v>1982</c:v>
                </c:pt>
                <c:pt idx="850">
                  <c:v>2013</c:v>
                </c:pt>
                <c:pt idx="851">
                  <c:v>1992</c:v>
                </c:pt>
                <c:pt idx="852">
                  <c:v>2000</c:v>
                </c:pt>
                <c:pt idx="853">
                  <c:v>1990</c:v>
                </c:pt>
                <c:pt idx="854">
                  <c:v>2006</c:v>
                </c:pt>
                <c:pt idx="855">
                  <c:v>2013</c:v>
                </c:pt>
                <c:pt idx="856">
                  <c:v>2004</c:v>
                </c:pt>
                <c:pt idx="857">
                  <c:v>2018</c:v>
                </c:pt>
                <c:pt idx="858">
                  <c:v>2000</c:v>
                </c:pt>
                <c:pt idx="859">
                  <c:v>1998</c:v>
                </c:pt>
                <c:pt idx="860">
                  <c:v>1967</c:v>
                </c:pt>
                <c:pt idx="861">
                  <c:v>1987</c:v>
                </c:pt>
                <c:pt idx="862">
                  <c:v>1992</c:v>
                </c:pt>
                <c:pt idx="863">
                  <c:v>2016</c:v>
                </c:pt>
                <c:pt idx="864">
                  <c:v>1973</c:v>
                </c:pt>
                <c:pt idx="865">
                  <c:v>2010</c:v>
                </c:pt>
                <c:pt idx="866">
                  <c:v>2009</c:v>
                </c:pt>
                <c:pt idx="867">
                  <c:v>1973</c:v>
                </c:pt>
                <c:pt idx="868">
                  <c:v>1951</c:v>
                </c:pt>
                <c:pt idx="869">
                  <c:v>1997</c:v>
                </c:pt>
                <c:pt idx="870">
                  <c:v>2015</c:v>
                </c:pt>
                <c:pt idx="871">
                  <c:v>2004</c:v>
                </c:pt>
                <c:pt idx="872">
                  <c:v>2015</c:v>
                </c:pt>
                <c:pt idx="873">
                  <c:v>1952</c:v>
                </c:pt>
                <c:pt idx="874">
                  <c:v>1997</c:v>
                </c:pt>
                <c:pt idx="875">
                  <c:v>1960</c:v>
                </c:pt>
                <c:pt idx="876">
                  <c:v>2006</c:v>
                </c:pt>
                <c:pt idx="877">
                  <c:v>1993</c:v>
                </c:pt>
                <c:pt idx="878">
                  <c:v>1996</c:v>
                </c:pt>
                <c:pt idx="879">
                  <c:v>1940</c:v>
                </c:pt>
                <c:pt idx="880">
                  <c:v>2013</c:v>
                </c:pt>
                <c:pt idx="881">
                  <c:v>1991</c:v>
                </c:pt>
                <c:pt idx="882">
                  <c:v>1964</c:v>
                </c:pt>
                <c:pt idx="883">
                  <c:v>2001</c:v>
                </c:pt>
                <c:pt idx="884">
                  <c:v>1992</c:v>
                </c:pt>
                <c:pt idx="885">
                  <c:v>1988</c:v>
                </c:pt>
                <c:pt idx="886">
                  <c:v>1956</c:v>
                </c:pt>
                <c:pt idx="887">
                  <c:v>2014</c:v>
                </c:pt>
                <c:pt idx="888">
                  <c:v>2001</c:v>
                </c:pt>
                <c:pt idx="889">
                  <c:v>2016</c:v>
                </c:pt>
                <c:pt idx="890">
                  <c:v>1966</c:v>
                </c:pt>
                <c:pt idx="891">
                  <c:v>1991</c:v>
                </c:pt>
                <c:pt idx="892">
                  <c:v>1947</c:v>
                </c:pt>
                <c:pt idx="893">
                  <c:v>2012</c:v>
                </c:pt>
                <c:pt idx="894">
                  <c:v>2003</c:v>
                </c:pt>
                <c:pt idx="895">
                  <c:v>2003</c:v>
                </c:pt>
                <c:pt idx="896">
                  <c:v>2015</c:v>
                </c:pt>
                <c:pt idx="897">
                  <c:v>1962</c:v>
                </c:pt>
                <c:pt idx="898">
                  <c:v>1932</c:v>
                </c:pt>
                <c:pt idx="899">
                  <c:v>1955</c:v>
                </c:pt>
                <c:pt idx="900">
                  <c:v>2004</c:v>
                </c:pt>
                <c:pt idx="901">
                  <c:v>1938</c:v>
                </c:pt>
                <c:pt idx="902">
                  <c:v>1986</c:v>
                </c:pt>
                <c:pt idx="903">
                  <c:v>1954</c:v>
                </c:pt>
                <c:pt idx="904">
                  <c:v>2008</c:v>
                </c:pt>
                <c:pt idx="905">
                  <c:v>1997</c:v>
                </c:pt>
                <c:pt idx="906">
                  <c:v>1948</c:v>
                </c:pt>
                <c:pt idx="907">
                  <c:v>2016</c:v>
                </c:pt>
                <c:pt idx="908">
                  <c:v>2010</c:v>
                </c:pt>
                <c:pt idx="909">
                  <c:v>1990</c:v>
                </c:pt>
                <c:pt idx="910">
                  <c:v>2001</c:v>
                </c:pt>
                <c:pt idx="911">
                  <c:v>2003</c:v>
                </c:pt>
                <c:pt idx="912">
                  <c:v>2005</c:v>
                </c:pt>
                <c:pt idx="913">
                  <c:v>2006</c:v>
                </c:pt>
                <c:pt idx="914">
                  <c:v>2002</c:v>
                </c:pt>
                <c:pt idx="915">
                  <c:v>2006</c:v>
                </c:pt>
                <c:pt idx="916">
                  <c:v>2002</c:v>
                </c:pt>
                <c:pt idx="917">
                  <c:v>2017</c:v>
                </c:pt>
                <c:pt idx="918">
                  <c:v>1962</c:v>
                </c:pt>
                <c:pt idx="919">
                  <c:v>1975</c:v>
                </c:pt>
                <c:pt idx="920">
                  <c:v>1997</c:v>
                </c:pt>
                <c:pt idx="921">
                  <c:v>1985</c:v>
                </c:pt>
                <c:pt idx="922">
                  <c:v>1992</c:v>
                </c:pt>
                <c:pt idx="923">
                  <c:v>2013</c:v>
                </c:pt>
                <c:pt idx="924">
                  <c:v>1983</c:v>
                </c:pt>
                <c:pt idx="925">
                  <c:v>2007</c:v>
                </c:pt>
                <c:pt idx="926">
                  <c:v>2022</c:v>
                </c:pt>
                <c:pt idx="927">
                  <c:v>2001</c:v>
                </c:pt>
                <c:pt idx="928">
                  <c:v>2019</c:v>
                </c:pt>
                <c:pt idx="929">
                  <c:v>2000</c:v>
                </c:pt>
                <c:pt idx="930">
                  <c:v>1997</c:v>
                </c:pt>
                <c:pt idx="931">
                  <c:v>2007</c:v>
                </c:pt>
                <c:pt idx="932">
                  <c:v>2001</c:v>
                </c:pt>
                <c:pt idx="933">
                  <c:v>2006</c:v>
                </c:pt>
                <c:pt idx="934">
                  <c:v>2009</c:v>
                </c:pt>
                <c:pt idx="935">
                  <c:v>2018</c:v>
                </c:pt>
                <c:pt idx="936">
                  <c:v>2017</c:v>
                </c:pt>
                <c:pt idx="937">
                  <c:v>2016</c:v>
                </c:pt>
                <c:pt idx="938">
                  <c:v>1987</c:v>
                </c:pt>
                <c:pt idx="939">
                  <c:v>2010</c:v>
                </c:pt>
                <c:pt idx="940">
                  <c:v>2015</c:v>
                </c:pt>
                <c:pt idx="941">
                  <c:v>1992</c:v>
                </c:pt>
                <c:pt idx="942">
                  <c:v>1998</c:v>
                </c:pt>
                <c:pt idx="943">
                  <c:v>2004</c:v>
                </c:pt>
                <c:pt idx="944">
                  <c:v>1999</c:v>
                </c:pt>
                <c:pt idx="945">
                  <c:v>2011</c:v>
                </c:pt>
                <c:pt idx="946">
                  <c:v>2018</c:v>
                </c:pt>
                <c:pt idx="947">
                  <c:v>2004</c:v>
                </c:pt>
                <c:pt idx="948">
                  <c:v>2006</c:v>
                </c:pt>
                <c:pt idx="949">
                  <c:v>2005</c:v>
                </c:pt>
                <c:pt idx="950">
                  <c:v>2007</c:v>
                </c:pt>
                <c:pt idx="951">
                  <c:v>2010</c:v>
                </c:pt>
                <c:pt idx="952">
                  <c:v>2008</c:v>
                </c:pt>
                <c:pt idx="953">
                  <c:v>2002</c:v>
                </c:pt>
                <c:pt idx="954">
                  <c:v>2016</c:v>
                </c:pt>
                <c:pt idx="955">
                  <c:v>2009</c:v>
                </c:pt>
                <c:pt idx="956">
                  <c:v>2007</c:v>
                </c:pt>
                <c:pt idx="957">
                  <c:v>2001</c:v>
                </c:pt>
                <c:pt idx="958">
                  <c:v>1963</c:v>
                </c:pt>
                <c:pt idx="959">
                  <c:v>1998</c:v>
                </c:pt>
                <c:pt idx="960">
                  <c:v>1986</c:v>
                </c:pt>
                <c:pt idx="961">
                  <c:v>1987</c:v>
                </c:pt>
                <c:pt idx="962">
                  <c:v>2014</c:v>
                </c:pt>
                <c:pt idx="963">
                  <c:v>2021</c:v>
                </c:pt>
                <c:pt idx="964">
                  <c:v>1998</c:v>
                </c:pt>
                <c:pt idx="965">
                  <c:v>2010</c:v>
                </c:pt>
                <c:pt idx="966">
                  <c:v>2018</c:v>
                </c:pt>
                <c:pt idx="967">
                  <c:v>2011</c:v>
                </c:pt>
                <c:pt idx="968">
                  <c:v>1981</c:v>
                </c:pt>
                <c:pt idx="969">
                  <c:v>1998</c:v>
                </c:pt>
                <c:pt idx="970">
                  <c:v>2007</c:v>
                </c:pt>
                <c:pt idx="971">
                  <c:v>2011</c:v>
                </c:pt>
                <c:pt idx="972">
                  <c:v>2008</c:v>
                </c:pt>
                <c:pt idx="973">
                  <c:v>1967</c:v>
                </c:pt>
                <c:pt idx="974">
                  <c:v>1973</c:v>
                </c:pt>
                <c:pt idx="975">
                  <c:v>2012</c:v>
                </c:pt>
                <c:pt idx="976">
                  <c:v>2019</c:v>
                </c:pt>
                <c:pt idx="977">
                  <c:v>2014</c:v>
                </c:pt>
                <c:pt idx="978">
                  <c:v>2001</c:v>
                </c:pt>
                <c:pt idx="979">
                  <c:v>2005</c:v>
                </c:pt>
                <c:pt idx="980">
                  <c:v>1995</c:v>
                </c:pt>
                <c:pt idx="981">
                  <c:v>1985</c:v>
                </c:pt>
                <c:pt idx="982">
                  <c:v>1954</c:v>
                </c:pt>
                <c:pt idx="983">
                  <c:v>1995</c:v>
                </c:pt>
                <c:pt idx="984">
                  <c:v>1955</c:v>
                </c:pt>
                <c:pt idx="985">
                  <c:v>1937</c:v>
                </c:pt>
                <c:pt idx="986">
                  <c:v>1953</c:v>
                </c:pt>
                <c:pt idx="987">
                  <c:v>2011</c:v>
                </c:pt>
                <c:pt idx="988">
                  <c:v>1991</c:v>
                </c:pt>
                <c:pt idx="989">
                  <c:v>2003</c:v>
                </c:pt>
                <c:pt idx="990">
                  <c:v>2006</c:v>
                </c:pt>
                <c:pt idx="991">
                  <c:v>2006</c:v>
                </c:pt>
                <c:pt idx="992">
                  <c:v>2002</c:v>
                </c:pt>
                <c:pt idx="993">
                  <c:v>1974</c:v>
                </c:pt>
                <c:pt idx="994">
                  <c:v>2007</c:v>
                </c:pt>
                <c:pt idx="995">
                  <c:v>2004</c:v>
                </c:pt>
                <c:pt idx="996">
                  <c:v>1996</c:v>
                </c:pt>
                <c:pt idx="997">
                  <c:v>2013</c:v>
                </c:pt>
                <c:pt idx="998">
                  <c:v>1933</c:v>
                </c:pt>
                <c:pt idx="999">
                  <c:v>2009</c:v>
                </c:pt>
              </c:numCache>
            </c:numRef>
          </c:xVal>
          <c:yVal>
            <c:numRef>
              <c:f>unique_dataset!$F$2:$F$1001</c:f>
              <c:numCache>
                <c:formatCode>General</c:formatCode>
                <c:ptCount val="1000"/>
                <c:pt idx="0">
                  <c:v>9.3000000000000007</c:v>
                </c:pt>
                <c:pt idx="1">
                  <c:v>9.1999999999999993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8.9</c:v>
                </c:pt>
                <c:pt idx="8">
                  <c:v>8.9</c:v>
                </c:pt>
                <c:pt idx="9">
                  <c:v>8.8000000000000007</c:v>
                </c:pt>
                <c:pt idx="10">
                  <c:v>8.8000000000000007</c:v>
                </c:pt>
                <c:pt idx="11">
                  <c:v>8.8000000000000007</c:v>
                </c:pt>
                <c:pt idx="12">
                  <c:v>8.8000000000000007</c:v>
                </c:pt>
                <c:pt idx="13">
                  <c:v>8.8000000000000007</c:v>
                </c:pt>
                <c:pt idx="14">
                  <c:v>8.8000000000000007</c:v>
                </c:pt>
                <c:pt idx="15">
                  <c:v>8.8000000000000007</c:v>
                </c:pt>
                <c:pt idx="16">
                  <c:v>8.8000000000000007</c:v>
                </c:pt>
                <c:pt idx="17">
                  <c:v>8.6999999999999993</c:v>
                </c:pt>
                <c:pt idx="18">
                  <c:v>8.6999999999999993</c:v>
                </c:pt>
                <c:pt idx="19">
                  <c:v>8.6999999999999993</c:v>
                </c:pt>
                <c:pt idx="20">
                  <c:v>8.6999999999999993</c:v>
                </c:pt>
                <c:pt idx="21">
                  <c:v>8.6999999999999993</c:v>
                </c:pt>
                <c:pt idx="22">
                  <c:v>8.6999999999999993</c:v>
                </c:pt>
                <c:pt idx="23">
                  <c:v>8.6999999999999993</c:v>
                </c:pt>
                <c:pt idx="24">
                  <c:v>8.6</c:v>
                </c:pt>
                <c:pt idx="25">
                  <c:v>8.6</c:v>
                </c:pt>
                <c:pt idx="26">
                  <c:v>8.6</c:v>
                </c:pt>
                <c:pt idx="27">
                  <c:v>8.6</c:v>
                </c:pt>
                <c:pt idx="28">
                  <c:v>8.6</c:v>
                </c:pt>
                <c:pt idx="29">
                  <c:v>8.6</c:v>
                </c:pt>
                <c:pt idx="30">
                  <c:v>8.6</c:v>
                </c:pt>
                <c:pt idx="31">
                  <c:v>8.6</c:v>
                </c:pt>
                <c:pt idx="32">
                  <c:v>8.6</c:v>
                </c:pt>
                <c:pt idx="33">
                  <c:v>8.6</c:v>
                </c:pt>
                <c:pt idx="34">
                  <c:v>8.6</c:v>
                </c:pt>
                <c:pt idx="35">
                  <c:v>8.6</c:v>
                </c:pt>
                <c:pt idx="36">
                  <c:v>8.6</c:v>
                </c:pt>
                <c:pt idx="37">
                  <c:v>8.5</c:v>
                </c:pt>
                <c:pt idx="38">
                  <c:v>8.5</c:v>
                </c:pt>
                <c:pt idx="39">
                  <c:v>8.5</c:v>
                </c:pt>
                <c:pt idx="40">
                  <c:v>8.5</c:v>
                </c:pt>
                <c:pt idx="41">
                  <c:v>8.5</c:v>
                </c:pt>
                <c:pt idx="42">
                  <c:v>8.5</c:v>
                </c:pt>
                <c:pt idx="43">
                  <c:v>8.5</c:v>
                </c:pt>
                <c:pt idx="44">
                  <c:v>8.5</c:v>
                </c:pt>
                <c:pt idx="45">
                  <c:v>8.5</c:v>
                </c:pt>
                <c:pt idx="46">
                  <c:v>8.5</c:v>
                </c:pt>
                <c:pt idx="47">
                  <c:v>8.5</c:v>
                </c:pt>
                <c:pt idx="48">
                  <c:v>8.5</c:v>
                </c:pt>
                <c:pt idx="49">
                  <c:v>8.5</c:v>
                </c:pt>
                <c:pt idx="50">
                  <c:v>8.5</c:v>
                </c:pt>
                <c:pt idx="51">
                  <c:v>8.5</c:v>
                </c:pt>
                <c:pt idx="52">
                  <c:v>8.5</c:v>
                </c:pt>
                <c:pt idx="53">
                  <c:v>8.5</c:v>
                </c:pt>
                <c:pt idx="54">
                  <c:v>8.5</c:v>
                </c:pt>
                <c:pt idx="55">
                  <c:v>8.5</c:v>
                </c:pt>
                <c:pt idx="56">
                  <c:v>8.5</c:v>
                </c:pt>
                <c:pt idx="57">
                  <c:v>8.5</c:v>
                </c:pt>
                <c:pt idx="58">
                  <c:v>8.5</c:v>
                </c:pt>
                <c:pt idx="59">
                  <c:v>8.4</c:v>
                </c:pt>
                <c:pt idx="60">
                  <c:v>8.4</c:v>
                </c:pt>
                <c:pt idx="61">
                  <c:v>8.4</c:v>
                </c:pt>
                <c:pt idx="62">
                  <c:v>8.4</c:v>
                </c:pt>
                <c:pt idx="63">
                  <c:v>8.4</c:v>
                </c:pt>
                <c:pt idx="64">
                  <c:v>8.4</c:v>
                </c:pt>
                <c:pt idx="65">
                  <c:v>8.4</c:v>
                </c:pt>
                <c:pt idx="66">
                  <c:v>8.4</c:v>
                </c:pt>
                <c:pt idx="67">
                  <c:v>8.4</c:v>
                </c:pt>
                <c:pt idx="68">
                  <c:v>8.4</c:v>
                </c:pt>
                <c:pt idx="69">
                  <c:v>8.4</c:v>
                </c:pt>
                <c:pt idx="70">
                  <c:v>8.4</c:v>
                </c:pt>
                <c:pt idx="71">
                  <c:v>8.4</c:v>
                </c:pt>
                <c:pt idx="72">
                  <c:v>8.4</c:v>
                </c:pt>
                <c:pt idx="73">
                  <c:v>8.4</c:v>
                </c:pt>
                <c:pt idx="74">
                  <c:v>8.4</c:v>
                </c:pt>
                <c:pt idx="75">
                  <c:v>8.4</c:v>
                </c:pt>
                <c:pt idx="76">
                  <c:v>8.4</c:v>
                </c:pt>
                <c:pt idx="77">
                  <c:v>8.4</c:v>
                </c:pt>
                <c:pt idx="78">
                  <c:v>8.4</c:v>
                </c:pt>
                <c:pt idx="79">
                  <c:v>8.4</c:v>
                </c:pt>
                <c:pt idx="80">
                  <c:v>8.4</c:v>
                </c:pt>
                <c:pt idx="81">
                  <c:v>8.4</c:v>
                </c:pt>
                <c:pt idx="82">
                  <c:v>8.4</c:v>
                </c:pt>
                <c:pt idx="83">
                  <c:v>8.4</c:v>
                </c:pt>
                <c:pt idx="84">
                  <c:v>8.4</c:v>
                </c:pt>
                <c:pt idx="85">
                  <c:v>8.4</c:v>
                </c:pt>
                <c:pt idx="86">
                  <c:v>8.4</c:v>
                </c:pt>
                <c:pt idx="87">
                  <c:v>8.4</c:v>
                </c:pt>
                <c:pt idx="88">
                  <c:v>8.4</c:v>
                </c:pt>
                <c:pt idx="89">
                  <c:v>8.4</c:v>
                </c:pt>
                <c:pt idx="90">
                  <c:v>8.3000000000000007</c:v>
                </c:pt>
                <c:pt idx="91">
                  <c:v>8.3000000000000007</c:v>
                </c:pt>
                <c:pt idx="92">
                  <c:v>8.3000000000000007</c:v>
                </c:pt>
                <c:pt idx="93">
                  <c:v>8.3000000000000007</c:v>
                </c:pt>
                <c:pt idx="94">
                  <c:v>8.3000000000000007</c:v>
                </c:pt>
                <c:pt idx="95">
                  <c:v>8.3000000000000007</c:v>
                </c:pt>
                <c:pt idx="96">
                  <c:v>8.3000000000000007</c:v>
                </c:pt>
                <c:pt idx="97">
                  <c:v>8.3000000000000007</c:v>
                </c:pt>
                <c:pt idx="98">
                  <c:v>8.3000000000000007</c:v>
                </c:pt>
                <c:pt idx="99">
                  <c:v>8.3000000000000007</c:v>
                </c:pt>
                <c:pt idx="100">
                  <c:v>8.3000000000000007</c:v>
                </c:pt>
                <c:pt idx="101">
                  <c:v>8.3000000000000007</c:v>
                </c:pt>
                <c:pt idx="102">
                  <c:v>8.3000000000000007</c:v>
                </c:pt>
                <c:pt idx="103">
                  <c:v>8.3000000000000007</c:v>
                </c:pt>
                <c:pt idx="104">
                  <c:v>8.3000000000000007</c:v>
                </c:pt>
                <c:pt idx="105">
                  <c:v>8.3000000000000007</c:v>
                </c:pt>
                <c:pt idx="106">
                  <c:v>8.3000000000000007</c:v>
                </c:pt>
                <c:pt idx="107">
                  <c:v>8.3000000000000007</c:v>
                </c:pt>
                <c:pt idx="108">
                  <c:v>8.3000000000000007</c:v>
                </c:pt>
                <c:pt idx="109">
                  <c:v>8.3000000000000007</c:v>
                </c:pt>
                <c:pt idx="110">
                  <c:v>8.3000000000000007</c:v>
                </c:pt>
                <c:pt idx="111">
                  <c:v>8.3000000000000007</c:v>
                </c:pt>
                <c:pt idx="112">
                  <c:v>8.3000000000000007</c:v>
                </c:pt>
                <c:pt idx="113">
                  <c:v>8.3000000000000007</c:v>
                </c:pt>
                <c:pt idx="114">
                  <c:v>8.3000000000000007</c:v>
                </c:pt>
                <c:pt idx="115">
                  <c:v>8.3000000000000007</c:v>
                </c:pt>
                <c:pt idx="116">
                  <c:v>8.3000000000000007</c:v>
                </c:pt>
                <c:pt idx="117">
                  <c:v>8.3000000000000007</c:v>
                </c:pt>
                <c:pt idx="118">
                  <c:v>8.3000000000000007</c:v>
                </c:pt>
                <c:pt idx="119">
                  <c:v>8.3000000000000007</c:v>
                </c:pt>
                <c:pt idx="120">
                  <c:v>8.3000000000000007</c:v>
                </c:pt>
                <c:pt idx="121">
                  <c:v>8.3000000000000007</c:v>
                </c:pt>
                <c:pt idx="122">
                  <c:v>8.3000000000000007</c:v>
                </c:pt>
                <c:pt idx="123">
                  <c:v>8.3000000000000007</c:v>
                </c:pt>
                <c:pt idx="124">
                  <c:v>8.3000000000000007</c:v>
                </c:pt>
                <c:pt idx="125">
                  <c:v>8.3000000000000007</c:v>
                </c:pt>
                <c:pt idx="126">
                  <c:v>8.3000000000000007</c:v>
                </c:pt>
                <c:pt idx="127">
                  <c:v>8.3000000000000007</c:v>
                </c:pt>
                <c:pt idx="128">
                  <c:v>8.3000000000000007</c:v>
                </c:pt>
                <c:pt idx="129">
                  <c:v>8.3000000000000007</c:v>
                </c:pt>
                <c:pt idx="130">
                  <c:v>8.3000000000000007</c:v>
                </c:pt>
                <c:pt idx="131">
                  <c:v>8.3000000000000007</c:v>
                </c:pt>
                <c:pt idx="132">
                  <c:v>8.3000000000000007</c:v>
                </c:pt>
                <c:pt idx="133">
                  <c:v>8.3000000000000007</c:v>
                </c:pt>
                <c:pt idx="134">
                  <c:v>8.3000000000000007</c:v>
                </c:pt>
                <c:pt idx="135">
                  <c:v>8.3000000000000007</c:v>
                </c:pt>
                <c:pt idx="136">
                  <c:v>8.3000000000000007</c:v>
                </c:pt>
                <c:pt idx="137">
                  <c:v>8.3000000000000007</c:v>
                </c:pt>
                <c:pt idx="138">
                  <c:v>8.3000000000000007</c:v>
                </c:pt>
                <c:pt idx="139">
                  <c:v>8.1999999999999993</c:v>
                </c:pt>
                <c:pt idx="140">
                  <c:v>8.1999999999999993</c:v>
                </c:pt>
                <c:pt idx="141">
                  <c:v>8.1999999999999993</c:v>
                </c:pt>
                <c:pt idx="142">
                  <c:v>8.1999999999999993</c:v>
                </c:pt>
                <c:pt idx="143">
                  <c:v>8.1999999999999993</c:v>
                </c:pt>
                <c:pt idx="144">
                  <c:v>8.1999999999999993</c:v>
                </c:pt>
                <c:pt idx="145">
                  <c:v>8.1999999999999993</c:v>
                </c:pt>
                <c:pt idx="146">
                  <c:v>8.1999999999999993</c:v>
                </c:pt>
                <c:pt idx="147">
                  <c:v>8.1999999999999993</c:v>
                </c:pt>
                <c:pt idx="148">
                  <c:v>8.1999999999999993</c:v>
                </c:pt>
                <c:pt idx="149">
                  <c:v>8.1999999999999993</c:v>
                </c:pt>
                <c:pt idx="150">
                  <c:v>8.1999999999999993</c:v>
                </c:pt>
                <c:pt idx="151">
                  <c:v>8.1999999999999993</c:v>
                </c:pt>
                <c:pt idx="152">
                  <c:v>8.1999999999999993</c:v>
                </c:pt>
                <c:pt idx="153">
                  <c:v>8.1999999999999993</c:v>
                </c:pt>
                <c:pt idx="154">
                  <c:v>8.1999999999999993</c:v>
                </c:pt>
                <c:pt idx="155">
                  <c:v>8.1999999999999993</c:v>
                </c:pt>
                <c:pt idx="156">
                  <c:v>8.1999999999999993</c:v>
                </c:pt>
                <c:pt idx="157">
                  <c:v>8.1999999999999993</c:v>
                </c:pt>
                <c:pt idx="158">
                  <c:v>8.1999999999999993</c:v>
                </c:pt>
                <c:pt idx="159">
                  <c:v>8.1999999999999993</c:v>
                </c:pt>
                <c:pt idx="160">
                  <c:v>8.1999999999999993</c:v>
                </c:pt>
                <c:pt idx="161">
                  <c:v>8.1999999999999993</c:v>
                </c:pt>
                <c:pt idx="162">
                  <c:v>8.1999999999999993</c:v>
                </c:pt>
                <c:pt idx="163">
                  <c:v>8.1999999999999993</c:v>
                </c:pt>
                <c:pt idx="164">
                  <c:v>8.1999999999999993</c:v>
                </c:pt>
                <c:pt idx="165">
                  <c:v>8.1999999999999993</c:v>
                </c:pt>
                <c:pt idx="166">
                  <c:v>8.1999999999999993</c:v>
                </c:pt>
                <c:pt idx="167">
                  <c:v>8.1999999999999993</c:v>
                </c:pt>
                <c:pt idx="168">
                  <c:v>8.1999999999999993</c:v>
                </c:pt>
                <c:pt idx="169">
                  <c:v>8.1999999999999993</c:v>
                </c:pt>
                <c:pt idx="170">
                  <c:v>8.1999999999999993</c:v>
                </c:pt>
                <c:pt idx="171">
                  <c:v>8.1999999999999993</c:v>
                </c:pt>
                <c:pt idx="172">
                  <c:v>8.1999999999999993</c:v>
                </c:pt>
                <c:pt idx="173">
                  <c:v>8.1999999999999993</c:v>
                </c:pt>
                <c:pt idx="174">
                  <c:v>8.1999999999999993</c:v>
                </c:pt>
                <c:pt idx="175">
                  <c:v>8.1999999999999993</c:v>
                </c:pt>
                <c:pt idx="176">
                  <c:v>8.1999999999999993</c:v>
                </c:pt>
                <c:pt idx="177">
                  <c:v>8.1999999999999993</c:v>
                </c:pt>
                <c:pt idx="178">
                  <c:v>8.1999999999999993</c:v>
                </c:pt>
                <c:pt idx="179">
                  <c:v>8.1999999999999993</c:v>
                </c:pt>
                <c:pt idx="180">
                  <c:v>8.1999999999999993</c:v>
                </c:pt>
                <c:pt idx="181">
                  <c:v>8.1999999999999993</c:v>
                </c:pt>
                <c:pt idx="182">
                  <c:v>8.1999999999999993</c:v>
                </c:pt>
                <c:pt idx="183">
                  <c:v>8.1999999999999993</c:v>
                </c:pt>
                <c:pt idx="184">
                  <c:v>8.1999999999999993</c:v>
                </c:pt>
                <c:pt idx="185">
                  <c:v>8.1999999999999993</c:v>
                </c:pt>
                <c:pt idx="186">
                  <c:v>8.1999999999999993</c:v>
                </c:pt>
                <c:pt idx="187">
                  <c:v>8.1999999999999993</c:v>
                </c:pt>
                <c:pt idx="188">
                  <c:v>8.1999999999999993</c:v>
                </c:pt>
                <c:pt idx="189">
                  <c:v>8.1999999999999993</c:v>
                </c:pt>
                <c:pt idx="190">
                  <c:v>8.1999999999999993</c:v>
                </c:pt>
                <c:pt idx="191">
                  <c:v>8.1999999999999993</c:v>
                </c:pt>
                <c:pt idx="192">
                  <c:v>8.1999999999999993</c:v>
                </c:pt>
                <c:pt idx="193">
                  <c:v>8.1999999999999993</c:v>
                </c:pt>
                <c:pt idx="194">
                  <c:v>8.1999999999999993</c:v>
                </c:pt>
                <c:pt idx="195">
                  <c:v>8.1999999999999993</c:v>
                </c:pt>
                <c:pt idx="196">
                  <c:v>8.1999999999999993</c:v>
                </c:pt>
                <c:pt idx="197">
                  <c:v>8.1999999999999993</c:v>
                </c:pt>
                <c:pt idx="198">
                  <c:v>8.1999999999999993</c:v>
                </c:pt>
                <c:pt idx="199">
                  <c:v>8.1999999999999993</c:v>
                </c:pt>
                <c:pt idx="200">
                  <c:v>8.1999999999999993</c:v>
                </c:pt>
                <c:pt idx="201">
                  <c:v>8.1999999999999993</c:v>
                </c:pt>
                <c:pt idx="202">
                  <c:v>8.1999999999999993</c:v>
                </c:pt>
                <c:pt idx="203">
                  <c:v>8.1999999999999993</c:v>
                </c:pt>
                <c:pt idx="204">
                  <c:v>8.1999999999999993</c:v>
                </c:pt>
                <c:pt idx="205">
                  <c:v>8.1999999999999993</c:v>
                </c:pt>
                <c:pt idx="206">
                  <c:v>8.1999999999999993</c:v>
                </c:pt>
                <c:pt idx="207">
                  <c:v>8.1999999999999993</c:v>
                </c:pt>
                <c:pt idx="208">
                  <c:v>8.1999999999999993</c:v>
                </c:pt>
                <c:pt idx="209">
                  <c:v>8.1</c:v>
                </c:pt>
                <c:pt idx="210">
                  <c:v>8.1</c:v>
                </c:pt>
                <c:pt idx="211">
                  <c:v>8.1</c:v>
                </c:pt>
                <c:pt idx="212">
                  <c:v>8.1</c:v>
                </c:pt>
                <c:pt idx="213">
                  <c:v>8.1</c:v>
                </c:pt>
                <c:pt idx="214">
                  <c:v>8.1</c:v>
                </c:pt>
                <c:pt idx="215">
                  <c:v>8.1</c:v>
                </c:pt>
                <c:pt idx="216">
                  <c:v>8.1</c:v>
                </c:pt>
                <c:pt idx="217">
                  <c:v>8.1</c:v>
                </c:pt>
                <c:pt idx="218">
                  <c:v>8.1</c:v>
                </c:pt>
                <c:pt idx="219">
                  <c:v>8.1</c:v>
                </c:pt>
                <c:pt idx="220">
                  <c:v>8.1</c:v>
                </c:pt>
                <c:pt idx="221">
                  <c:v>8.1</c:v>
                </c:pt>
                <c:pt idx="222">
                  <c:v>8.1</c:v>
                </c:pt>
                <c:pt idx="223">
                  <c:v>8.1</c:v>
                </c:pt>
                <c:pt idx="224">
                  <c:v>8.1</c:v>
                </c:pt>
                <c:pt idx="225">
                  <c:v>8.1</c:v>
                </c:pt>
                <c:pt idx="226">
                  <c:v>8.1</c:v>
                </c:pt>
                <c:pt idx="227">
                  <c:v>8.1</c:v>
                </c:pt>
                <c:pt idx="228">
                  <c:v>8.1</c:v>
                </c:pt>
                <c:pt idx="229">
                  <c:v>8.1</c:v>
                </c:pt>
                <c:pt idx="230">
                  <c:v>8.1</c:v>
                </c:pt>
                <c:pt idx="231">
                  <c:v>8.1</c:v>
                </c:pt>
                <c:pt idx="232">
                  <c:v>8.1</c:v>
                </c:pt>
                <c:pt idx="233">
                  <c:v>8.1</c:v>
                </c:pt>
                <c:pt idx="234">
                  <c:v>8.1</c:v>
                </c:pt>
                <c:pt idx="235">
                  <c:v>8.1</c:v>
                </c:pt>
                <c:pt idx="236">
                  <c:v>8.1</c:v>
                </c:pt>
                <c:pt idx="237">
                  <c:v>8.1</c:v>
                </c:pt>
                <c:pt idx="238">
                  <c:v>8.1</c:v>
                </c:pt>
                <c:pt idx="239">
                  <c:v>8.1</c:v>
                </c:pt>
                <c:pt idx="240">
                  <c:v>8.1</c:v>
                </c:pt>
                <c:pt idx="241">
                  <c:v>8.1</c:v>
                </c:pt>
                <c:pt idx="242">
                  <c:v>8.1</c:v>
                </c:pt>
                <c:pt idx="243">
                  <c:v>8.1</c:v>
                </c:pt>
                <c:pt idx="244">
                  <c:v>8.1</c:v>
                </c:pt>
                <c:pt idx="245">
                  <c:v>8.1</c:v>
                </c:pt>
                <c:pt idx="246">
                  <c:v>8.1</c:v>
                </c:pt>
                <c:pt idx="247">
                  <c:v>8.1</c:v>
                </c:pt>
                <c:pt idx="248">
                  <c:v>8.1</c:v>
                </c:pt>
                <c:pt idx="249">
                  <c:v>8.1</c:v>
                </c:pt>
                <c:pt idx="250">
                  <c:v>8.1</c:v>
                </c:pt>
                <c:pt idx="251">
                  <c:v>8.1</c:v>
                </c:pt>
                <c:pt idx="252">
                  <c:v>8.1</c:v>
                </c:pt>
                <c:pt idx="253">
                  <c:v>8.1</c:v>
                </c:pt>
                <c:pt idx="254">
                  <c:v>8.1</c:v>
                </c:pt>
                <c:pt idx="255">
                  <c:v>8.1</c:v>
                </c:pt>
                <c:pt idx="256">
                  <c:v>8.1</c:v>
                </c:pt>
                <c:pt idx="257">
                  <c:v>8.1</c:v>
                </c:pt>
                <c:pt idx="258">
                  <c:v>8.1</c:v>
                </c:pt>
                <c:pt idx="259">
                  <c:v>8.1</c:v>
                </c:pt>
                <c:pt idx="260">
                  <c:v>8.1</c:v>
                </c:pt>
                <c:pt idx="261">
                  <c:v>8.1</c:v>
                </c:pt>
                <c:pt idx="262">
                  <c:v>8.1</c:v>
                </c:pt>
                <c:pt idx="263">
                  <c:v>8.1</c:v>
                </c:pt>
                <c:pt idx="264">
                  <c:v>8.1</c:v>
                </c:pt>
                <c:pt idx="265">
                  <c:v>8.1</c:v>
                </c:pt>
                <c:pt idx="266">
                  <c:v>8.1</c:v>
                </c:pt>
                <c:pt idx="267">
                  <c:v>8.1</c:v>
                </c:pt>
                <c:pt idx="268">
                  <c:v>8.1</c:v>
                </c:pt>
                <c:pt idx="269">
                  <c:v>8.1</c:v>
                </c:pt>
                <c:pt idx="270">
                  <c:v>8.1</c:v>
                </c:pt>
                <c:pt idx="271">
                  <c:v>8.1</c:v>
                </c:pt>
                <c:pt idx="272">
                  <c:v>8.1</c:v>
                </c:pt>
                <c:pt idx="273">
                  <c:v>8.1</c:v>
                </c:pt>
                <c:pt idx="274">
                  <c:v>8.1</c:v>
                </c:pt>
                <c:pt idx="275">
                  <c:v>8.1</c:v>
                </c:pt>
                <c:pt idx="276">
                  <c:v>8.1</c:v>
                </c:pt>
                <c:pt idx="277">
                  <c:v>8.1</c:v>
                </c:pt>
                <c:pt idx="278">
                  <c:v>8.1</c:v>
                </c:pt>
                <c:pt idx="279">
                  <c:v>8.1</c:v>
                </c:pt>
                <c:pt idx="280">
                  <c:v>8.1</c:v>
                </c:pt>
                <c:pt idx="281">
                  <c:v>8.1</c:v>
                </c:pt>
                <c:pt idx="282">
                  <c:v>8.1</c:v>
                </c:pt>
                <c:pt idx="283">
                  <c:v>8.1</c:v>
                </c:pt>
                <c:pt idx="284">
                  <c:v>8.1</c:v>
                </c:pt>
                <c:pt idx="285">
                  <c:v>8.1</c:v>
                </c:pt>
                <c:pt idx="286">
                  <c:v>8.1</c:v>
                </c:pt>
                <c:pt idx="287">
                  <c:v>8.1</c:v>
                </c:pt>
                <c:pt idx="288">
                  <c:v>8.1</c:v>
                </c:pt>
                <c:pt idx="289">
                  <c:v>8.1</c:v>
                </c:pt>
                <c:pt idx="290">
                  <c:v>8.1</c:v>
                </c:pt>
                <c:pt idx="291">
                  <c:v>8.1</c:v>
                </c:pt>
                <c:pt idx="292">
                  <c:v>8.1</c:v>
                </c:pt>
                <c:pt idx="293">
                  <c:v>8.1</c:v>
                </c:pt>
                <c:pt idx="294">
                  <c:v>8.1</c:v>
                </c:pt>
                <c:pt idx="295">
                  <c:v>8.1</c:v>
                </c:pt>
                <c:pt idx="296">
                  <c:v>8.1</c:v>
                </c:pt>
                <c:pt idx="297">
                  <c:v>8.1</c:v>
                </c:pt>
                <c:pt idx="298">
                  <c:v>8.1</c:v>
                </c:pt>
                <c:pt idx="299">
                  <c:v>8.1</c:v>
                </c:pt>
                <c:pt idx="300">
                  <c:v>8.1</c:v>
                </c:pt>
                <c:pt idx="301">
                  <c:v>8.1</c:v>
                </c:pt>
                <c:pt idx="302">
                  <c:v>8.1</c:v>
                </c:pt>
                <c:pt idx="303">
                  <c:v>8.1</c:v>
                </c:pt>
                <c:pt idx="304">
                  <c:v>8.1</c:v>
                </c:pt>
                <c:pt idx="305">
                  <c:v>8.1</c:v>
                </c:pt>
                <c:pt idx="306">
                  <c:v>8.1</c:v>
                </c:pt>
                <c:pt idx="307">
                  <c:v>8.1</c:v>
                </c:pt>
                <c:pt idx="308">
                  <c:v>8.1</c:v>
                </c:pt>
                <c:pt idx="309">
                  <c:v>8.1</c:v>
                </c:pt>
                <c:pt idx="310">
                  <c:v>8.1</c:v>
                </c:pt>
                <c:pt idx="311">
                  <c:v>8.1</c:v>
                </c:pt>
                <c:pt idx="312">
                  <c:v>8.1</c:v>
                </c:pt>
                <c:pt idx="313">
                  <c:v>8.1</c:v>
                </c:pt>
                <c:pt idx="314">
                  <c:v>8.1</c:v>
                </c:pt>
                <c:pt idx="315">
                  <c:v>8.1</c:v>
                </c:pt>
                <c:pt idx="316">
                  <c:v>8.1</c:v>
                </c:pt>
                <c:pt idx="317">
                  <c:v>8.1</c:v>
                </c:pt>
                <c:pt idx="318">
                  <c:v>8.1</c:v>
                </c:pt>
                <c:pt idx="319">
                  <c:v>8.1</c:v>
                </c:pt>
                <c:pt idx="320">
                  <c:v>8.1</c:v>
                </c:pt>
                <c:pt idx="321">
                  <c:v>8.1</c:v>
                </c:pt>
                <c:pt idx="322">
                  <c:v>8.1</c:v>
                </c:pt>
                <c:pt idx="323">
                  <c:v>8.1</c:v>
                </c:pt>
                <c:pt idx="324">
                  <c:v>8.1</c:v>
                </c:pt>
                <c:pt idx="325">
                  <c:v>8.1</c:v>
                </c:pt>
                <c:pt idx="326">
                  <c:v>8.1</c:v>
                </c:pt>
                <c:pt idx="327">
                  <c:v>8.1</c:v>
                </c:pt>
                <c:pt idx="328">
                  <c:v>8.1</c:v>
                </c:pt>
                <c:pt idx="329">
                  <c:v>8.1</c:v>
                </c:pt>
                <c:pt idx="330">
                  <c:v>8.1</c:v>
                </c:pt>
                <c:pt idx="331">
                  <c:v>8.1</c:v>
                </c:pt>
                <c:pt idx="332">
                  <c:v>8.1</c:v>
                </c:pt>
                <c:pt idx="333">
                  <c:v>8.1</c:v>
                </c:pt>
                <c:pt idx="334">
                  <c:v>8.1</c:v>
                </c:pt>
                <c:pt idx="335">
                  <c:v>8.1</c:v>
                </c:pt>
                <c:pt idx="336">
                  <c:v>8.1</c:v>
                </c:pt>
                <c:pt idx="337">
                  <c:v>8.1</c:v>
                </c:pt>
                <c:pt idx="338">
                  <c:v>8.1</c:v>
                </c:pt>
                <c:pt idx="339">
                  <c:v>8.1</c:v>
                </c:pt>
                <c:pt idx="340">
                  <c:v>8.1</c:v>
                </c:pt>
                <c:pt idx="341">
                  <c:v>8.1</c:v>
                </c:pt>
                <c:pt idx="342">
                  <c:v>8.1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8</c:v>
                </c:pt>
                <c:pt idx="369">
                  <c:v>8</c:v>
                </c:pt>
                <c:pt idx="370">
                  <c:v>8</c:v>
                </c:pt>
                <c:pt idx="371">
                  <c:v>8</c:v>
                </c:pt>
                <c:pt idx="372">
                  <c:v>8</c:v>
                </c:pt>
                <c:pt idx="373">
                  <c:v>8</c:v>
                </c:pt>
                <c:pt idx="374">
                  <c:v>8</c:v>
                </c:pt>
                <c:pt idx="375">
                  <c:v>8</c:v>
                </c:pt>
                <c:pt idx="376">
                  <c:v>8</c:v>
                </c:pt>
                <c:pt idx="377">
                  <c:v>8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8</c:v>
                </c:pt>
                <c:pt idx="395">
                  <c:v>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8</c:v>
                </c:pt>
                <c:pt idx="409">
                  <c:v>8</c:v>
                </c:pt>
                <c:pt idx="410">
                  <c:v>8</c:v>
                </c:pt>
                <c:pt idx="411">
                  <c:v>8</c:v>
                </c:pt>
                <c:pt idx="412">
                  <c:v>8</c:v>
                </c:pt>
                <c:pt idx="413">
                  <c:v>8</c:v>
                </c:pt>
                <c:pt idx="414">
                  <c:v>8</c:v>
                </c:pt>
                <c:pt idx="415">
                  <c:v>8</c:v>
                </c:pt>
                <c:pt idx="416">
                  <c:v>8</c:v>
                </c:pt>
                <c:pt idx="417">
                  <c:v>8</c:v>
                </c:pt>
                <c:pt idx="418">
                  <c:v>8</c:v>
                </c:pt>
                <c:pt idx="419">
                  <c:v>8</c:v>
                </c:pt>
                <c:pt idx="420">
                  <c:v>8</c:v>
                </c:pt>
                <c:pt idx="421">
                  <c:v>8</c:v>
                </c:pt>
                <c:pt idx="422">
                  <c:v>8</c:v>
                </c:pt>
                <c:pt idx="423">
                  <c:v>8</c:v>
                </c:pt>
                <c:pt idx="424">
                  <c:v>8</c:v>
                </c:pt>
                <c:pt idx="425">
                  <c:v>8</c:v>
                </c:pt>
                <c:pt idx="426">
                  <c:v>8</c:v>
                </c:pt>
                <c:pt idx="427">
                  <c:v>8</c:v>
                </c:pt>
                <c:pt idx="428">
                  <c:v>8</c:v>
                </c:pt>
                <c:pt idx="429">
                  <c:v>8</c:v>
                </c:pt>
                <c:pt idx="430">
                  <c:v>8</c:v>
                </c:pt>
                <c:pt idx="431">
                  <c:v>8</c:v>
                </c:pt>
                <c:pt idx="432">
                  <c:v>8</c:v>
                </c:pt>
                <c:pt idx="433">
                  <c:v>8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8</c:v>
                </c:pt>
                <c:pt idx="438">
                  <c:v>8</c:v>
                </c:pt>
                <c:pt idx="439">
                  <c:v>8</c:v>
                </c:pt>
                <c:pt idx="440">
                  <c:v>8</c:v>
                </c:pt>
                <c:pt idx="441">
                  <c:v>8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8</c:v>
                </c:pt>
                <c:pt idx="448">
                  <c:v>8</c:v>
                </c:pt>
                <c:pt idx="449">
                  <c:v>8</c:v>
                </c:pt>
                <c:pt idx="450">
                  <c:v>8</c:v>
                </c:pt>
                <c:pt idx="451">
                  <c:v>8</c:v>
                </c:pt>
                <c:pt idx="452">
                  <c:v>8</c:v>
                </c:pt>
                <c:pt idx="453">
                  <c:v>8</c:v>
                </c:pt>
                <c:pt idx="454">
                  <c:v>8</c:v>
                </c:pt>
                <c:pt idx="455">
                  <c:v>8</c:v>
                </c:pt>
                <c:pt idx="456">
                  <c:v>8</c:v>
                </c:pt>
                <c:pt idx="457">
                  <c:v>8</c:v>
                </c:pt>
                <c:pt idx="458">
                  <c:v>8</c:v>
                </c:pt>
                <c:pt idx="459">
                  <c:v>8</c:v>
                </c:pt>
                <c:pt idx="460">
                  <c:v>8</c:v>
                </c:pt>
                <c:pt idx="461">
                  <c:v>8</c:v>
                </c:pt>
                <c:pt idx="462">
                  <c:v>8</c:v>
                </c:pt>
                <c:pt idx="463">
                  <c:v>8</c:v>
                </c:pt>
                <c:pt idx="464">
                  <c:v>8</c:v>
                </c:pt>
                <c:pt idx="465">
                  <c:v>8</c:v>
                </c:pt>
                <c:pt idx="466">
                  <c:v>8</c:v>
                </c:pt>
                <c:pt idx="467">
                  <c:v>8</c:v>
                </c:pt>
                <c:pt idx="468">
                  <c:v>8</c:v>
                </c:pt>
                <c:pt idx="469">
                  <c:v>8</c:v>
                </c:pt>
                <c:pt idx="470">
                  <c:v>8</c:v>
                </c:pt>
                <c:pt idx="471">
                  <c:v>7.9</c:v>
                </c:pt>
                <c:pt idx="472">
                  <c:v>7.9</c:v>
                </c:pt>
                <c:pt idx="473">
                  <c:v>7.9</c:v>
                </c:pt>
                <c:pt idx="474">
                  <c:v>7.9</c:v>
                </c:pt>
                <c:pt idx="475">
                  <c:v>7.9</c:v>
                </c:pt>
                <c:pt idx="476">
                  <c:v>7.9</c:v>
                </c:pt>
                <c:pt idx="477">
                  <c:v>7.9</c:v>
                </c:pt>
                <c:pt idx="478">
                  <c:v>7.9</c:v>
                </c:pt>
                <c:pt idx="479">
                  <c:v>7.9</c:v>
                </c:pt>
                <c:pt idx="480">
                  <c:v>7.9</c:v>
                </c:pt>
                <c:pt idx="481">
                  <c:v>7.9</c:v>
                </c:pt>
                <c:pt idx="482">
                  <c:v>7.9</c:v>
                </c:pt>
                <c:pt idx="483">
                  <c:v>7.9</c:v>
                </c:pt>
                <c:pt idx="484">
                  <c:v>7.9</c:v>
                </c:pt>
                <c:pt idx="485">
                  <c:v>7.9</c:v>
                </c:pt>
                <c:pt idx="486">
                  <c:v>7.9</c:v>
                </c:pt>
                <c:pt idx="487">
                  <c:v>7.9</c:v>
                </c:pt>
                <c:pt idx="488">
                  <c:v>7.9</c:v>
                </c:pt>
                <c:pt idx="489">
                  <c:v>7.9</c:v>
                </c:pt>
                <c:pt idx="490">
                  <c:v>7.9</c:v>
                </c:pt>
                <c:pt idx="491">
                  <c:v>7.9</c:v>
                </c:pt>
                <c:pt idx="492">
                  <c:v>7.9</c:v>
                </c:pt>
                <c:pt idx="493">
                  <c:v>7.9</c:v>
                </c:pt>
                <c:pt idx="494">
                  <c:v>7.9</c:v>
                </c:pt>
                <c:pt idx="495">
                  <c:v>7.9</c:v>
                </c:pt>
                <c:pt idx="496">
                  <c:v>7.9</c:v>
                </c:pt>
                <c:pt idx="497">
                  <c:v>7.9</c:v>
                </c:pt>
                <c:pt idx="498">
                  <c:v>7.9</c:v>
                </c:pt>
                <c:pt idx="499">
                  <c:v>7.9</c:v>
                </c:pt>
                <c:pt idx="500">
                  <c:v>7.9</c:v>
                </c:pt>
                <c:pt idx="501">
                  <c:v>7.9</c:v>
                </c:pt>
                <c:pt idx="502">
                  <c:v>7.9</c:v>
                </c:pt>
                <c:pt idx="503">
                  <c:v>7.9</c:v>
                </c:pt>
                <c:pt idx="504">
                  <c:v>7.9</c:v>
                </c:pt>
                <c:pt idx="505">
                  <c:v>7.9</c:v>
                </c:pt>
                <c:pt idx="506">
                  <c:v>7.9</c:v>
                </c:pt>
                <c:pt idx="507">
                  <c:v>7.9</c:v>
                </c:pt>
                <c:pt idx="508">
                  <c:v>7.9</c:v>
                </c:pt>
                <c:pt idx="509">
                  <c:v>7.9</c:v>
                </c:pt>
                <c:pt idx="510">
                  <c:v>7.9</c:v>
                </c:pt>
                <c:pt idx="511">
                  <c:v>7.9</c:v>
                </c:pt>
                <c:pt idx="512">
                  <c:v>7.9</c:v>
                </c:pt>
                <c:pt idx="513">
                  <c:v>7.9</c:v>
                </c:pt>
                <c:pt idx="514">
                  <c:v>7.9</c:v>
                </c:pt>
                <c:pt idx="515">
                  <c:v>7.9</c:v>
                </c:pt>
                <c:pt idx="516">
                  <c:v>7.9</c:v>
                </c:pt>
                <c:pt idx="517">
                  <c:v>7.9</c:v>
                </c:pt>
                <c:pt idx="518">
                  <c:v>7.9</c:v>
                </c:pt>
                <c:pt idx="519">
                  <c:v>7.9</c:v>
                </c:pt>
                <c:pt idx="520">
                  <c:v>7.9</c:v>
                </c:pt>
                <c:pt idx="521">
                  <c:v>7.9</c:v>
                </c:pt>
                <c:pt idx="522">
                  <c:v>7.9</c:v>
                </c:pt>
                <c:pt idx="523">
                  <c:v>7.9</c:v>
                </c:pt>
                <c:pt idx="524">
                  <c:v>7.9</c:v>
                </c:pt>
                <c:pt idx="525">
                  <c:v>7.9</c:v>
                </c:pt>
                <c:pt idx="526">
                  <c:v>7.9</c:v>
                </c:pt>
                <c:pt idx="527">
                  <c:v>7.9</c:v>
                </c:pt>
                <c:pt idx="528">
                  <c:v>7.9</c:v>
                </c:pt>
                <c:pt idx="529">
                  <c:v>7.9</c:v>
                </c:pt>
                <c:pt idx="530">
                  <c:v>7.9</c:v>
                </c:pt>
                <c:pt idx="531">
                  <c:v>7.9</c:v>
                </c:pt>
                <c:pt idx="532">
                  <c:v>7.9</c:v>
                </c:pt>
                <c:pt idx="533">
                  <c:v>7.9</c:v>
                </c:pt>
                <c:pt idx="534">
                  <c:v>7.9</c:v>
                </c:pt>
                <c:pt idx="535">
                  <c:v>7.9</c:v>
                </c:pt>
                <c:pt idx="536">
                  <c:v>7.9</c:v>
                </c:pt>
                <c:pt idx="537">
                  <c:v>7.9</c:v>
                </c:pt>
                <c:pt idx="538">
                  <c:v>7.9</c:v>
                </c:pt>
                <c:pt idx="539">
                  <c:v>7.9</c:v>
                </c:pt>
                <c:pt idx="540">
                  <c:v>7.9</c:v>
                </c:pt>
                <c:pt idx="541">
                  <c:v>7.9</c:v>
                </c:pt>
                <c:pt idx="542">
                  <c:v>7.9</c:v>
                </c:pt>
                <c:pt idx="543">
                  <c:v>7.9</c:v>
                </c:pt>
                <c:pt idx="544">
                  <c:v>7.9</c:v>
                </c:pt>
                <c:pt idx="545">
                  <c:v>7.9</c:v>
                </c:pt>
                <c:pt idx="546">
                  <c:v>7.9</c:v>
                </c:pt>
                <c:pt idx="547">
                  <c:v>7.9</c:v>
                </c:pt>
                <c:pt idx="548">
                  <c:v>7.9</c:v>
                </c:pt>
                <c:pt idx="549">
                  <c:v>7.9</c:v>
                </c:pt>
                <c:pt idx="550">
                  <c:v>7.9</c:v>
                </c:pt>
                <c:pt idx="551">
                  <c:v>7.9</c:v>
                </c:pt>
                <c:pt idx="552">
                  <c:v>7.9</c:v>
                </c:pt>
                <c:pt idx="553">
                  <c:v>7.9</c:v>
                </c:pt>
                <c:pt idx="554">
                  <c:v>7.9</c:v>
                </c:pt>
                <c:pt idx="555">
                  <c:v>7.9</c:v>
                </c:pt>
                <c:pt idx="556">
                  <c:v>7.9</c:v>
                </c:pt>
                <c:pt idx="557">
                  <c:v>7.9</c:v>
                </c:pt>
                <c:pt idx="558">
                  <c:v>7.9</c:v>
                </c:pt>
                <c:pt idx="559">
                  <c:v>7.9</c:v>
                </c:pt>
                <c:pt idx="560">
                  <c:v>7.9</c:v>
                </c:pt>
                <c:pt idx="561">
                  <c:v>7.9</c:v>
                </c:pt>
                <c:pt idx="562">
                  <c:v>7.9</c:v>
                </c:pt>
                <c:pt idx="563">
                  <c:v>7.9</c:v>
                </c:pt>
                <c:pt idx="564">
                  <c:v>7.9</c:v>
                </c:pt>
                <c:pt idx="565">
                  <c:v>7.9</c:v>
                </c:pt>
                <c:pt idx="566">
                  <c:v>7.9</c:v>
                </c:pt>
                <c:pt idx="567">
                  <c:v>7.9</c:v>
                </c:pt>
                <c:pt idx="568">
                  <c:v>7.9</c:v>
                </c:pt>
                <c:pt idx="569">
                  <c:v>7.9</c:v>
                </c:pt>
                <c:pt idx="570">
                  <c:v>7.9</c:v>
                </c:pt>
                <c:pt idx="571">
                  <c:v>7.9</c:v>
                </c:pt>
                <c:pt idx="572">
                  <c:v>7.9</c:v>
                </c:pt>
                <c:pt idx="573">
                  <c:v>7.9</c:v>
                </c:pt>
                <c:pt idx="574">
                  <c:v>7.9</c:v>
                </c:pt>
                <c:pt idx="575">
                  <c:v>7.9</c:v>
                </c:pt>
                <c:pt idx="576">
                  <c:v>7.9</c:v>
                </c:pt>
                <c:pt idx="577">
                  <c:v>7.9</c:v>
                </c:pt>
                <c:pt idx="578">
                  <c:v>7.9</c:v>
                </c:pt>
                <c:pt idx="579">
                  <c:v>7.9</c:v>
                </c:pt>
                <c:pt idx="580">
                  <c:v>7.9</c:v>
                </c:pt>
                <c:pt idx="581">
                  <c:v>7.9</c:v>
                </c:pt>
                <c:pt idx="582">
                  <c:v>7.9</c:v>
                </c:pt>
                <c:pt idx="583">
                  <c:v>7.9</c:v>
                </c:pt>
                <c:pt idx="584">
                  <c:v>7.9</c:v>
                </c:pt>
                <c:pt idx="585">
                  <c:v>7.9</c:v>
                </c:pt>
                <c:pt idx="586">
                  <c:v>7.9</c:v>
                </c:pt>
                <c:pt idx="587">
                  <c:v>7.9</c:v>
                </c:pt>
                <c:pt idx="588">
                  <c:v>7.9</c:v>
                </c:pt>
                <c:pt idx="589">
                  <c:v>7.9</c:v>
                </c:pt>
                <c:pt idx="590">
                  <c:v>7.9</c:v>
                </c:pt>
                <c:pt idx="591">
                  <c:v>7.9</c:v>
                </c:pt>
                <c:pt idx="592">
                  <c:v>7.9</c:v>
                </c:pt>
                <c:pt idx="593">
                  <c:v>7.9</c:v>
                </c:pt>
                <c:pt idx="594">
                  <c:v>7.9</c:v>
                </c:pt>
                <c:pt idx="595">
                  <c:v>7.9</c:v>
                </c:pt>
                <c:pt idx="596">
                  <c:v>7.9</c:v>
                </c:pt>
                <c:pt idx="597">
                  <c:v>7.9</c:v>
                </c:pt>
                <c:pt idx="598">
                  <c:v>7.8</c:v>
                </c:pt>
                <c:pt idx="599">
                  <c:v>7.8</c:v>
                </c:pt>
                <c:pt idx="600">
                  <c:v>7.8</c:v>
                </c:pt>
                <c:pt idx="601">
                  <c:v>7.8</c:v>
                </c:pt>
                <c:pt idx="602">
                  <c:v>7.8</c:v>
                </c:pt>
                <c:pt idx="603">
                  <c:v>7.8</c:v>
                </c:pt>
                <c:pt idx="604">
                  <c:v>7.8</c:v>
                </c:pt>
                <c:pt idx="605">
                  <c:v>7.8</c:v>
                </c:pt>
                <c:pt idx="606">
                  <c:v>7.8</c:v>
                </c:pt>
                <c:pt idx="607">
                  <c:v>7.8</c:v>
                </c:pt>
                <c:pt idx="608">
                  <c:v>7.8</c:v>
                </c:pt>
                <c:pt idx="609">
                  <c:v>7.8</c:v>
                </c:pt>
                <c:pt idx="610">
                  <c:v>7.8</c:v>
                </c:pt>
                <c:pt idx="611">
                  <c:v>7.8</c:v>
                </c:pt>
                <c:pt idx="612">
                  <c:v>7.8</c:v>
                </c:pt>
                <c:pt idx="613">
                  <c:v>7.8</c:v>
                </c:pt>
                <c:pt idx="614">
                  <c:v>7.8</c:v>
                </c:pt>
                <c:pt idx="615">
                  <c:v>7.8</c:v>
                </c:pt>
                <c:pt idx="616">
                  <c:v>7.8</c:v>
                </c:pt>
                <c:pt idx="617">
                  <c:v>7.8</c:v>
                </c:pt>
                <c:pt idx="618">
                  <c:v>7.8</c:v>
                </c:pt>
                <c:pt idx="619">
                  <c:v>7.8</c:v>
                </c:pt>
                <c:pt idx="620">
                  <c:v>7.8</c:v>
                </c:pt>
                <c:pt idx="621">
                  <c:v>7.8</c:v>
                </c:pt>
                <c:pt idx="622">
                  <c:v>7.8</c:v>
                </c:pt>
                <c:pt idx="623">
                  <c:v>7.8</c:v>
                </c:pt>
                <c:pt idx="624">
                  <c:v>7.8</c:v>
                </c:pt>
                <c:pt idx="625">
                  <c:v>7.8</c:v>
                </c:pt>
                <c:pt idx="626">
                  <c:v>7.8</c:v>
                </c:pt>
                <c:pt idx="627">
                  <c:v>7.8</c:v>
                </c:pt>
                <c:pt idx="628">
                  <c:v>7.8</c:v>
                </c:pt>
                <c:pt idx="629">
                  <c:v>7.8</c:v>
                </c:pt>
                <c:pt idx="630">
                  <c:v>7.8</c:v>
                </c:pt>
                <c:pt idx="631">
                  <c:v>7.8</c:v>
                </c:pt>
                <c:pt idx="632">
                  <c:v>7.8</c:v>
                </c:pt>
                <c:pt idx="633">
                  <c:v>7.8</c:v>
                </c:pt>
                <c:pt idx="634">
                  <c:v>7.8</c:v>
                </c:pt>
                <c:pt idx="635">
                  <c:v>7.8</c:v>
                </c:pt>
                <c:pt idx="636">
                  <c:v>7.8</c:v>
                </c:pt>
                <c:pt idx="637">
                  <c:v>7.8</c:v>
                </c:pt>
                <c:pt idx="638">
                  <c:v>7.8</c:v>
                </c:pt>
                <c:pt idx="639">
                  <c:v>7.8</c:v>
                </c:pt>
                <c:pt idx="640">
                  <c:v>7.8</c:v>
                </c:pt>
                <c:pt idx="641">
                  <c:v>7.8</c:v>
                </c:pt>
                <c:pt idx="642">
                  <c:v>7.8</c:v>
                </c:pt>
                <c:pt idx="643">
                  <c:v>7.8</c:v>
                </c:pt>
                <c:pt idx="644">
                  <c:v>7.8</c:v>
                </c:pt>
                <c:pt idx="645">
                  <c:v>7.8</c:v>
                </c:pt>
                <c:pt idx="646">
                  <c:v>7.8</c:v>
                </c:pt>
                <c:pt idx="647">
                  <c:v>7.8</c:v>
                </c:pt>
                <c:pt idx="648">
                  <c:v>7.8</c:v>
                </c:pt>
                <c:pt idx="649">
                  <c:v>7.8</c:v>
                </c:pt>
                <c:pt idx="650">
                  <c:v>7.8</c:v>
                </c:pt>
                <c:pt idx="651">
                  <c:v>7.8</c:v>
                </c:pt>
                <c:pt idx="652">
                  <c:v>7.8</c:v>
                </c:pt>
                <c:pt idx="653">
                  <c:v>7.8</c:v>
                </c:pt>
                <c:pt idx="654">
                  <c:v>7.8</c:v>
                </c:pt>
                <c:pt idx="655">
                  <c:v>7.8</c:v>
                </c:pt>
                <c:pt idx="656">
                  <c:v>7.8</c:v>
                </c:pt>
                <c:pt idx="657">
                  <c:v>7.8</c:v>
                </c:pt>
                <c:pt idx="658">
                  <c:v>7.8</c:v>
                </c:pt>
                <c:pt idx="659">
                  <c:v>7.8</c:v>
                </c:pt>
                <c:pt idx="660">
                  <c:v>7.8</c:v>
                </c:pt>
                <c:pt idx="661">
                  <c:v>7.8</c:v>
                </c:pt>
                <c:pt idx="662">
                  <c:v>7.8</c:v>
                </c:pt>
                <c:pt idx="663">
                  <c:v>7.8</c:v>
                </c:pt>
                <c:pt idx="664">
                  <c:v>7.8</c:v>
                </c:pt>
                <c:pt idx="665">
                  <c:v>7.8</c:v>
                </c:pt>
                <c:pt idx="666">
                  <c:v>7.8</c:v>
                </c:pt>
                <c:pt idx="667">
                  <c:v>7.8</c:v>
                </c:pt>
                <c:pt idx="668">
                  <c:v>7.8</c:v>
                </c:pt>
                <c:pt idx="669">
                  <c:v>7.8</c:v>
                </c:pt>
                <c:pt idx="670">
                  <c:v>7.8</c:v>
                </c:pt>
                <c:pt idx="671">
                  <c:v>7.8</c:v>
                </c:pt>
                <c:pt idx="672">
                  <c:v>7.8</c:v>
                </c:pt>
                <c:pt idx="673">
                  <c:v>7.8</c:v>
                </c:pt>
                <c:pt idx="674">
                  <c:v>7.8</c:v>
                </c:pt>
                <c:pt idx="675">
                  <c:v>7.8</c:v>
                </c:pt>
                <c:pt idx="676">
                  <c:v>7.8</c:v>
                </c:pt>
                <c:pt idx="677">
                  <c:v>7.8</c:v>
                </c:pt>
                <c:pt idx="678">
                  <c:v>7.8</c:v>
                </c:pt>
                <c:pt idx="679">
                  <c:v>7.8</c:v>
                </c:pt>
                <c:pt idx="680">
                  <c:v>7.8</c:v>
                </c:pt>
                <c:pt idx="681">
                  <c:v>7.8</c:v>
                </c:pt>
                <c:pt idx="682">
                  <c:v>7.8</c:v>
                </c:pt>
                <c:pt idx="683">
                  <c:v>7.8</c:v>
                </c:pt>
                <c:pt idx="684">
                  <c:v>7.8</c:v>
                </c:pt>
                <c:pt idx="685">
                  <c:v>7.8</c:v>
                </c:pt>
                <c:pt idx="686">
                  <c:v>7.8</c:v>
                </c:pt>
                <c:pt idx="687">
                  <c:v>7.8</c:v>
                </c:pt>
                <c:pt idx="688">
                  <c:v>7.8</c:v>
                </c:pt>
                <c:pt idx="689">
                  <c:v>7.8</c:v>
                </c:pt>
                <c:pt idx="690">
                  <c:v>7.8</c:v>
                </c:pt>
                <c:pt idx="691">
                  <c:v>7.8</c:v>
                </c:pt>
                <c:pt idx="692">
                  <c:v>7.8</c:v>
                </c:pt>
                <c:pt idx="693">
                  <c:v>7.8</c:v>
                </c:pt>
                <c:pt idx="694">
                  <c:v>7.8</c:v>
                </c:pt>
                <c:pt idx="695">
                  <c:v>7.8</c:v>
                </c:pt>
                <c:pt idx="696">
                  <c:v>7.8</c:v>
                </c:pt>
                <c:pt idx="697">
                  <c:v>7.8</c:v>
                </c:pt>
                <c:pt idx="698">
                  <c:v>7.8</c:v>
                </c:pt>
                <c:pt idx="699">
                  <c:v>7.8</c:v>
                </c:pt>
                <c:pt idx="700">
                  <c:v>7.8</c:v>
                </c:pt>
                <c:pt idx="701">
                  <c:v>7.8</c:v>
                </c:pt>
                <c:pt idx="702">
                  <c:v>7.8</c:v>
                </c:pt>
                <c:pt idx="703">
                  <c:v>7.8</c:v>
                </c:pt>
                <c:pt idx="704">
                  <c:v>7.8</c:v>
                </c:pt>
                <c:pt idx="705">
                  <c:v>7.8</c:v>
                </c:pt>
                <c:pt idx="706">
                  <c:v>7.8</c:v>
                </c:pt>
                <c:pt idx="707">
                  <c:v>7.8</c:v>
                </c:pt>
                <c:pt idx="708">
                  <c:v>7.8</c:v>
                </c:pt>
                <c:pt idx="709">
                  <c:v>7.8</c:v>
                </c:pt>
                <c:pt idx="710">
                  <c:v>7.8</c:v>
                </c:pt>
                <c:pt idx="711">
                  <c:v>7.8</c:v>
                </c:pt>
                <c:pt idx="712">
                  <c:v>7.8</c:v>
                </c:pt>
                <c:pt idx="713">
                  <c:v>7.8</c:v>
                </c:pt>
                <c:pt idx="714">
                  <c:v>7.8</c:v>
                </c:pt>
                <c:pt idx="715">
                  <c:v>7.8</c:v>
                </c:pt>
                <c:pt idx="716">
                  <c:v>7.8</c:v>
                </c:pt>
                <c:pt idx="717">
                  <c:v>7.8</c:v>
                </c:pt>
                <c:pt idx="718">
                  <c:v>7.8</c:v>
                </c:pt>
                <c:pt idx="719">
                  <c:v>7.8</c:v>
                </c:pt>
                <c:pt idx="720">
                  <c:v>7.8</c:v>
                </c:pt>
                <c:pt idx="721">
                  <c:v>7.8</c:v>
                </c:pt>
                <c:pt idx="722">
                  <c:v>7.8</c:v>
                </c:pt>
                <c:pt idx="723">
                  <c:v>7.8</c:v>
                </c:pt>
                <c:pt idx="724">
                  <c:v>7.8</c:v>
                </c:pt>
                <c:pt idx="725">
                  <c:v>7.8</c:v>
                </c:pt>
                <c:pt idx="726">
                  <c:v>7.8</c:v>
                </c:pt>
                <c:pt idx="727">
                  <c:v>7.8</c:v>
                </c:pt>
                <c:pt idx="728">
                  <c:v>7.8</c:v>
                </c:pt>
                <c:pt idx="729">
                  <c:v>7.8</c:v>
                </c:pt>
                <c:pt idx="730">
                  <c:v>7.8</c:v>
                </c:pt>
                <c:pt idx="731">
                  <c:v>7.8</c:v>
                </c:pt>
                <c:pt idx="732">
                  <c:v>7.8</c:v>
                </c:pt>
                <c:pt idx="733">
                  <c:v>7.8</c:v>
                </c:pt>
                <c:pt idx="734">
                  <c:v>7.8</c:v>
                </c:pt>
                <c:pt idx="735">
                  <c:v>7.8</c:v>
                </c:pt>
                <c:pt idx="736">
                  <c:v>7.8</c:v>
                </c:pt>
                <c:pt idx="737">
                  <c:v>7.8</c:v>
                </c:pt>
                <c:pt idx="738">
                  <c:v>7.8</c:v>
                </c:pt>
                <c:pt idx="739">
                  <c:v>7.8</c:v>
                </c:pt>
                <c:pt idx="740">
                  <c:v>7.8</c:v>
                </c:pt>
                <c:pt idx="741">
                  <c:v>7.8</c:v>
                </c:pt>
                <c:pt idx="742">
                  <c:v>7.8</c:v>
                </c:pt>
                <c:pt idx="743">
                  <c:v>7.8</c:v>
                </c:pt>
                <c:pt idx="744">
                  <c:v>7.8</c:v>
                </c:pt>
                <c:pt idx="745">
                  <c:v>7.8</c:v>
                </c:pt>
                <c:pt idx="746">
                  <c:v>7.8</c:v>
                </c:pt>
                <c:pt idx="747">
                  <c:v>7.8</c:v>
                </c:pt>
                <c:pt idx="748">
                  <c:v>7.8</c:v>
                </c:pt>
                <c:pt idx="749">
                  <c:v>7.8</c:v>
                </c:pt>
                <c:pt idx="750">
                  <c:v>7.8</c:v>
                </c:pt>
                <c:pt idx="751">
                  <c:v>7.8</c:v>
                </c:pt>
                <c:pt idx="752">
                  <c:v>7.8</c:v>
                </c:pt>
                <c:pt idx="753">
                  <c:v>7.7</c:v>
                </c:pt>
                <c:pt idx="754">
                  <c:v>7.7</c:v>
                </c:pt>
                <c:pt idx="755">
                  <c:v>7.7</c:v>
                </c:pt>
                <c:pt idx="756">
                  <c:v>7.7</c:v>
                </c:pt>
                <c:pt idx="757">
                  <c:v>7.7</c:v>
                </c:pt>
                <c:pt idx="758">
                  <c:v>7.7</c:v>
                </c:pt>
                <c:pt idx="759">
                  <c:v>7.7</c:v>
                </c:pt>
                <c:pt idx="760">
                  <c:v>7.7</c:v>
                </c:pt>
                <c:pt idx="761">
                  <c:v>7.7</c:v>
                </c:pt>
                <c:pt idx="762">
                  <c:v>7.7</c:v>
                </c:pt>
                <c:pt idx="763">
                  <c:v>7.7</c:v>
                </c:pt>
                <c:pt idx="764">
                  <c:v>7.7</c:v>
                </c:pt>
                <c:pt idx="765">
                  <c:v>7.7</c:v>
                </c:pt>
                <c:pt idx="766">
                  <c:v>7.7</c:v>
                </c:pt>
                <c:pt idx="767">
                  <c:v>7.7</c:v>
                </c:pt>
                <c:pt idx="768">
                  <c:v>7.7</c:v>
                </c:pt>
                <c:pt idx="769">
                  <c:v>7.7</c:v>
                </c:pt>
                <c:pt idx="770">
                  <c:v>7.7</c:v>
                </c:pt>
                <c:pt idx="771">
                  <c:v>7.7</c:v>
                </c:pt>
                <c:pt idx="772">
                  <c:v>7.7</c:v>
                </c:pt>
                <c:pt idx="773">
                  <c:v>7.7</c:v>
                </c:pt>
                <c:pt idx="774">
                  <c:v>7.7</c:v>
                </c:pt>
                <c:pt idx="775">
                  <c:v>7.7</c:v>
                </c:pt>
                <c:pt idx="776">
                  <c:v>7.7</c:v>
                </c:pt>
                <c:pt idx="777">
                  <c:v>7.7</c:v>
                </c:pt>
                <c:pt idx="778">
                  <c:v>7.7</c:v>
                </c:pt>
                <c:pt idx="779">
                  <c:v>7.7</c:v>
                </c:pt>
                <c:pt idx="780">
                  <c:v>7.7</c:v>
                </c:pt>
                <c:pt idx="781">
                  <c:v>7.7</c:v>
                </c:pt>
                <c:pt idx="782">
                  <c:v>7.7</c:v>
                </c:pt>
                <c:pt idx="783">
                  <c:v>7.7</c:v>
                </c:pt>
                <c:pt idx="784">
                  <c:v>7.7</c:v>
                </c:pt>
                <c:pt idx="785">
                  <c:v>7.7</c:v>
                </c:pt>
                <c:pt idx="786">
                  <c:v>7.7</c:v>
                </c:pt>
                <c:pt idx="787">
                  <c:v>7.7</c:v>
                </c:pt>
                <c:pt idx="788">
                  <c:v>7.7</c:v>
                </c:pt>
                <c:pt idx="789">
                  <c:v>7.7</c:v>
                </c:pt>
                <c:pt idx="790">
                  <c:v>7.7</c:v>
                </c:pt>
                <c:pt idx="791">
                  <c:v>7.7</c:v>
                </c:pt>
                <c:pt idx="792">
                  <c:v>7.7</c:v>
                </c:pt>
                <c:pt idx="793">
                  <c:v>7.7</c:v>
                </c:pt>
                <c:pt idx="794">
                  <c:v>7.7</c:v>
                </c:pt>
                <c:pt idx="795">
                  <c:v>7.7</c:v>
                </c:pt>
                <c:pt idx="796">
                  <c:v>7.7</c:v>
                </c:pt>
                <c:pt idx="797">
                  <c:v>7.7</c:v>
                </c:pt>
                <c:pt idx="798">
                  <c:v>7.7</c:v>
                </c:pt>
                <c:pt idx="799">
                  <c:v>7.7</c:v>
                </c:pt>
                <c:pt idx="800">
                  <c:v>7.7</c:v>
                </c:pt>
                <c:pt idx="801">
                  <c:v>7.7</c:v>
                </c:pt>
                <c:pt idx="802">
                  <c:v>7.7</c:v>
                </c:pt>
                <c:pt idx="803">
                  <c:v>7.7</c:v>
                </c:pt>
                <c:pt idx="804">
                  <c:v>7.7</c:v>
                </c:pt>
                <c:pt idx="805">
                  <c:v>7.7</c:v>
                </c:pt>
                <c:pt idx="806">
                  <c:v>7.7</c:v>
                </c:pt>
                <c:pt idx="807">
                  <c:v>7.7</c:v>
                </c:pt>
                <c:pt idx="808">
                  <c:v>7.7</c:v>
                </c:pt>
                <c:pt idx="809">
                  <c:v>7.7</c:v>
                </c:pt>
                <c:pt idx="810">
                  <c:v>7.7</c:v>
                </c:pt>
                <c:pt idx="811">
                  <c:v>7.7</c:v>
                </c:pt>
                <c:pt idx="812">
                  <c:v>7.7</c:v>
                </c:pt>
                <c:pt idx="813">
                  <c:v>7.7</c:v>
                </c:pt>
                <c:pt idx="814">
                  <c:v>7.7</c:v>
                </c:pt>
                <c:pt idx="815">
                  <c:v>7.7</c:v>
                </c:pt>
                <c:pt idx="816">
                  <c:v>7.7</c:v>
                </c:pt>
                <c:pt idx="817">
                  <c:v>7.7</c:v>
                </c:pt>
                <c:pt idx="818">
                  <c:v>7.7</c:v>
                </c:pt>
                <c:pt idx="819">
                  <c:v>7.7</c:v>
                </c:pt>
                <c:pt idx="820">
                  <c:v>7.7</c:v>
                </c:pt>
                <c:pt idx="821">
                  <c:v>7.7</c:v>
                </c:pt>
                <c:pt idx="822">
                  <c:v>7.7</c:v>
                </c:pt>
                <c:pt idx="823">
                  <c:v>7.7</c:v>
                </c:pt>
                <c:pt idx="824">
                  <c:v>7.7</c:v>
                </c:pt>
                <c:pt idx="825">
                  <c:v>7.7</c:v>
                </c:pt>
                <c:pt idx="826">
                  <c:v>7.7</c:v>
                </c:pt>
                <c:pt idx="827">
                  <c:v>7.7</c:v>
                </c:pt>
                <c:pt idx="828">
                  <c:v>7.7</c:v>
                </c:pt>
                <c:pt idx="829">
                  <c:v>7.7</c:v>
                </c:pt>
                <c:pt idx="830">
                  <c:v>7.7</c:v>
                </c:pt>
                <c:pt idx="831">
                  <c:v>7.7</c:v>
                </c:pt>
                <c:pt idx="832">
                  <c:v>7.7</c:v>
                </c:pt>
                <c:pt idx="833">
                  <c:v>7.7</c:v>
                </c:pt>
                <c:pt idx="834">
                  <c:v>7.7</c:v>
                </c:pt>
                <c:pt idx="835">
                  <c:v>7.7</c:v>
                </c:pt>
                <c:pt idx="836">
                  <c:v>7.7</c:v>
                </c:pt>
                <c:pt idx="837">
                  <c:v>7.7</c:v>
                </c:pt>
                <c:pt idx="838">
                  <c:v>7.7</c:v>
                </c:pt>
                <c:pt idx="839">
                  <c:v>7.7</c:v>
                </c:pt>
                <c:pt idx="840">
                  <c:v>7.7</c:v>
                </c:pt>
                <c:pt idx="841">
                  <c:v>7.7</c:v>
                </c:pt>
                <c:pt idx="842">
                  <c:v>7.7</c:v>
                </c:pt>
                <c:pt idx="843">
                  <c:v>7.7</c:v>
                </c:pt>
                <c:pt idx="844">
                  <c:v>7.7</c:v>
                </c:pt>
                <c:pt idx="845">
                  <c:v>7.7</c:v>
                </c:pt>
                <c:pt idx="846">
                  <c:v>7.7</c:v>
                </c:pt>
                <c:pt idx="847">
                  <c:v>7.7</c:v>
                </c:pt>
                <c:pt idx="848">
                  <c:v>7.7</c:v>
                </c:pt>
                <c:pt idx="849">
                  <c:v>7.7</c:v>
                </c:pt>
                <c:pt idx="850">
                  <c:v>7.7</c:v>
                </c:pt>
                <c:pt idx="851">
                  <c:v>7.7</c:v>
                </c:pt>
                <c:pt idx="852">
                  <c:v>7.7</c:v>
                </c:pt>
                <c:pt idx="853">
                  <c:v>7.7</c:v>
                </c:pt>
                <c:pt idx="854">
                  <c:v>7.7</c:v>
                </c:pt>
                <c:pt idx="855">
                  <c:v>7.7</c:v>
                </c:pt>
                <c:pt idx="856">
                  <c:v>7.7</c:v>
                </c:pt>
                <c:pt idx="857">
                  <c:v>7.7</c:v>
                </c:pt>
                <c:pt idx="858">
                  <c:v>7.7</c:v>
                </c:pt>
                <c:pt idx="859">
                  <c:v>7.7</c:v>
                </c:pt>
                <c:pt idx="860">
                  <c:v>7.7</c:v>
                </c:pt>
                <c:pt idx="861">
                  <c:v>7.7</c:v>
                </c:pt>
                <c:pt idx="862">
                  <c:v>7.7</c:v>
                </c:pt>
                <c:pt idx="863">
                  <c:v>7.7</c:v>
                </c:pt>
                <c:pt idx="864">
                  <c:v>7.7</c:v>
                </c:pt>
                <c:pt idx="865">
                  <c:v>7.7</c:v>
                </c:pt>
                <c:pt idx="866">
                  <c:v>7.7</c:v>
                </c:pt>
                <c:pt idx="867">
                  <c:v>7.7</c:v>
                </c:pt>
                <c:pt idx="868">
                  <c:v>7.7</c:v>
                </c:pt>
                <c:pt idx="869">
                  <c:v>7.7</c:v>
                </c:pt>
                <c:pt idx="870">
                  <c:v>7.7</c:v>
                </c:pt>
                <c:pt idx="871">
                  <c:v>7.7</c:v>
                </c:pt>
                <c:pt idx="872">
                  <c:v>7.7</c:v>
                </c:pt>
                <c:pt idx="873">
                  <c:v>7.7</c:v>
                </c:pt>
                <c:pt idx="874">
                  <c:v>7.7</c:v>
                </c:pt>
                <c:pt idx="875">
                  <c:v>7.7</c:v>
                </c:pt>
                <c:pt idx="876">
                  <c:v>7.7</c:v>
                </c:pt>
                <c:pt idx="877">
                  <c:v>7.7</c:v>
                </c:pt>
                <c:pt idx="878">
                  <c:v>7.7</c:v>
                </c:pt>
                <c:pt idx="879">
                  <c:v>7.7</c:v>
                </c:pt>
                <c:pt idx="880">
                  <c:v>7.7</c:v>
                </c:pt>
                <c:pt idx="881">
                  <c:v>7.7</c:v>
                </c:pt>
                <c:pt idx="882">
                  <c:v>7.7</c:v>
                </c:pt>
                <c:pt idx="883">
                  <c:v>7.7</c:v>
                </c:pt>
                <c:pt idx="884">
                  <c:v>7.7</c:v>
                </c:pt>
                <c:pt idx="885">
                  <c:v>7.7</c:v>
                </c:pt>
                <c:pt idx="886">
                  <c:v>7.7</c:v>
                </c:pt>
                <c:pt idx="887">
                  <c:v>7.7</c:v>
                </c:pt>
                <c:pt idx="888">
                  <c:v>7.7</c:v>
                </c:pt>
                <c:pt idx="889">
                  <c:v>7.7</c:v>
                </c:pt>
                <c:pt idx="890">
                  <c:v>7.7</c:v>
                </c:pt>
                <c:pt idx="891">
                  <c:v>7.7</c:v>
                </c:pt>
                <c:pt idx="892">
                  <c:v>7.7</c:v>
                </c:pt>
                <c:pt idx="893">
                  <c:v>7.7</c:v>
                </c:pt>
                <c:pt idx="894">
                  <c:v>7.7</c:v>
                </c:pt>
                <c:pt idx="895">
                  <c:v>7.7</c:v>
                </c:pt>
                <c:pt idx="896">
                  <c:v>7.7</c:v>
                </c:pt>
                <c:pt idx="897">
                  <c:v>7.7</c:v>
                </c:pt>
                <c:pt idx="898">
                  <c:v>7.7</c:v>
                </c:pt>
                <c:pt idx="899">
                  <c:v>7.7</c:v>
                </c:pt>
                <c:pt idx="900">
                  <c:v>7.7</c:v>
                </c:pt>
                <c:pt idx="901">
                  <c:v>7.7</c:v>
                </c:pt>
                <c:pt idx="902">
                  <c:v>7.7</c:v>
                </c:pt>
                <c:pt idx="903">
                  <c:v>7.7</c:v>
                </c:pt>
                <c:pt idx="904">
                  <c:v>7.7</c:v>
                </c:pt>
                <c:pt idx="905">
                  <c:v>7.7</c:v>
                </c:pt>
                <c:pt idx="906">
                  <c:v>7.7</c:v>
                </c:pt>
                <c:pt idx="907">
                  <c:v>7.7</c:v>
                </c:pt>
                <c:pt idx="908">
                  <c:v>7.7</c:v>
                </c:pt>
                <c:pt idx="909">
                  <c:v>7.7</c:v>
                </c:pt>
                <c:pt idx="910">
                  <c:v>7.7</c:v>
                </c:pt>
                <c:pt idx="911">
                  <c:v>7.7</c:v>
                </c:pt>
                <c:pt idx="912">
                  <c:v>7.7</c:v>
                </c:pt>
                <c:pt idx="913">
                  <c:v>7.7</c:v>
                </c:pt>
                <c:pt idx="914">
                  <c:v>7.7</c:v>
                </c:pt>
                <c:pt idx="915">
                  <c:v>7.7</c:v>
                </c:pt>
                <c:pt idx="916">
                  <c:v>7.7</c:v>
                </c:pt>
                <c:pt idx="917">
                  <c:v>7.7</c:v>
                </c:pt>
                <c:pt idx="918">
                  <c:v>7.7</c:v>
                </c:pt>
                <c:pt idx="919">
                  <c:v>7.7</c:v>
                </c:pt>
                <c:pt idx="920">
                  <c:v>7.7</c:v>
                </c:pt>
                <c:pt idx="921">
                  <c:v>7.7</c:v>
                </c:pt>
                <c:pt idx="922">
                  <c:v>7.7</c:v>
                </c:pt>
                <c:pt idx="923">
                  <c:v>7.7</c:v>
                </c:pt>
                <c:pt idx="924">
                  <c:v>7.7</c:v>
                </c:pt>
                <c:pt idx="925">
                  <c:v>7.7</c:v>
                </c:pt>
                <c:pt idx="926">
                  <c:v>7.6</c:v>
                </c:pt>
                <c:pt idx="927">
                  <c:v>7.6</c:v>
                </c:pt>
                <c:pt idx="928">
                  <c:v>7.6</c:v>
                </c:pt>
                <c:pt idx="929">
                  <c:v>7.6</c:v>
                </c:pt>
                <c:pt idx="930">
                  <c:v>7.6</c:v>
                </c:pt>
                <c:pt idx="931">
                  <c:v>7.6</c:v>
                </c:pt>
                <c:pt idx="932">
                  <c:v>7.6</c:v>
                </c:pt>
                <c:pt idx="933">
                  <c:v>7.6</c:v>
                </c:pt>
                <c:pt idx="934">
                  <c:v>7.6</c:v>
                </c:pt>
                <c:pt idx="935">
                  <c:v>7.6</c:v>
                </c:pt>
                <c:pt idx="936">
                  <c:v>7.6</c:v>
                </c:pt>
                <c:pt idx="937">
                  <c:v>7.6</c:v>
                </c:pt>
                <c:pt idx="938">
                  <c:v>7.6</c:v>
                </c:pt>
                <c:pt idx="939">
                  <c:v>7.6</c:v>
                </c:pt>
                <c:pt idx="940">
                  <c:v>7.6</c:v>
                </c:pt>
                <c:pt idx="941">
                  <c:v>7.6</c:v>
                </c:pt>
                <c:pt idx="942">
                  <c:v>7.6</c:v>
                </c:pt>
                <c:pt idx="943">
                  <c:v>7.6</c:v>
                </c:pt>
                <c:pt idx="944">
                  <c:v>7.6</c:v>
                </c:pt>
                <c:pt idx="945">
                  <c:v>7.6</c:v>
                </c:pt>
                <c:pt idx="946">
                  <c:v>7.6</c:v>
                </c:pt>
                <c:pt idx="947">
                  <c:v>7.6</c:v>
                </c:pt>
                <c:pt idx="948">
                  <c:v>7.6</c:v>
                </c:pt>
                <c:pt idx="949">
                  <c:v>7.6</c:v>
                </c:pt>
                <c:pt idx="950">
                  <c:v>7.6</c:v>
                </c:pt>
                <c:pt idx="951">
                  <c:v>7.6</c:v>
                </c:pt>
                <c:pt idx="952">
                  <c:v>7.6</c:v>
                </c:pt>
                <c:pt idx="953">
                  <c:v>7.6</c:v>
                </c:pt>
                <c:pt idx="954">
                  <c:v>7.6</c:v>
                </c:pt>
                <c:pt idx="955">
                  <c:v>7.6</c:v>
                </c:pt>
                <c:pt idx="956">
                  <c:v>7.6</c:v>
                </c:pt>
                <c:pt idx="957">
                  <c:v>7.6</c:v>
                </c:pt>
                <c:pt idx="958">
                  <c:v>7.6</c:v>
                </c:pt>
                <c:pt idx="959">
                  <c:v>7.6</c:v>
                </c:pt>
                <c:pt idx="960">
                  <c:v>7.6</c:v>
                </c:pt>
                <c:pt idx="961">
                  <c:v>7.6</c:v>
                </c:pt>
                <c:pt idx="962">
                  <c:v>7.6</c:v>
                </c:pt>
                <c:pt idx="963">
                  <c:v>7.6</c:v>
                </c:pt>
                <c:pt idx="964">
                  <c:v>7.6</c:v>
                </c:pt>
                <c:pt idx="965">
                  <c:v>7.6</c:v>
                </c:pt>
                <c:pt idx="966">
                  <c:v>7.6</c:v>
                </c:pt>
                <c:pt idx="967">
                  <c:v>7.6</c:v>
                </c:pt>
                <c:pt idx="968">
                  <c:v>7.6</c:v>
                </c:pt>
                <c:pt idx="969">
                  <c:v>7.6</c:v>
                </c:pt>
                <c:pt idx="970">
                  <c:v>7.6</c:v>
                </c:pt>
                <c:pt idx="971">
                  <c:v>7.6</c:v>
                </c:pt>
                <c:pt idx="972">
                  <c:v>7.6</c:v>
                </c:pt>
                <c:pt idx="973">
                  <c:v>7.6</c:v>
                </c:pt>
                <c:pt idx="974">
                  <c:v>7.6</c:v>
                </c:pt>
                <c:pt idx="975">
                  <c:v>7.6</c:v>
                </c:pt>
                <c:pt idx="976">
                  <c:v>7.6</c:v>
                </c:pt>
                <c:pt idx="977">
                  <c:v>7.6</c:v>
                </c:pt>
                <c:pt idx="978">
                  <c:v>7.6</c:v>
                </c:pt>
                <c:pt idx="979">
                  <c:v>7.6</c:v>
                </c:pt>
                <c:pt idx="980">
                  <c:v>7.6</c:v>
                </c:pt>
                <c:pt idx="981">
                  <c:v>7.6</c:v>
                </c:pt>
                <c:pt idx="982">
                  <c:v>7.6</c:v>
                </c:pt>
                <c:pt idx="983">
                  <c:v>7.6</c:v>
                </c:pt>
                <c:pt idx="984">
                  <c:v>7.6</c:v>
                </c:pt>
                <c:pt idx="985">
                  <c:v>7.6</c:v>
                </c:pt>
                <c:pt idx="986">
                  <c:v>7.6</c:v>
                </c:pt>
                <c:pt idx="987">
                  <c:v>7.6</c:v>
                </c:pt>
                <c:pt idx="988">
                  <c:v>7.6</c:v>
                </c:pt>
                <c:pt idx="989">
                  <c:v>7.6</c:v>
                </c:pt>
                <c:pt idx="990">
                  <c:v>7.6</c:v>
                </c:pt>
                <c:pt idx="991">
                  <c:v>7.6</c:v>
                </c:pt>
                <c:pt idx="992">
                  <c:v>7.6</c:v>
                </c:pt>
                <c:pt idx="993">
                  <c:v>7.6</c:v>
                </c:pt>
                <c:pt idx="994">
                  <c:v>7.6</c:v>
                </c:pt>
                <c:pt idx="995">
                  <c:v>7.6</c:v>
                </c:pt>
                <c:pt idx="996">
                  <c:v>7.6</c:v>
                </c:pt>
                <c:pt idx="997">
                  <c:v>7.6</c:v>
                </c:pt>
                <c:pt idx="998">
                  <c:v>7.6</c:v>
                </c:pt>
                <c:pt idx="999">
                  <c:v>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8E-4DF0-ADDA-3518A96DA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608008"/>
        <c:axId val="180610056"/>
      </c:scatterChart>
      <c:valAx>
        <c:axId val="180608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10056"/>
        <c:crosses val="autoZero"/>
        <c:crossBetween val="midCat"/>
      </c:valAx>
      <c:valAx>
        <c:axId val="180610056"/>
        <c:scaling>
          <c:orientation val="minMax"/>
          <c:min val="7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08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Metascore over the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unique_dataset!$D$2:$D$1001</c:f>
              <c:numCache>
                <c:formatCode>General</c:formatCode>
                <c:ptCount val="1000"/>
                <c:pt idx="0">
                  <c:v>1994</c:v>
                </c:pt>
                <c:pt idx="1">
                  <c:v>1972</c:v>
                </c:pt>
                <c:pt idx="2">
                  <c:v>2008</c:v>
                </c:pt>
                <c:pt idx="3">
                  <c:v>1993</c:v>
                </c:pt>
                <c:pt idx="4">
                  <c:v>1957</c:v>
                </c:pt>
                <c:pt idx="5">
                  <c:v>2003</c:v>
                </c:pt>
                <c:pt idx="6">
                  <c:v>1974</c:v>
                </c:pt>
                <c:pt idx="7">
                  <c:v>2023</c:v>
                </c:pt>
                <c:pt idx="8">
                  <c:v>1994</c:v>
                </c:pt>
                <c:pt idx="9">
                  <c:v>2010</c:v>
                </c:pt>
                <c:pt idx="10">
                  <c:v>2001</c:v>
                </c:pt>
                <c:pt idx="11">
                  <c:v>1999</c:v>
                </c:pt>
                <c:pt idx="12">
                  <c:v>1994</c:v>
                </c:pt>
                <c:pt idx="13">
                  <c:v>1966</c:v>
                </c:pt>
                <c:pt idx="14">
                  <c:v>2002</c:v>
                </c:pt>
                <c:pt idx="15">
                  <c:v>2021</c:v>
                </c:pt>
                <c:pt idx="16">
                  <c:v>2022</c:v>
                </c:pt>
                <c:pt idx="17">
                  <c:v>2014</c:v>
                </c:pt>
                <c:pt idx="18">
                  <c:v>1990</c:v>
                </c:pt>
                <c:pt idx="19">
                  <c:v>1999</c:v>
                </c:pt>
                <c:pt idx="20">
                  <c:v>1975</c:v>
                </c:pt>
                <c:pt idx="21">
                  <c:v>1980</c:v>
                </c:pt>
                <c:pt idx="22">
                  <c:v>2022</c:v>
                </c:pt>
                <c:pt idx="23">
                  <c:v>2020</c:v>
                </c:pt>
                <c:pt idx="24">
                  <c:v>1999</c:v>
                </c:pt>
                <c:pt idx="25">
                  <c:v>1991</c:v>
                </c:pt>
                <c:pt idx="26">
                  <c:v>1995</c:v>
                </c:pt>
                <c:pt idx="27">
                  <c:v>1998</c:v>
                </c:pt>
                <c:pt idx="28">
                  <c:v>1991</c:v>
                </c:pt>
                <c:pt idx="29">
                  <c:v>1977</c:v>
                </c:pt>
                <c:pt idx="30">
                  <c:v>2001</c:v>
                </c:pt>
                <c:pt idx="31">
                  <c:v>2002</c:v>
                </c:pt>
                <c:pt idx="32">
                  <c:v>1997</c:v>
                </c:pt>
                <c:pt idx="33">
                  <c:v>1954</c:v>
                </c:pt>
                <c:pt idx="34">
                  <c:v>1946</c:v>
                </c:pt>
                <c:pt idx="35">
                  <c:v>1962</c:v>
                </c:pt>
                <c:pt idx="36">
                  <c:v>2022</c:v>
                </c:pt>
                <c:pt idx="37">
                  <c:v>1985</c:v>
                </c:pt>
                <c:pt idx="38">
                  <c:v>2006</c:v>
                </c:pt>
                <c:pt idx="39">
                  <c:v>2000</c:v>
                </c:pt>
                <c:pt idx="40">
                  <c:v>1979</c:v>
                </c:pt>
                <c:pt idx="41">
                  <c:v>2019</c:v>
                </c:pt>
                <c:pt idx="42">
                  <c:v>2006</c:v>
                </c:pt>
                <c:pt idx="43">
                  <c:v>2014</c:v>
                </c:pt>
                <c:pt idx="44">
                  <c:v>1994</c:v>
                </c:pt>
                <c:pt idx="45">
                  <c:v>1994</c:v>
                </c:pt>
                <c:pt idx="46">
                  <c:v>1995</c:v>
                </c:pt>
                <c:pt idx="47">
                  <c:v>1942</c:v>
                </c:pt>
                <c:pt idx="48">
                  <c:v>1998</c:v>
                </c:pt>
                <c:pt idx="49">
                  <c:v>1960</c:v>
                </c:pt>
                <c:pt idx="50">
                  <c:v>2002</c:v>
                </c:pt>
                <c:pt idx="51">
                  <c:v>2011</c:v>
                </c:pt>
                <c:pt idx="52">
                  <c:v>1968</c:v>
                </c:pt>
                <c:pt idx="53">
                  <c:v>1988</c:v>
                </c:pt>
                <c:pt idx="54">
                  <c:v>1954</c:v>
                </c:pt>
                <c:pt idx="55">
                  <c:v>1988</c:v>
                </c:pt>
                <c:pt idx="56">
                  <c:v>1936</c:v>
                </c:pt>
                <c:pt idx="57">
                  <c:v>1931</c:v>
                </c:pt>
                <c:pt idx="58">
                  <c:v>2018</c:v>
                </c:pt>
                <c:pt idx="59">
                  <c:v>1981</c:v>
                </c:pt>
                <c:pt idx="60">
                  <c:v>2018</c:v>
                </c:pt>
                <c:pt idx="61">
                  <c:v>2019</c:v>
                </c:pt>
                <c:pt idx="62">
                  <c:v>2012</c:v>
                </c:pt>
                <c:pt idx="63">
                  <c:v>1979</c:v>
                </c:pt>
                <c:pt idx="64">
                  <c:v>1986</c:v>
                </c:pt>
                <c:pt idx="65">
                  <c:v>2019</c:v>
                </c:pt>
                <c:pt idx="66">
                  <c:v>2012</c:v>
                </c:pt>
                <c:pt idx="67">
                  <c:v>2018</c:v>
                </c:pt>
                <c:pt idx="68">
                  <c:v>1980</c:v>
                </c:pt>
                <c:pt idx="69">
                  <c:v>2003</c:v>
                </c:pt>
                <c:pt idx="70">
                  <c:v>2000</c:v>
                </c:pt>
                <c:pt idx="71">
                  <c:v>1984</c:v>
                </c:pt>
                <c:pt idx="72">
                  <c:v>1985</c:v>
                </c:pt>
                <c:pt idx="73">
                  <c:v>2017</c:v>
                </c:pt>
                <c:pt idx="74">
                  <c:v>2016</c:v>
                </c:pt>
                <c:pt idx="75">
                  <c:v>2008</c:v>
                </c:pt>
                <c:pt idx="76">
                  <c:v>2009</c:v>
                </c:pt>
                <c:pt idx="77">
                  <c:v>2006</c:v>
                </c:pt>
                <c:pt idx="78">
                  <c:v>1964</c:v>
                </c:pt>
                <c:pt idx="79">
                  <c:v>1981</c:v>
                </c:pt>
                <c:pt idx="80">
                  <c:v>2018</c:v>
                </c:pt>
                <c:pt idx="81">
                  <c:v>1950</c:v>
                </c:pt>
                <c:pt idx="82">
                  <c:v>1957</c:v>
                </c:pt>
                <c:pt idx="83">
                  <c:v>1957</c:v>
                </c:pt>
                <c:pt idx="84">
                  <c:v>1940</c:v>
                </c:pt>
                <c:pt idx="85">
                  <c:v>1963</c:v>
                </c:pt>
                <c:pt idx="86">
                  <c:v>2019</c:v>
                </c:pt>
                <c:pt idx="87">
                  <c:v>2021</c:v>
                </c:pt>
                <c:pt idx="88">
                  <c:v>2019</c:v>
                </c:pt>
                <c:pt idx="89">
                  <c:v>2021</c:v>
                </c:pt>
                <c:pt idx="90">
                  <c:v>2022</c:v>
                </c:pt>
                <c:pt idx="91">
                  <c:v>1995</c:v>
                </c:pt>
                <c:pt idx="92">
                  <c:v>2009</c:v>
                </c:pt>
                <c:pt idx="93">
                  <c:v>1987</c:v>
                </c:pt>
                <c:pt idx="94">
                  <c:v>1983</c:v>
                </c:pt>
                <c:pt idx="95">
                  <c:v>1999</c:v>
                </c:pt>
                <c:pt idx="96">
                  <c:v>2000</c:v>
                </c:pt>
                <c:pt idx="97">
                  <c:v>1997</c:v>
                </c:pt>
                <c:pt idx="98">
                  <c:v>2004</c:v>
                </c:pt>
                <c:pt idx="99">
                  <c:v>1971</c:v>
                </c:pt>
                <c:pt idx="100">
                  <c:v>1958</c:v>
                </c:pt>
                <c:pt idx="101">
                  <c:v>1995</c:v>
                </c:pt>
                <c:pt idx="102">
                  <c:v>1968</c:v>
                </c:pt>
                <c:pt idx="103">
                  <c:v>1992</c:v>
                </c:pt>
                <c:pt idx="104">
                  <c:v>1984</c:v>
                </c:pt>
                <c:pt idx="105">
                  <c:v>2012</c:v>
                </c:pt>
                <c:pt idx="106">
                  <c:v>1995</c:v>
                </c:pt>
                <c:pt idx="107">
                  <c:v>2020</c:v>
                </c:pt>
                <c:pt idx="108">
                  <c:v>2009</c:v>
                </c:pt>
                <c:pt idx="109">
                  <c:v>1983</c:v>
                </c:pt>
                <c:pt idx="110">
                  <c:v>2001</c:v>
                </c:pt>
                <c:pt idx="111">
                  <c:v>2010</c:v>
                </c:pt>
                <c:pt idx="112">
                  <c:v>1962</c:v>
                </c:pt>
                <c:pt idx="113">
                  <c:v>2010</c:v>
                </c:pt>
                <c:pt idx="114">
                  <c:v>1997</c:v>
                </c:pt>
                <c:pt idx="115">
                  <c:v>1959</c:v>
                </c:pt>
                <c:pt idx="116">
                  <c:v>1962</c:v>
                </c:pt>
                <c:pt idx="117">
                  <c:v>1941</c:v>
                </c:pt>
                <c:pt idx="118">
                  <c:v>1952</c:v>
                </c:pt>
                <c:pt idx="119">
                  <c:v>1927</c:v>
                </c:pt>
                <c:pt idx="120">
                  <c:v>1973</c:v>
                </c:pt>
                <c:pt idx="121">
                  <c:v>2011</c:v>
                </c:pt>
                <c:pt idx="122">
                  <c:v>1931</c:v>
                </c:pt>
                <c:pt idx="123">
                  <c:v>1960</c:v>
                </c:pt>
                <c:pt idx="124">
                  <c:v>2016</c:v>
                </c:pt>
                <c:pt idx="125">
                  <c:v>1952</c:v>
                </c:pt>
                <c:pt idx="126">
                  <c:v>1961</c:v>
                </c:pt>
                <c:pt idx="127">
                  <c:v>2022</c:v>
                </c:pt>
                <c:pt idx="128">
                  <c:v>1944</c:v>
                </c:pt>
                <c:pt idx="129">
                  <c:v>2007</c:v>
                </c:pt>
                <c:pt idx="130">
                  <c:v>1948</c:v>
                </c:pt>
                <c:pt idx="131">
                  <c:v>2017</c:v>
                </c:pt>
                <c:pt idx="132">
                  <c:v>2022</c:v>
                </c:pt>
                <c:pt idx="133">
                  <c:v>2022</c:v>
                </c:pt>
                <c:pt idx="134">
                  <c:v>2019</c:v>
                </c:pt>
                <c:pt idx="135">
                  <c:v>1921</c:v>
                </c:pt>
                <c:pt idx="136">
                  <c:v>2021</c:v>
                </c:pt>
                <c:pt idx="137">
                  <c:v>2018</c:v>
                </c:pt>
                <c:pt idx="138">
                  <c:v>2013</c:v>
                </c:pt>
                <c:pt idx="139">
                  <c:v>2023</c:v>
                </c:pt>
                <c:pt idx="140">
                  <c:v>1989</c:v>
                </c:pt>
                <c:pt idx="141">
                  <c:v>2013</c:v>
                </c:pt>
                <c:pt idx="142">
                  <c:v>2021</c:v>
                </c:pt>
                <c:pt idx="143">
                  <c:v>2007</c:v>
                </c:pt>
                <c:pt idx="144">
                  <c:v>1993</c:v>
                </c:pt>
                <c:pt idx="145">
                  <c:v>2010</c:v>
                </c:pt>
                <c:pt idx="146">
                  <c:v>2007</c:v>
                </c:pt>
                <c:pt idx="147">
                  <c:v>1982</c:v>
                </c:pt>
                <c:pt idx="148">
                  <c:v>2005</c:v>
                </c:pt>
                <c:pt idx="149">
                  <c:v>1976</c:v>
                </c:pt>
                <c:pt idx="150">
                  <c:v>2019</c:v>
                </c:pt>
                <c:pt idx="151">
                  <c:v>1995</c:v>
                </c:pt>
                <c:pt idx="152">
                  <c:v>2000</c:v>
                </c:pt>
                <c:pt idx="153">
                  <c:v>2004</c:v>
                </c:pt>
                <c:pt idx="154">
                  <c:v>1992</c:v>
                </c:pt>
                <c:pt idx="155">
                  <c:v>1998</c:v>
                </c:pt>
                <c:pt idx="156">
                  <c:v>2018</c:v>
                </c:pt>
                <c:pt idx="157">
                  <c:v>2003</c:v>
                </c:pt>
                <c:pt idx="158">
                  <c:v>1997</c:v>
                </c:pt>
                <c:pt idx="159">
                  <c:v>1999</c:v>
                </c:pt>
                <c:pt idx="160">
                  <c:v>2003</c:v>
                </c:pt>
                <c:pt idx="161">
                  <c:v>1988</c:v>
                </c:pt>
                <c:pt idx="162">
                  <c:v>2001</c:v>
                </c:pt>
                <c:pt idx="163">
                  <c:v>2020</c:v>
                </c:pt>
                <c:pt idx="164">
                  <c:v>2004</c:v>
                </c:pt>
                <c:pt idx="165">
                  <c:v>1939</c:v>
                </c:pt>
                <c:pt idx="166">
                  <c:v>1974</c:v>
                </c:pt>
                <c:pt idx="167">
                  <c:v>2005</c:v>
                </c:pt>
                <c:pt idx="168">
                  <c:v>2006</c:v>
                </c:pt>
                <c:pt idx="169">
                  <c:v>1963</c:v>
                </c:pt>
                <c:pt idx="170">
                  <c:v>1959</c:v>
                </c:pt>
                <c:pt idx="171">
                  <c:v>1975</c:v>
                </c:pt>
                <c:pt idx="172">
                  <c:v>1980</c:v>
                </c:pt>
                <c:pt idx="173">
                  <c:v>2020</c:v>
                </c:pt>
                <c:pt idx="174">
                  <c:v>2009</c:v>
                </c:pt>
                <c:pt idx="175">
                  <c:v>1965</c:v>
                </c:pt>
                <c:pt idx="176">
                  <c:v>1985</c:v>
                </c:pt>
                <c:pt idx="177">
                  <c:v>2019</c:v>
                </c:pt>
                <c:pt idx="178">
                  <c:v>2022</c:v>
                </c:pt>
                <c:pt idx="179">
                  <c:v>1954</c:v>
                </c:pt>
                <c:pt idx="180">
                  <c:v>1950</c:v>
                </c:pt>
                <c:pt idx="181">
                  <c:v>2017</c:v>
                </c:pt>
                <c:pt idx="182">
                  <c:v>2018</c:v>
                </c:pt>
                <c:pt idx="183">
                  <c:v>2012</c:v>
                </c:pt>
                <c:pt idx="184">
                  <c:v>1950</c:v>
                </c:pt>
                <c:pt idx="185">
                  <c:v>1948</c:v>
                </c:pt>
                <c:pt idx="186">
                  <c:v>1961</c:v>
                </c:pt>
                <c:pt idx="187">
                  <c:v>1942</c:v>
                </c:pt>
                <c:pt idx="188">
                  <c:v>2015</c:v>
                </c:pt>
                <c:pt idx="189">
                  <c:v>2018</c:v>
                </c:pt>
                <c:pt idx="190">
                  <c:v>2011</c:v>
                </c:pt>
                <c:pt idx="191">
                  <c:v>2019</c:v>
                </c:pt>
                <c:pt idx="192">
                  <c:v>1955</c:v>
                </c:pt>
                <c:pt idx="193">
                  <c:v>1969</c:v>
                </c:pt>
                <c:pt idx="194">
                  <c:v>1953</c:v>
                </c:pt>
                <c:pt idx="195">
                  <c:v>1997</c:v>
                </c:pt>
                <c:pt idx="196">
                  <c:v>2019</c:v>
                </c:pt>
                <c:pt idx="197">
                  <c:v>2004</c:v>
                </c:pt>
                <c:pt idx="198">
                  <c:v>1953</c:v>
                </c:pt>
                <c:pt idx="199">
                  <c:v>2018</c:v>
                </c:pt>
                <c:pt idx="200">
                  <c:v>1928</c:v>
                </c:pt>
                <c:pt idx="201">
                  <c:v>2005</c:v>
                </c:pt>
                <c:pt idx="202">
                  <c:v>1924</c:v>
                </c:pt>
                <c:pt idx="203">
                  <c:v>1975</c:v>
                </c:pt>
                <c:pt idx="204">
                  <c:v>1952</c:v>
                </c:pt>
                <c:pt idx="205">
                  <c:v>2017</c:v>
                </c:pt>
                <c:pt idx="206">
                  <c:v>2012</c:v>
                </c:pt>
                <c:pt idx="207">
                  <c:v>2018</c:v>
                </c:pt>
                <c:pt idx="208">
                  <c:v>2013</c:v>
                </c:pt>
                <c:pt idx="209">
                  <c:v>1975</c:v>
                </c:pt>
                <c:pt idx="210">
                  <c:v>2014</c:v>
                </c:pt>
                <c:pt idx="211">
                  <c:v>2013</c:v>
                </c:pt>
                <c:pt idx="212">
                  <c:v>2003</c:v>
                </c:pt>
                <c:pt idx="213">
                  <c:v>1982</c:v>
                </c:pt>
                <c:pt idx="214">
                  <c:v>1984</c:v>
                </c:pt>
                <c:pt idx="215">
                  <c:v>2015</c:v>
                </c:pt>
                <c:pt idx="216">
                  <c:v>2014</c:v>
                </c:pt>
                <c:pt idx="217">
                  <c:v>2019</c:v>
                </c:pt>
                <c:pt idx="218">
                  <c:v>2011</c:v>
                </c:pt>
                <c:pt idx="219">
                  <c:v>2017</c:v>
                </c:pt>
                <c:pt idx="220">
                  <c:v>2002</c:v>
                </c:pt>
                <c:pt idx="221">
                  <c:v>1998</c:v>
                </c:pt>
                <c:pt idx="222">
                  <c:v>2016</c:v>
                </c:pt>
                <c:pt idx="223">
                  <c:v>1986</c:v>
                </c:pt>
                <c:pt idx="224">
                  <c:v>2007</c:v>
                </c:pt>
                <c:pt idx="225">
                  <c:v>2011</c:v>
                </c:pt>
                <c:pt idx="226">
                  <c:v>1973</c:v>
                </c:pt>
                <c:pt idx="227">
                  <c:v>2015</c:v>
                </c:pt>
                <c:pt idx="228">
                  <c:v>2016</c:v>
                </c:pt>
                <c:pt idx="229">
                  <c:v>1976</c:v>
                </c:pt>
                <c:pt idx="230">
                  <c:v>1954</c:v>
                </c:pt>
                <c:pt idx="231">
                  <c:v>1996</c:v>
                </c:pt>
                <c:pt idx="232">
                  <c:v>1996</c:v>
                </c:pt>
                <c:pt idx="233">
                  <c:v>1939</c:v>
                </c:pt>
                <c:pt idx="234">
                  <c:v>2017</c:v>
                </c:pt>
                <c:pt idx="235">
                  <c:v>1989</c:v>
                </c:pt>
                <c:pt idx="236">
                  <c:v>2007</c:v>
                </c:pt>
                <c:pt idx="237">
                  <c:v>1978</c:v>
                </c:pt>
                <c:pt idx="238">
                  <c:v>2001</c:v>
                </c:pt>
                <c:pt idx="239">
                  <c:v>2003</c:v>
                </c:pt>
                <c:pt idx="240">
                  <c:v>2015</c:v>
                </c:pt>
                <c:pt idx="241">
                  <c:v>1995</c:v>
                </c:pt>
                <c:pt idx="242">
                  <c:v>2013</c:v>
                </c:pt>
                <c:pt idx="243">
                  <c:v>2013</c:v>
                </c:pt>
                <c:pt idx="244">
                  <c:v>2015</c:v>
                </c:pt>
                <c:pt idx="245">
                  <c:v>1965</c:v>
                </c:pt>
                <c:pt idx="246">
                  <c:v>1986</c:v>
                </c:pt>
                <c:pt idx="247">
                  <c:v>2010</c:v>
                </c:pt>
                <c:pt idx="248">
                  <c:v>1998</c:v>
                </c:pt>
                <c:pt idx="249">
                  <c:v>2011</c:v>
                </c:pt>
                <c:pt idx="250">
                  <c:v>2019</c:v>
                </c:pt>
                <c:pt idx="251">
                  <c:v>2008</c:v>
                </c:pt>
                <c:pt idx="252">
                  <c:v>2004</c:v>
                </c:pt>
                <c:pt idx="253">
                  <c:v>1975</c:v>
                </c:pt>
                <c:pt idx="254">
                  <c:v>2000</c:v>
                </c:pt>
                <c:pt idx="255">
                  <c:v>1995</c:v>
                </c:pt>
                <c:pt idx="256">
                  <c:v>2009</c:v>
                </c:pt>
                <c:pt idx="257">
                  <c:v>1988</c:v>
                </c:pt>
                <c:pt idx="258">
                  <c:v>1980</c:v>
                </c:pt>
                <c:pt idx="259">
                  <c:v>1967</c:v>
                </c:pt>
                <c:pt idx="260">
                  <c:v>1999</c:v>
                </c:pt>
                <c:pt idx="261">
                  <c:v>2014</c:v>
                </c:pt>
                <c:pt idx="262">
                  <c:v>2004</c:v>
                </c:pt>
                <c:pt idx="263">
                  <c:v>1979</c:v>
                </c:pt>
                <c:pt idx="264">
                  <c:v>2016</c:v>
                </c:pt>
                <c:pt idx="265">
                  <c:v>1976</c:v>
                </c:pt>
                <c:pt idx="266">
                  <c:v>1959</c:v>
                </c:pt>
                <c:pt idx="267">
                  <c:v>1984</c:v>
                </c:pt>
                <c:pt idx="268">
                  <c:v>1957</c:v>
                </c:pt>
                <c:pt idx="269">
                  <c:v>1957</c:v>
                </c:pt>
                <c:pt idx="270">
                  <c:v>1966</c:v>
                </c:pt>
                <c:pt idx="271">
                  <c:v>1993</c:v>
                </c:pt>
                <c:pt idx="272">
                  <c:v>2004</c:v>
                </c:pt>
                <c:pt idx="273">
                  <c:v>2000</c:v>
                </c:pt>
                <c:pt idx="274">
                  <c:v>1976</c:v>
                </c:pt>
                <c:pt idx="275">
                  <c:v>1940</c:v>
                </c:pt>
                <c:pt idx="276">
                  <c:v>1997</c:v>
                </c:pt>
                <c:pt idx="277">
                  <c:v>1962</c:v>
                </c:pt>
                <c:pt idx="278">
                  <c:v>1960</c:v>
                </c:pt>
                <c:pt idx="279">
                  <c:v>1949</c:v>
                </c:pt>
                <c:pt idx="280">
                  <c:v>1973</c:v>
                </c:pt>
                <c:pt idx="281">
                  <c:v>1946</c:v>
                </c:pt>
                <c:pt idx="282">
                  <c:v>1940</c:v>
                </c:pt>
                <c:pt idx="283">
                  <c:v>1930</c:v>
                </c:pt>
                <c:pt idx="284">
                  <c:v>2009</c:v>
                </c:pt>
                <c:pt idx="285">
                  <c:v>1974</c:v>
                </c:pt>
                <c:pt idx="286">
                  <c:v>1959</c:v>
                </c:pt>
                <c:pt idx="287">
                  <c:v>1994</c:v>
                </c:pt>
                <c:pt idx="288">
                  <c:v>1998</c:v>
                </c:pt>
                <c:pt idx="289">
                  <c:v>2014</c:v>
                </c:pt>
                <c:pt idx="290">
                  <c:v>1934</c:v>
                </c:pt>
                <c:pt idx="291">
                  <c:v>1982</c:v>
                </c:pt>
                <c:pt idx="292">
                  <c:v>2015</c:v>
                </c:pt>
                <c:pt idx="293">
                  <c:v>1957</c:v>
                </c:pt>
                <c:pt idx="294">
                  <c:v>1948</c:v>
                </c:pt>
                <c:pt idx="295">
                  <c:v>2001</c:v>
                </c:pt>
                <c:pt idx="296">
                  <c:v>2000</c:v>
                </c:pt>
                <c:pt idx="297">
                  <c:v>1995</c:v>
                </c:pt>
                <c:pt idx="298">
                  <c:v>1966</c:v>
                </c:pt>
                <c:pt idx="299">
                  <c:v>1993</c:v>
                </c:pt>
                <c:pt idx="300">
                  <c:v>1939</c:v>
                </c:pt>
                <c:pt idx="301">
                  <c:v>2014</c:v>
                </c:pt>
                <c:pt idx="302">
                  <c:v>1955</c:v>
                </c:pt>
                <c:pt idx="303">
                  <c:v>1966</c:v>
                </c:pt>
                <c:pt idx="304">
                  <c:v>2001</c:v>
                </c:pt>
                <c:pt idx="305">
                  <c:v>2012</c:v>
                </c:pt>
                <c:pt idx="306">
                  <c:v>1958</c:v>
                </c:pt>
                <c:pt idx="307">
                  <c:v>1951</c:v>
                </c:pt>
                <c:pt idx="308">
                  <c:v>1949</c:v>
                </c:pt>
                <c:pt idx="309">
                  <c:v>1926</c:v>
                </c:pt>
                <c:pt idx="310">
                  <c:v>2015</c:v>
                </c:pt>
                <c:pt idx="311">
                  <c:v>1925</c:v>
                </c:pt>
                <c:pt idx="312">
                  <c:v>1957</c:v>
                </c:pt>
                <c:pt idx="313">
                  <c:v>2012</c:v>
                </c:pt>
                <c:pt idx="314">
                  <c:v>2015</c:v>
                </c:pt>
                <c:pt idx="315">
                  <c:v>1927</c:v>
                </c:pt>
                <c:pt idx="316">
                  <c:v>1978</c:v>
                </c:pt>
                <c:pt idx="317">
                  <c:v>2008</c:v>
                </c:pt>
                <c:pt idx="318">
                  <c:v>1955</c:v>
                </c:pt>
                <c:pt idx="319">
                  <c:v>2006</c:v>
                </c:pt>
                <c:pt idx="320">
                  <c:v>1937</c:v>
                </c:pt>
                <c:pt idx="321">
                  <c:v>1991</c:v>
                </c:pt>
                <c:pt idx="322">
                  <c:v>1957</c:v>
                </c:pt>
                <c:pt idx="323">
                  <c:v>2016</c:v>
                </c:pt>
                <c:pt idx="324">
                  <c:v>2007</c:v>
                </c:pt>
                <c:pt idx="325">
                  <c:v>1960</c:v>
                </c:pt>
                <c:pt idx="326">
                  <c:v>2013</c:v>
                </c:pt>
                <c:pt idx="327">
                  <c:v>1986</c:v>
                </c:pt>
                <c:pt idx="328">
                  <c:v>2019</c:v>
                </c:pt>
                <c:pt idx="329">
                  <c:v>1988</c:v>
                </c:pt>
                <c:pt idx="330">
                  <c:v>1975</c:v>
                </c:pt>
                <c:pt idx="331">
                  <c:v>2003</c:v>
                </c:pt>
                <c:pt idx="332">
                  <c:v>2013</c:v>
                </c:pt>
                <c:pt idx="333">
                  <c:v>2012</c:v>
                </c:pt>
                <c:pt idx="334">
                  <c:v>2000</c:v>
                </c:pt>
                <c:pt idx="335">
                  <c:v>1996</c:v>
                </c:pt>
                <c:pt idx="336">
                  <c:v>1928</c:v>
                </c:pt>
                <c:pt idx="337">
                  <c:v>2010</c:v>
                </c:pt>
                <c:pt idx="338">
                  <c:v>2012</c:v>
                </c:pt>
                <c:pt idx="339">
                  <c:v>2005</c:v>
                </c:pt>
                <c:pt idx="340">
                  <c:v>1998</c:v>
                </c:pt>
                <c:pt idx="341">
                  <c:v>1999</c:v>
                </c:pt>
                <c:pt idx="342">
                  <c:v>1971</c:v>
                </c:pt>
                <c:pt idx="343">
                  <c:v>2021</c:v>
                </c:pt>
                <c:pt idx="344">
                  <c:v>2017</c:v>
                </c:pt>
                <c:pt idx="345">
                  <c:v>2014</c:v>
                </c:pt>
                <c:pt idx="346">
                  <c:v>2016</c:v>
                </c:pt>
                <c:pt idx="347">
                  <c:v>1988</c:v>
                </c:pt>
                <c:pt idx="348">
                  <c:v>2010</c:v>
                </c:pt>
                <c:pt idx="349">
                  <c:v>1987</c:v>
                </c:pt>
                <c:pt idx="350">
                  <c:v>2012</c:v>
                </c:pt>
                <c:pt idx="351">
                  <c:v>2016</c:v>
                </c:pt>
                <c:pt idx="352">
                  <c:v>2015</c:v>
                </c:pt>
                <c:pt idx="353">
                  <c:v>2001</c:v>
                </c:pt>
                <c:pt idx="354">
                  <c:v>2004</c:v>
                </c:pt>
                <c:pt idx="355">
                  <c:v>2013</c:v>
                </c:pt>
                <c:pt idx="356">
                  <c:v>2016</c:v>
                </c:pt>
                <c:pt idx="357">
                  <c:v>1967</c:v>
                </c:pt>
                <c:pt idx="358">
                  <c:v>2006</c:v>
                </c:pt>
                <c:pt idx="359">
                  <c:v>2015</c:v>
                </c:pt>
                <c:pt idx="360">
                  <c:v>2014</c:v>
                </c:pt>
                <c:pt idx="361">
                  <c:v>2005</c:v>
                </c:pt>
                <c:pt idx="362">
                  <c:v>2021</c:v>
                </c:pt>
                <c:pt idx="363">
                  <c:v>1990</c:v>
                </c:pt>
                <c:pt idx="364">
                  <c:v>1999</c:v>
                </c:pt>
                <c:pt idx="365">
                  <c:v>2008</c:v>
                </c:pt>
                <c:pt idx="366">
                  <c:v>1992</c:v>
                </c:pt>
                <c:pt idx="367">
                  <c:v>2020</c:v>
                </c:pt>
                <c:pt idx="368">
                  <c:v>1993</c:v>
                </c:pt>
                <c:pt idx="369">
                  <c:v>1989</c:v>
                </c:pt>
                <c:pt idx="370">
                  <c:v>1975</c:v>
                </c:pt>
                <c:pt idx="371">
                  <c:v>1974</c:v>
                </c:pt>
                <c:pt idx="372">
                  <c:v>1992</c:v>
                </c:pt>
                <c:pt idx="373">
                  <c:v>2006</c:v>
                </c:pt>
                <c:pt idx="374">
                  <c:v>1995</c:v>
                </c:pt>
                <c:pt idx="375">
                  <c:v>2006</c:v>
                </c:pt>
                <c:pt idx="376">
                  <c:v>2003</c:v>
                </c:pt>
                <c:pt idx="377">
                  <c:v>1991</c:v>
                </c:pt>
                <c:pt idx="378">
                  <c:v>1991</c:v>
                </c:pt>
                <c:pt idx="379">
                  <c:v>1952</c:v>
                </c:pt>
                <c:pt idx="380">
                  <c:v>1968</c:v>
                </c:pt>
                <c:pt idx="381">
                  <c:v>2007</c:v>
                </c:pt>
                <c:pt idx="382">
                  <c:v>1988</c:v>
                </c:pt>
                <c:pt idx="383">
                  <c:v>1968</c:v>
                </c:pt>
                <c:pt idx="384">
                  <c:v>1997</c:v>
                </c:pt>
                <c:pt idx="385">
                  <c:v>2016</c:v>
                </c:pt>
                <c:pt idx="386">
                  <c:v>2004</c:v>
                </c:pt>
                <c:pt idx="387">
                  <c:v>1979</c:v>
                </c:pt>
                <c:pt idx="388">
                  <c:v>1969</c:v>
                </c:pt>
                <c:pt idx="389">
                  <c:v>2010</c:v>
                </c:pt>
                <c:pt idx="390">
                  <c:v>2003</c:v>
                </c:pt>
                <c:pt idx="391">
                  <c:v>1971</c:v>
                </c:pt>
                <c:pt idx="392">
                  <c:v>2016</c:v>
                </c:pt>
                <c:pt idx="393">
                  <c:v>1962</c:v>
                </c:pt>
                <c:pt idx="394">
                  <c:v>2008</c:v>
                </c:pt>
                <c:pt idx="395">
                  <c:v>1996</c:v>
                </c:pt>
                <c:pt idx="396">
                  <c:v>1994</c:v>
                </c:pt>
                <c:pt idx="397">
                  <c:v>1953</c:v>
                </c:pt>
                <c:pt idx="398">
                  <c:v>1973</c:v>
                </c:pt>
                <c:pt idx="399">
                  <c:v>2014</c:v>
                </c:pt>
                <c:pt idx="400">
                  <c:v>1979</c:v>
                </c:pt>
                <c:pt idx="401">
                  <c:v>1971</c:v>
                </c:pt>
                <c:pt idx="402">
                  <c:v>1963</c:v>
                </c:pt>
                <c:pt idx="403">
                  <c:v>1977</c:v>
                </c:pt>
                <c:pt idx="404">
                  <c:v>1984</c:v>
                </c:pt>
                <c:pt idx="405">
                  <c:v>1941</c:v>
                </c:pt>
                <c:pt idx="406">
                  <c:v>1972</c:v>
                </c:pt>
                <c:pt idx="407">
                  <c:v>1986</c:v>
                </c:pt>
                <c:pt idx="408">
                  <c:v>1959</c:v>
                </c:pt>
                <c:pt idx="409">
                  <c:v>1982</c:v>
                </c:pt>
                <c:pt idx="410">
                  <c:v>2005</c:v>
                </c:pt>
                <c:pt idx="411">
                  <c:v>1998</c:v>
                </c:pt>
                <c:pt idx="412">
                  <c:v>1955</c:v>
                </c:pt>
                <c:pt idx="413">
                  <c:v>1982</c:v>
                </c:pt>
                <c:pt idx="414">
                  <c:v>1960</c:v>
                </c:pt>
                <c:pt idx="415">
                  <c:v>1982</c:v>
                </c:pt>
                <c:pt idx="416">
                  <c:v>1987</c:v>
                </c:pt>
                <c:pt idx="417">
                  <c:v>1966</c:v>
                </c:pt>
                <c:pt idx="418">
                  <c:v>2002</c:v>
                </c:pt>
                <c:pt idx="419">
                  <c:v>1999</c:v>
                </c:pt>
                <c:pt idx="420">
                  <c:v>2015</c:v>
                </c:pt>
                <c:pt idx="421">
                  <c:v>1959</c:v>
                </c:pt>
                <c:pt idx="422">
                  <c:v>2020</c:v>
                </c:pt>
                <c:pt idx="423">
                  <c:v>1958</c:v>
                </c:pt>
                <c:pt idx="424">
                  <c:v>1975</c:v>
                </c:pt>
                <c:pt idx="425">
                  <c:v>1920</c:v>
                </c:pt>
                <c:pt idx="426">
                  <c:v>1961</c:v>
                </c:pt>
                <c:pt idx="427">
                  <c:v>1963</c:v>
                </c:pt>
                <c:pt idx="428">
                  <c:v>1947</c:v>
                </c:pt>
                <c:pt idx="429">
                  <c:v>1967</c:v>
                </c:pt>
                <c:pt idx="430">
                  <c:v>2007</c:v>
                </c:pt>
                <c:pt idx="431">
                  <c:v>1957</c:v>
                </c:pt>
                <c:pt idx="432">
                  <c:v>2013</c:v>
                </c:pt>
                <c:pt idx="433">
                  <c:v>2004</c:v>
                </c:pt>
                <c:pt idx="434">
                  <c:v>1972</c:v>
                </c:pt>
                <c:pt idx="435">
                  <c:v>1953</c:v>
                </c:pt>
                <c:pt idx="436">
                  <c:v>1996</c:v>
                </c:pt>
                <c:pt idx="437">
                  <c:v>2007</c:v>
                </c:pt>
                <c:pt idx="438">
                  <c:v>2014</c:v>
                </c:pt>
                <c:pt idx="439">
                  <c:v>2004</c:v>
                </c:pt>
                <c:pt idx="440">
                  <c:v>2001</c:v>
                </c:pt>
                <c:pt idx="441">
                  <c:v>1972</c:v>
                </c:pt>
                <c:pt idx="442">
                  <c:v>1945</c:v>
                </c:pt>
                <c:pt idx="443">
                  <c:v>1983</c:v>
                </c:pt>
                <c:pt idx="444">
                  <c:v>1995</c:v>
                </c:pt>
                <c:pt idx="445">
                  <c:v>2008</c:v>
                </c:pt>
                <c:pt idx="446">
                  <c:v>2007</c:v>
                </c:pt>
                <c:pt idx="447">
                  <c:v>2016</c:v>
                </c:pt>
                <c:pt idx="448">
                  <c:v>1954</c:v>
                </c:pt>
                <c:pt idx="449">
                  <c:v>1998</c:v>
                </c:pt>
                <c:pt idx="450">
                  <c:v>2020</c:v>
                </c:pt>
                <c:pt idx="451">
                  <c:v>2018</c:v>
                </c:pt>
                <c:pt idx="452">
                  <c:v>1987</c:v>
                </c:pt>
                <c:pt idx="453">
                  <c:v>1962</c:v>
                </c:pt>
                <c:pt idx="454">
                  <c:v>2003</c:v>
                </c:pt>
                <c:pt idx="455">
                  <c:v>2014</c:v>
                </c:pt>
                <c:pt idx="456">
                  <c:v>2010</c:v>
                </c:pt>
                <c:pt idx="457">
                  <c:v>1940</c:v>
                </c:pt>
                <c:pt idx="458">
                  <c:v>1949</c:v>
                </c:pt>
                <c:pt idx="459">
                  <c:v>1962</c:v>
                </c:pt>
                <c:pt idx="460">
                  <c:v>1962</c:v>
                </c:pt>
                <c:pt idx="461">
                  <c:v>1998</c:v>
                </c:pt>
                <c:pt idx="462">
                  <c:v>2004</c:v>
                </c:pt>
                <c:pt idx="463">
                  <c:v>1945</c:v>
                </c:pt>
                <c:pt idx="464">
                  <c:v>2004</c:v>
                </c:pt>
                <c:pt idx="465">
                  <c:v>1963</c:v>
                </c:pt>
                <c:pt idx="466">
                  <c:v>2006</c:v>
                </c:pt>
                <c:pt idx="467">
                  <c:v>2013</c:v>
                </c:pt>
                <c:pt idx="468">
                  <c:v>2009</c:v>
                </c:pt>
                <c:pt idx="469">
                  <c:v>1994</c:v>
                </c:pt>
                <c:pt idx="470">
                  <c:v>2001</c:v>
                </c:pt>
                <c:pt idx="471">
                  <c:v>1997</c:v>
                </c:pt>
                <c:pt idx="472">
                  <c:v>2023</c:v>
                </c:pt>
                <c:pt idx="473">
                  <c:v>2009</c:v>
                </c:pt>
                <c:pt idx="474">
                  <c:v>2022</c:v>
                </c:pt>
                <c:pt idx="475">
                  <c:v>2021</c:v>
                </c:pt>
                <c:pt idx="476">
                  <c:v>2016</c:v>
                </c:pt>
                <c:pt idx="477">
                  <c:v>2009</c:v>
                </c:pt>
                <c:pt idx="478">
                  <c:v>2019</c:v>
                </c:pt>
                <c:pt idx="479">
                  <c:v>2008</c:v>
                </c:pt>
                <c:pt idx="480">
                  <c:v>2001</c:v>
                </c:pt>
                <c:pt idx="481">
                  <c:v>2004</c:v>
                </c:pt>
                <c:pt idx="482">
                  <c:v>2009</c:v>
                </c:pt>
                <c:pt idx="483">
                  <c:v>1993</c:v>
                </c:pt>
                <c:pt idx="484">
                  <c:v>1997</c:v>
                </c:pt>
                <c:pt idx="485">
                  <c:v>1990</c:v>
                </c:pt>
                <c:pt idx="486">
                  <c:v>2014</c:v>
                </c:pt>
                <c:pt idx="487">
                  <c:v>2012</c:v>
                </c:pt>
                <c:pt idx="488">
                  <c:v>2014</c:v>
                </c:pt>
                <c:pt idx="489">
                  <c:v>2004</c:v>
                </c:pt>
                <c:pt idx="490">
                  <c:v>2000</c:v>
                </c:pt>
                <c:pt idx="491">
                  <c:v>2019</c:v>
                </c:pt>
                <c:pt idx="492">
                  <c:v>2002</c:v>
                </c:pt>
                <c:pt idx="493">
                  <c:v>2018</c:v>
                </c:pt>
                <c:pt idx="494">
                  <c:v>2017</c:v>
                </c:pt>
                <c:pt idx="495">
                  <c:v>1963</c:v>
                </c:pt>
                <c:pt idx="496">
                  <c:v>1982</c:v>
                </c:pt>
                <c:pt idx="497">
                  <c:v>2001</c:v>
                </c:pt>
                <c:pt idx="498">
                  <c:v>1948</c:v>
                </c:pt>
                <c:pt idx="499">
                  <c:v>2012</c:v>
                </c:pt>
                <c:pt idx="500">
                  <c:v>2008</c:v>
                </c:pt>
                <c:pt idx="501">
                  <c:v>2006</c:v>
                </c:pt>
                <c:pt idx="502">
                  <c:v>1980</c:v>
                </c:pt>
                <c:pt idx="503">
                  <c:v>2003</c:v>
                </c:pt>
                <c:pt idx="504">
                  <c:v>2013</c:v>
                </c:pt>
                <c:pt idx="505">
                  <c:v>2009</c:v>
                </c:pt>
                <c:pt idx="506">
                  <c:v>2019</c:v>
                </c:pt>
                <c:pt idx="507">
                  <c:v>2017</c:v>
                </c:pt>
                <c:pt idx="508">
                  <c:v>1976</c:v>
                </c:pt>
                <c:pt idx="509">
                  <c:v>1999</c:v>
                </c:pt>
                <c:pt idx="510">
                  <c:v>1956</c:v>
                </c:pt>
                <c:pt idx="511">
                  <c:v>2014</c:v>
                </c:pt>
                <c:pt idx="512">
                  <c:v>1984</c:v>
                </c:pt>
                <c:pt idx="513">
                  <c:v>1993</c:v>
                </c:pt>
                <c:pt idx="514">
                  <c:v>2007</c:v>
                </c:pt>
                <c:pt idx="515">
                  <c:v>1993</c:v>
                </c:pt>
                <c:pt idx="516">
                  <c:v>1985</c:v>
                </c:pt>
                <c:pt idx="517">
                  <c:v>1995</c:v>
                </c:pt>
                <c:pt idx="518">
                  <c:v>1993</c:v>
                </c:pt>
                <c:pt idx="519">
                  <c:v>2013</c:v>
                </c:pt>
                <c:pt idx="520">
                  <c:v>1964</c:v>
                </c:pt>
                <c:pt idx="521">
                  <c:v>1960</c:v>
                </c:pt>
                <c:pt idx="522">
                  <c:v>2008</c:v>
                </c:pt>
                <c:pt idx="523">
                  <c:v>1951</c:v>
                </c:pt>
                <c:pt idx="524">
                  <c:v>1956</c:v>
                </c:pt>
                <c:pt idx="525">
                  <c:v>2000</c:v>
                </c:pt>
                <c:pt idx="526">
                  <c:v>2008</c:v>
                </c:pt>
                <c:pt idx="527">
                  <c:v>1969</c:v>
                </c:pt>
                <c:pt idx="528">
                  <c:v>1967</c:v>
                </c:pt>
                <c:pt idx="529">
                  <c:v>1965</c:v>
                </c:pt>
                <c:pt idx="530">
                  <c:v>2014</c:v>
                </c:pt>
                <c:pt idx="531">
                  <c:v>1922</c:v>
                </c:pt>
                <c:pt idx="532">
                  <c:v>1962</c:v>
                </c:pt>
                <c:pt idx="533">
                  <c:v>1994</c:v>
                </c:pt>
                <c:pt idx="534">
                  <c:v>2016</c:v>
                </c:pt>
                <c:pt idx="535">
                  <c:v>1971</c:v>
                </c:pt>
                <c:pt idx="536">
                  <c:v>2019</c:v>
                </c:pt>
                <c:pt idx="537">
                  <c:v>1946</c:v>
                </c:pt>
                <c:pt idx="538">
                  <c:v>2002</c:v>
                </c:pt>
                <c:pt idx="539">
                  <c:v>1968</c:v>
                </c:pt>
                <c:pt idx="540">
                  <c:v>2011</c:v>
                </c:pt>
                <c:pt idx="541">
                  <c:v>1933</c:v>
                </c:pt>
                <c:pt idx="542">
                  <c:v>2018</c:v>
                </c:pt>
                <c:pt idx="543">
                  <c:v>1983</c:v>
                </c:pt>
                <c:pt idx="544">
                  <c:v>1956</c:v>
                </c:pt>
                <c:pt idx="545">
                  <c:v>2000</c:v>
                </c:pt>
                <c:pt idx="546">
                  <c:v>1993</c:v>
                </c:pt>
                <c:pt idx="547">
                  <c:v>1951</c:v>
                </c:pt>
                <c:pt idx="548">
                  <c:v>2013</c:v>
                </c:pt>
                <c:pt idx="549">
                  <c:v>1970</c:v>
                </c:pt>
                <c:pt idx="550">
                  <c:v>1970</c:v>
                </c:pt>
                <c:pt idx="551">
                  <c:v>1946</c:v>
                </c:pt>
                <c:pt idx="552">
                  <c:v>2009</c:v>
                </c:pt>
                <c:pt idx="553">
                  <c:v>1940</c:v>
                </c:pt>
                <c:pt idx="554">
                  <c:v>1958</c:v>
                </c:pt>
                <c:pt idx="555">
                  <c:v>1944</c:v>
                </c:pt>
                <c:pt idx="556">
                  <c:v>2004</c:v>
                </c:pt>
                <c:pt idx="557">
                  <c:v>1970</c:v>
                </c:pt>
                <c:pt idx="558">
                  <c:v>2012</c:v>
                </c:pt>
                <c:pt idx="559">
                  <c:v>2002</c:v>
                </c:pt>
                <c:pt idx="560">
                  <c:v>2003</c:v>
                </c:pt>
                <c:pt idx="561">
                  <c:v>1934</c:v>
                </c:pt>
                <c:pt idx="562">
                  <c:v>1986</c:v>
                </c:pt>
                <c:pt idx="563">
                  <c:v>1950</c:v>
                </c:pt>
                <c:pt idx="564">
                  <c:v>1973</c:v>
                </c:pt>
                <c:pt idx="565">
                  <c:v>1938</c:v>
                </c:pt>
                <c:pt idx="566">
                  <c:v>2010</c:v>
                </c:pt>
                <c:pt idx="567">
                  <c:v>2017</c:v>
                </c:pt>
                <c:pt idx="568">
                  <c:v>1945</c:v>
                </c:pt>
                <c:pt idx="569">
                  <c:v>1944</c:v>
                </c:pt>
                <c:pt idx="570">
                  <c:v>1967</c:v>
                </c:pt>
                <c:pt idx="571">
                  <c:v>1950</c:v>
                </c:pt>
                <c:pt idx="572">
                  <c:v>1941</c:v>
                </c:pt>
                <c:pt idx="573">
                  <c:v>2004</c:v>
                </c:pt>
                <c:pt idx="574">
                  <c:v>2005</c:v>
                </c:pt>
                <c:pt idx="575">
                  <c:v>2014</c:v>
                </c:pt>
                <c:pt idx="576">
                  <c:v>1980</c:v>
                </c:pt>
                <c:pt idx="577">
                  <c:v>2019</c:v>
                </c:pt>
                <c:pt idx="578">
                  <c:v>1947</c:v>
                </c:pt>
                <c:pt idx="579">
                  <c:v>2000</c:v>
                </c:pt>
                <c:pt idx="580">
                  <c:v>1958</c:v>
                </c:pt>
                <c:pt idx="581">
                  <c:v>2019</c:v>
                </c:pt>
                <c:pt idx="582">
                  <c:v>1945</c:v>
                </c:pt>
                <c:pt idx="583">
                  <c:v>2007</c:v>
                </c:pt>
                <c:pt idx="584">
                  <c:v>1925</c:v>
                </c:pt>
                <c:pt idx="585">
                  <c:v>1959</c:v>
                </c:pt>
                <c:pt idx="586">
                  <c:v>1953</c:v>
                </c:pt>
                <c:pt idx="587">
                  <c:v>2009</c:v>
                </c:pt>
                <c:pt idx="588">
                  <c:v>1939</c:v>
                </c:pt>
                <c:pt idx="589">
                  <c:v>2007</c:v>
                </c:pt>
                <c:pt idx="590">
                  <c:v>2003</c:v>
                </c:pt>
                <c:pt idx="591">
                  <c:v>1946</c:v>
                </c:pt>
                <c:pt idx="592">
                  <c:v>2001</c:v>
                </c:pt>
                <c:pt idx="593">
                  <c:v>2018</c:v>
                </c:pt>
                <c:pt idx="594">
                  <c:v>1961</c:v>
                </c:pt>
                <c:pt idx="595">
                  <c:v>2018</c:v>
                </c:pt>
                <c:pt idx="596">
                  <c:v>2015</c:v>
                </c:pt>
                <c:pt idx="597">
                  <c:v>2016</c:v>
                </c:pt>
                <c:pt idx="598">
                  <c:v>2022</c:v>
                </c:pt>
                <c:pt idx="599">
                  <c:v>2022</c:v>
                </c:pt>
                <c:pt idx="600">
                  <c:v>1993</c:v>
                </c:pt>
                <c:pt idx="601">
                  <c:v>2006</c:v>
                </c:pt>
                <c:pt idx="602">
                  <c:v>2017</c:v>
                </c:pt>
                <c:pt idx="603">
                  <c:v>1993</c:v>
                </c:pt>
                <c:pt idx="604">
                  <c:v>2012</c:v>
                </c:pt>
                <c:pt idx="605">
                  <c:v>1985</c:v>
                </c:pt>
                <c:pt idx="606">
                  <c:v>2019</c:v>
                </c:pt>
                <c:pt idx="607">
                  <c:v>2017</c:v>
                </c:pt>
                <c:pt idx="608">
                  <c:v>2004</c:v>
                </c:pt>
                <c:pt idx="609">
                  <c:v>2022</c:v>
                </c:pt>
                <c:pt idx="610">
                  <c:v>2011</c:v>
                </c:pt>
                <c:pt idx="611">
                  <c:v>2005</c:v>
                </c:pt>
                <c:pt idx="612">
                  <c:v>2015</c:v>
                </c:pt>
                <c:pt idx="613">
                  <c:v>2007</c:v>
                </c:pt>
                <c:pt idx="614">
                  <c:v>2017</c:v>
                </c:pt>
                <c:pt idx="615">
                  <c:v>2022</c:v>
                </c:pt>
                <c:pt idx="616">
                  <c:v>2013</c:v>
                </c:pt>
                <c:pt idx="617">
                  <c:v>2015</c:v>
                </c:pt>
                <c:pt idx="618">
                  <c:v>1984</c:v>
                </c:pt>
                <c:pt idx="619">
                  <c:v>2019</c:v>
                </c:pt>
                <c:pt idx="620">
                  <c:v>2019</c:v>
                </c:pt>
                <c:pt idx="621">
                  <c:v>2011</c:v>
                </c:pt>
                <c:pt idx="622">
                  <c:v>1993</c:v>
                </c:pt>
                <c:pt idx="623">
                  <c:v>1987</c:v>
                </c:pt>
                <c:pt idx="624">
                  <c:v>2010</c:v>
                </c:pt>
                <c:pt idx="625">
                  <c:v>2018</c:v>
                </c:pt>
                <c:pt idx="626">
                  <c:v>2000</c:v>
                </c:pt>
                <c:pt idx="627">
                  <c:v>1986</c:v>
                </c:pt>
                <c:pt idx="628">
                  <c:v>2012</c:v>
                </c:pt>
                <c:pt idx="629">
                  <c:v>2016</c:v>
                </c:pt>
                <c:pt idx="630">
                  <c:v>2015</c:v>
                </c:pt>
                <c:pt idx="631">
                  <c:v>2006</c:v>
                </c:pt>
                <c:pt idx="632">
                  <c:v>2014</c:v>
                </c:pt>
                <c:pt idx="633">
                  <c:v>1993</c:v>
                </c:pt>
                <c:pt idx="634">
                  <c:v>2016</c:v>
                </c:pt>
                <c:pt idx="635">
                  <c:v>2007</c:v>
                </c:pt>
                <c:pt idx="636">
                  <c:v>2007</c:v>
                </c:pt>
                <c:pt idx="637">
                  <c:v>1984</c:v>
                </c:pt>
                <c:pt idx="638">
                  <c:v>2008</c:v>
                </c:pt>
                <c:pt idx="639">
                  <c:v>2016</c:v>
                </c:pt>
                <c:pt idx="640">
                  <c:v>1987</c:v>
                </c:pt>
                <c:pt idx="641">
                  <c:v>2008</c:v>
                </c:pt>
                <c:pt idx="642">
                  <c:v>2000</c:v>
                </c:pt>
                <c:pt idx="643">
                  <c:v>1989</c:v>
                </c:pt>
                <c:pt idx="644">
                  <c:v>2021</c:v>
                </c:pt>
                <c:pt idx="645">
                  <c:v>1971</c:v>
                </c:pt>
                <c:pt idx="646">
                  <c:v>1976</c:v>
                </c:pt>
                <c:pt idx="647">
                  <c:v>2014</c:v>
                </c:pt>
                <c:pt idx="648">
                  <c:v>2012</c:v>
                </c:pt>
                <c:pt idx="649">
                  <c:v>2013</c:v>
                </c:pt>
                <c:pt idx="650">
                  <c:v>2016</c:v>
                </c:pt>
                <c:pt idx="651">
                  <c:v>2016</c:v>
                </c:pt>
                <c:pt idx="652">
                  <c:v>2013</c:v>
                </c:pt>
                <c:pt idx="653">
                  <c:v>1997</c:v>
                </c:pt>
                <c:pt idx="654">
                  <c:v>1990</c:v>
                </c:pt>
                <c:pt idx="655">
                  <c:v>2003</c:v>
                </c:pt>
                <c:pt idx="656">
                  <c:v>2014</c:v>
                </c:pt>
                <c:pt idx="657">
                  <c:v>2022</c:v>
                </c:pt>
                <c:pt idx="658">
                  <c:v>1969</c:v>
                </c:pt>
                <c:pt idx="659">
                  <c:v>1991</c:v>
                </c:pt>
                <c:pt idx="660">
                  <c:v>2010</c:v>
                </c:pt>
                <c:pt idx="661">
                  <c:v>1964</c:v>
                </c:pt>
                <c:pt idx="662">
                  <c:v>2005</c:v>
                </c:pt>
                <c:pt idx="663">
                  <c:v>1955</c:v>
                </c:pt>
                <c:pt idx="664">
                  <c:v>2015</c:v>
                </c:pt>
                <c:pt idx="665">
                  <c:v>1974</c:v>
                </c:pt>
                <c:pt idx="666">
                  <c:v>1989</c:v>
                </c:pt>
                <c:pt idx="667">
                  <c:v>1990</c:v>
                </c:pt>
                <c:pt idx="668">
                  <c:v>2005</c:v>
                </c:pt>
                <c:pt idx="669">
                  <c:v>2009</c:v>
                </c:pt>
                <c:pt idx="670">
                  <c:v>1973</c:v>
                </c:pt>
                <c:pt idx="671">
                  <c:v>1983</c:v>
                </c:pt>
                <c:pt idx="672">
                  <c:v>2010</c:v>
                </c:pt>
                <c:pt idx="673">
                  <c:v>1988</c:v>
                </c:pt>
                <c:pt idx="674">
                  <c:v>1982</c:v>
                </c:pt>
                <c:pt idx="675">
                  <c:v>2006</c:v>
                </c:pt>
                <c:pt idx="676">
                  <c:v>2017</c:v>
                </c:pt>
                <c:pt idx="677">
                  <c:v>2009</c:v>
                </c:pt>
                <c:pt idx="678">
                  <c:v>1989</c:v>
                </c:pt>
                <c:pt idx="679">
                  <c:v>2014</c:v>
                </c:pt>
                <c:pt idx="680">
                  <c:v>1993</c:v>
                </c:pt>
                <c:pt idx="681">
                  <c:v>2014</c:v>
                </c:pt>
                <c:pt idx="682">
                  <c:v>2016</c:v>
                </c:pt>
                <c:pt idx="683">
                  <c:v>1999</c:v>
                </c:pt>
                <c:pt idx="684">
                  <c:v>2008</c:v>
                </c:pt>
                <c:pt idx="685">
                  <c:v>1994</c:v>
                </c:pt>
                <c:pt idx="686">
                  <c:v>1968</c:v>
                </c:pt>
                <c:pt idx="687">
                  <c:v>1951</c:v>
                </c:pt>
                <c:pt idx="688">
                  <c:v>2013</c:v>
                </c:pt>
                <c:pt idx="689">
                  <c:v>1978</c:v>
                </c:pt>
                <c:pt idx="690">
                  <c:v>1964</c:v>
                </c:pt>
                <c:pt idx="691">
                  <c:v>1979</c:v>
                </c:pt>
                <c:pt idx="692">
                  <c:v>1989</c:v>
                </c:pt>
                <c:pt idx="693">
                  <c:v>1973</c:v>
                </c:pt>
                <c:pt idx="694">
                  <c:v>1938</c:v>
                </c:pt>
                <c:pt idx="695">
                  <c:v>1972</c:v>
                </c:pt>
                <c:pt idx="696">
                  <c:v>1999</c:v>
                </c:pt>
                <c:pt idx="697">
                  <c:v>1978</c:v>
                </c:pt>
                <c:pt idx="698">
                  <c:v>1967</c:v>
                </c:pt>
                <c:pt idx="699">
                  <c:v>2007</c:v>
                </c:pt>
                <c:pt idx="700">
                  <c:v>1972</c:v>
                </c:pt>
                <c:pt idx="701">
                  <c:v>1932</c:v>
                </c:pt>
                <c:pt idx="702">
                  <c:v>1999</c:v>
                </c:pt>
                <c:pt idx="703">
                  <c:v>1979</c:v>
                </c:pt>
                <c:pt idx="704">
                  <c:v>2006</c:v>
                </c:pt>
                <c:pt idx="705">
                  <c:v>2002</c:v>
                </c:pt>
                <c:pt idx="706">
                  <c:v>1995</c:v>
                </c:pt>
                <c:pt idx="707">
                  <c:v>1944</c:v>
                </c:pt>
                <c:pt idx="708">
                  <c:v>2008</c:v>
                </c:pt>
                <c:pt idx="709">
                  <c:v>1979</c:v>
                </c:pt>
                <c:pt idx="710">
                  <c:v>1996</c:v>
                </c:pt>
                <c:pt idx="711">
                  <c:v>2017</c:v>
                </c:pt>
                <c:pt idx="712">
                  <c:v>2005</c:v>
                </c:pt>
                <c:pt idx="713">
                  <c:v>1931</c:v>
                </c:pt>
                <c:pt idx="714">
                  <c:v>1944</c:v>
                </c:pt>
                <c:pt idx="715">
                  <c:v>1939</c:v>
                </c:pt>
                <c:pt idx="716">
                  <c:v>1948</c:v>
                </c:pt>
                <c:pt idx="717">
                  <c:v>2013</c:v>
                </c:pt>
                <c:pt idx="718">
                  <c:v>2015</c:v>
                </c:pt>
                <c:pt idx="719">
                  <c:v>1940</c:v>
                </c:pt>
                <c:pt idx="720">
                  <c:v>1993</c:v>
                </c:pt>
                <c:pt idx="721">
                  <c:v>1960</c:v>
                </c:pt>
                <c:pt idx="722">
                  <c:v>1986</c:v>
                </c:pt>
                <c:pt idx="723">
                  <c:v>1993</c:v>
                </c:pt>
                <c:pt idx="724">
                  <c:v>1975</c:v>
                </c:pt>
                <c:pt idx="725">
                  <c:v>2009</c:v>
                </c:pt>
                <c:pt idx="726">
                  <c:v>1943</c:v>
                </c:pt>
                <c:pt idx="727">
                  <c:v>2009</c:v>
                </c:pt>
                <c:pt idx="728">
                  <c:v>1935</c:v>
                </c:pt>
                <c:pt idx="729">
                  <c:v>1964</c:v>
                </c:pt>
                <c:pt idx="730">
                  <c:v>2016</c:v>
                </c:pt>
                <c:pt idx="731">
                  <c:v>1961</c:v>
                </c:pt>
                <c:pt idx="732">
                  <c:v>1989</c:v>
                </c:pt>
                <c:pt idx="733">
                  <c:v>1994</c:v>
                </c:pt>
                <c:pt idx="734">
                  <c:v>1938</c:v>
                </c:pt>
                <c:pt idx="735">
                  <c:v>2001</c:v>
                </c:pt>
                <c:pt idx="736">
                  <c:v>2004</c:v>
                </c:pt>
                <c:pt idx="737">
                  <c:v>2003</c:v>
                </c:pt>
                <c:pt idx="738">
                  <c:v>1989</c:v>
                </c:pt>
                <c:pt idx="739">
                  <c:v>2011</c:v>
                </c:pt>
                <c:pt idx="740">
                  <c:v>1950</c:v>
                </c:pt>
                <c:pt idx="741">
                  <c:v>2004</c:v>
                </c:pt>
                <c:pt idx="742">
                  <c:v>1972</c:v>
                </c:pt>
                <c:pt idx="743">
                  <c:v>2013</c:v>
                </c:pt>
                <c:pt idx="744">
                  <c:v>2012</c:v>
                </c:pt>
                <c:pt idx="745">
                  <c:v>1933</c:v>
                </c:pt>
                <c:pt idx="746">
                  <c:v>1962</c:v>
                </c:pt>
                <c:pt idx="747">
                  <c:v>2001</c:v>
                </c:pt>
                <c:pt idx="748">
                  <c:v>1997</c:v>
                </c:pt>
                <c:pt idx="749">
                  <c:v>2016</c:v>
                </c:pt>
                <c:pt idx="750">
                  <c:v>1935</c:v>
                </c:pt>
                <c:pt idx="751">
                  <c:v>2017</c:v>
                </c:pt>
                <c:pt idx="752">
                  <c:v>2012</c:v>
                </c:pt>
                <c:pt idx="753">
                  <c:v>2022</c:v>
                </c:pt>
                <c:pt idx="754">
                  <c:v>2018</c:v>
                </c:pt>
                <c:pt idx="755">
                  <c:v>2022</c:v>
                </c:pt>
                <c:pt idx="756">
                  <c:v>1985</c:v>
                </c:pt>
                <c:pt idx="757">
                  <c:v>2022</c:v>
                </c:pt>
                <c:pt idx="758">
                  <c:v>2014</c:v>
                </c:pt>
                <c:pt idx="759">
                  <c:v>2005</c:v>
                </c:pt>
                <c:pt idx="760">
                  <c:v>2009</c:v>
                </c:pt>
                <c:pt idx="761">
                  <c:v>2001</c:v>
                </c:pt>
                <c:pt idx="762">
                  <c:v>2012</c:v>
                </c:pt>
                <c:pt idx="763">
                  <c:v>2007</c:v>
                </c:pt>
                <c:pt idx="764">
                  <c:v>2001</c:v>
                </c:pt>
                <c:pt idx="765">
                  <c:v>2012</c:v>
                </c:pt>
                <c:pt idx="766">
                  <c:v>1992</c:v>
                </c:pt>
                <c:pt idx="767">
                  <c:v>2013</c:v>
                </c:pt>
                <c:pt idx="768">
                  <c:v>1974</c:v>
                </c:pt>
                <c:pt idx="769">
                  <c:v>2003</c:v>
                </c:pt>
                <c:pt idx="770">
                  <c:v>1987</c:v>
                </c:pt>
                <c:pt idx="771">
                  <c:v>2010</c:v>
                </c:pt>
                <c:pt idx="772">
                  <c:v>2005</c:v>
                </c:pt>
                <c:pt idx="773">
                  <c:v>1992</c:v>
                </c:pt>
                <c:pt idx="774">
                  <c:v>1996</c:v>
                </c:pt>
                <c:pt idx="775">
                  <c:v>2017</c:v>
                </c:pt>
                <c:pt idx="776">
                  <c:v>2011</c:v>
                </c:pt>
                <c:pt idx="777">
                  <c:v>2014</c:v>
                </c:pt>
                <c:pt idx="778">
                  <c:v>2009</c:v>
                </c:pt>
                <c:pt idx="779">
                  <c:v>2007</c:v>
                </c:pt>
                <c:pt idx="780">
                  <c:v>1980</c:v>
                </c:pt>
                <c:pt idx="781">
                  <c:v>2001</c:v>
                </c:pt>
                <c:pt idx="782">
                  <c:v>1990</c:v>
                </c:pt>
                <c:pt idx="783">
                  <c:v>2001</c:v>
                </c:pt>
                <c:pt idx="784">
                  <c:v>1986</c:v>
                </c:pt>
                <c:pt idx="785">
                  <c:v>1988</c:v>
                </c:pt>
                <c:pt idx="786">
                  <c:v>2009</c:v>
                </c:pt>
                <c:pt idx="787">
                  <c:v>1992</c:v>
                </c:pt>
                <c:pt idx="788">
                  <c:v>1967</c:v>
                </c:pt>
                <c:pt idx="789">
                  <c:v>1997</c:v>
                </c:pt>
                <c:pt idx="790">
                  <c:v>2002</c:v>
                </c:pt>
                <c:pt idx="791">
                  <c:v>2009</c:v>
                </c:pt>
                <c:pt idx="792">
                  <c:v>2014</c:v>
                </c:pt>
                <c:pt idx="793">
                  <c:v>1993</c:v>
                </c:pt>
                <c:pt idx="794">
                  <c:v>2010</c:v>
                </c:pt>
                <c:pt idx="795">
                  <c:v>2004</c:v>
                </c:pt>
                <c:pt idx="796">
                  <c:v>2014</c:v>
                </c:pt>
                <c:pt idx="797">
                  <c:v>1972</c:v>
                </c:pt>
                <c:pt idx="798">
                  <c:v>1982</c:v>
                </c:pt>
                <c:pt idx="799">
                  <c:v>1995</c:v>
                </c:pt>
                <c:pt idx="800">
                  <c:v>1982</c:v>
                </c:pt>
                <c:pt idx="801">
                  <c:v>2014</c:v>
                </c:pt>
                <c:pt idx="802">
                  <c:v>2004</c:v>
                </c:pt>
                <c:pt idx="803">
                  <c:v>2012</c:v>
                </c:pt>
                <c:pt idx="804">
                  <c:v>1995</c:v>
                </c:pt>
                <c:pt idx="805">
                  <c:v>2011</c:v>
                </c:pt>
                <c:pt idx="806">
                  <c:v>2019</c:v>
                </c:pt>
                <c:pt idx="807">
                  <c:v>1978</c:v>
                </c:pt>
                <c:pt idx="808">
                  <c:v>2020</c:v>
                </c:pt>
                <c:pt idx="809">
                  <c:v>2004</c:v>
                </c:pt>
                <c:pt idx="810">
                  <c:v>2000</c:v>
                </c:pt>
                <c:pt idx="811">
                  <c:v>2004</c:v>
                </c:pt>
                <c:pt idx="812">
                  <c:v>1993</c:v>
                </c:pt>
                <c:pt idx="813">
                  <c:v>1960</c:v>
                </c:pt>
                <c:pt idx="814">
                  <c:v>1971</c:v>
                </c:pt>
                <c:pt idx="815">
                  <c:v>2013</c:v>
                </c:pt>
                <c:pt idx="816">
                  <c:v>1997</c:v>
                </c:pt>
                <c:pt idx="817">
                  <c:v>2020</c:v>
                </c:pt>
                <c:pt idx="818">
                  <c:v>1997</c:v>
                </c:pt>
                <c:pt idx="819">
                  <c:v>2002</c:v>
                </c:pt>
                <c:pt idx="820">
                  <c:v>1999</c:v>
                </c:pt>
                <c:pt idx="821">
                  <c:v>1993</c:v>
                </c:pt>
                <c:pt idx="822">
                  <c:v>1987</c:v>
                </c:pt>
                <c:pt idx="823">
                  <c:v>1985</c:v>
                </c:pt>
                <c:pt idx="824">
                  <c:v>2019</c:v>
                </c:pt>
                <c:pt idx="825">
                  <c:v>1989</c:v>
                </c:pt>
                <c:pt idx="826">
                  <c:v>2008</c:v>
                </c:pt>
                <c:pt idx="827">
                  <c:v>2015</c:v>
                </c:pt>
                <c:pt idx="828">
                  <c:v>2013</c:v>
                </c:pt>
                <c:pt idx="829">
                  <c:v>1991</c:v>
                </c:pt>
                <c:pt idx="830">
                  <c:v>2004</c:v>
                </c:pt>
                <c:pt idx="831">
                  <c:v>1971</c:v>
                </c:pt>
                <c:pt idx="832">
                  <c:v>1973</c:v>
                </c:pt>
                <c:pt idx="833">
                  <c:v>2011</c:v>
                </c:pt>
                <c:pt idx="834">
                  <c:v>1998</c:v>
                </c:pt>
                <c:pt idx="835">
                  <c:v>1999</c:v>
                </c:pt>
                <c:pt idx="836">
                  <c:v>2014</c:v>
                </c:pt>
                <c:pt idx="837">
                  <c:v>1967</c:v>
                </c:pt>
                <c:pt idx="838">
                  <c:v>2006</c:v>
                </c:pt>
                <c:pt idx="839">
                  <c:v>2002</c:v>
                </c:pt>
                <c:pt idx="840">
                  <c:v>1994</c:v>
                </c:pt>
                <c:pt idx="841">
                  <c:v>1962</c:v>
                </c:pt>
                <c:pt idx="842">
                  <c:v>2006</c:v>
                </c:pt>
                <c:pt idx="843">
                  <c:v>2010</c:v>
                </c:pt>
                <c:pt idx="844">
                  <c:v>1986</c:v>
                </c:pt>
                <c:pt idx="845">
                  <c:v>1964</c:v>
                </c:pt>
                <c:pt idx="846">
                  <c:v>1980</c:v>
                </c:pt>
                <c:pt idx="847">
                  <c:v>1999</c:v>
                </c:pt>
                <c:pt idx="848">
                  <c:v>1967</c:v>
                </c:pt>
                <c:pt idx="849">
                  <c:v>1982</c:v>
                </c:pt>
                <c:pt idx="850">
                  <c:v>2013</c:v>
                </c:pt>
                <c:pt idx="851">
                  <c:v>1992</c:v>
                </c:pt>
                <c:pt idx="852">
                  <c:v>2000</c:v>
                </c:pt>
                <c:pt idx="853">
                  <c:v>1990</c:v>
                </c:pt>
                <c:pt idx="854">
                  <c:v>2006</c:v>
                </c:pt>
                <c:pt idx="855">
                  <c:v>2013</c:v>
                </c:pt>
                <c:pt idx="856">
                  <c:v>2004</c:v>
                </c:pt>
                <c:pt idx="857">
                  <c:v>2018</c:v>
                </c:pt>
                <c:pt idx="858">
                  <c:v>2000</c:v>
                </c:pt>
                <c:pt idx="859">
                  <c:v>1998</c:v>
                </c:pt>
                <c:pt idx="860">
                  <c:v>1967</c:v>
                </c:pt>
                <c:pt idx="861">
                  <c:v>1987</c:v>
                </c:pt>
                <c:pt idx="862">
                  <c:v>1992</c:v>
                </c:pt>
                <c:pt idx="863">
                  <c:v>2016</c:v>
                </c:pt>
                <c:pt idx="864">
                  <c:v>1973</c:v>
                </c:pt>
                <c:pt idx="865">
                  <c:v>2010</c:v>
                </c:pt>
                <c:pt idx="866">
                  <c:v>2009</c:v>
                </c:pt>
                <c:pt idx="867">
                  <c:v>1973</c:v>
                </c:pt>
                <c:pt idx="868">
                  <c:v>1951</c:v>
                </c:pt>
                <c:pt idx="869">
                  <c:v>1997</c:v>
                </c:pt>
                <c:pt idx="870">
                  <c:v>2015</c:v>
                </c:pt>
                <c:pt idx="871">
                  <c:v>2004</c:v>
                </c:pt>
                <c:pt idx="872">
                  <c:v>2015</c:v>
                </c:pt>
                <c:pt idx="873">
                  <c:v>1952</c:v>
                </c:pt>
                <c:pt idx="874">
                  <c:v>1997</c:v>
                </c:pt>
                <c:pt idx="875">
                  <c:v>1960</c:v>
                </c:pt>
                <c:pt idx="876">
                  <c:v>2006</c:v>
                </c:pt>
                <c:pt idx="877">
                  <c:v>1993</c:v>
                </c:pt>
                <c:pt idx="878">
                  <c:v>1996</c:v>
                </c:pt>
                <c:pt idx="879">
                  <c:v>1940</c:v>
                </c:pt>
                <c:pt idx="880">
                  <c:v>2013</c:v>
                </c:pt>
                <c:pt idx="881">
                  <c:v>1991</c:v>
                </c:pt>
                <c:pt idx="882">
                  <c:v>1964</c:v>
                </c:pt>
                <c:pt idx="883">
                  <c:v>2001</c:v>
                </c:pt>
                <c:pt idx="884">
                  <c:v>1992</c:v>
                </c:pt>
                <c:pt idx="885">
                  <c:v>1988</c:v>
                </c:pt>
                <c:pt idx="886">
                  <c:v>1956</c:v>
                </c:pt>
                <c:pt idx="887">
                  <c:v>2014</c:v>
                </c:pt>
                <c:pt idx="888">
                  <c:v>2001</c:v>
                </c:pt>
                <c:pt idx="889">
                  <c:v>2016</c:v>
                </c:pt>
                <c:pt idx="890">
                  <c:v>1966</c:v>
                </c:pt>
                <c:pt idx="891">
                  <c:v>1991</c:v>
                </c:pt>
                <c:pt idx="892">
                  <c:v>1947</c:v>
                </c:pt>
                <c:pt idx="893">
                  <c:v>2012</c:v>
                </c:pt>
                <c:pt idx="894">
                  <c:v>2003</c:v>
                </c:pt>
                <c:pt idx="895">
                  <c:v>2003</c:v>
                </c:pt>
                <c:pt idx="896">
                  <c:v>2015</c:v>
                </c:pt>
                <c:pt idx="897">
                  <c:v>1962</c:v>
                </c:pt>
                <c:pt idx="898">
                  <c:v>1932</c:v>
                </c:pt>
                <c:pt idx="899">
                  <c:v>1955</c:v>
                </c:pt>
                <c:pt idx="900">
                  <c:v>2004</c:v>
                </c:pt>
                <c:pt idx="901">
                  <c:v>1938</c:v>
                </c:pt>
                <c:pt idx="902">
                  <c:v>1986</c:v>
                </c:pt>
                <c:pt idx="903">
                  <c:v>1954</c:v>
                </c:pt>
                <c:pt idx="904">
                  <c:v>2008</c:v>
                </c:pt>
                <c:pt idx="905">
                  <c:v>1997</c:v>
                </c:pt>
                <c:pt idx="906">
                  <c:v>1948</c:v>
                </c:pt>
                <c:pt idx="907">
                  <c:v>2016</c:v>
                </c:pt>
                <c:pt idx="908">
                  <c:v>2010</c:v>
                </c:pt>
                <c:pt idx="909">
                  <c:v>1990</c:v>
                </c:pt>
                <c:pt idx="910">
                  <c:v>2001</c:v>
                </c:pt>
                <c:pt idx="911">
                  <c:v>2003</c:v>
                </c:pt>
                <c:pt idx="912">
                  <c:v>2005</c:v>
                </c:pt>
                <c:pt idx="913">
                  <c:v>2006</c:v>
                </c:pt>
                <c:pt idx="914">
                  <c:v>2002</c:v>
                </c:pt>
                <c:pt idx="915">
                  <c:v>2006</c:v>
                </c:pt>
                <c:pt idx="916">
                  <c:v>2002</c:v>
                </c:pt>
                <c:pt idx="917">
                  <c:v>2017</c:v>
                </c:pt>
                <c:pt idx="918">
                  <c:v>1962</c:v>
                </c:pt>
                <c:pt idx="919">
                  <c:v>1975</c:v>
                </c:pt>
                <c:pt idx="920">
                  <c:v>1997</c:v>
                </c:pt>
                <c:pt idx="921">
                  <c:v>1985</c:v>
                </c:pt>
                <c:pt idx="922">
                  <c:v>1992</c:v>
                </c:pt>
                <c:pt idx="923">
                  <c:v>2013</c:v>
                </c:pt>
                <c:pt idx="924">
                  <c:v>1983</c:v>
                </c:pt>
                <c:pt idx="925">
                  <c:v>2007</c:v>
                </c:pt>
                <c:pt idx="926">
                  <c:v>2022</c:v>
                </c:pt>
                <c:pt idx="927">
                  <c:v>2001</c:v>
                </c:pt>
                <c:pt idx="928">
                  <c:v>2019</c:v>
                </c:pt>
                <c:pt idx="929">
                  <c:v>2000</c:v>
                </c:pt>
                <c:pt idx="930">
                  <c:v>1997</c:v>
                </c:pt>
                <c:pt idx="931">
                  <c:v>2007</c:v>
                </c:pt>
                <c:pt idx="932">
                  <c:v>2001</c:v>
                </c:pt>
                <c:pt idx="933">
                  <c:v>2006</c:v>
                </c:pt>
                <c:pt idx="934">
                  <c:v>2009</c:v>
                </c:pt>
                <c:pt idx="935">
                  <c:v>2018</c:v>
                </c:pt>
                <c:pt idx="936">
                  <c:v>2017</c:v>
                </c:pt>
                <c:pt idx="937">
                  <c:v>2016</c:v>
                </c:pt>
                <c:pt idx="938">
                  <c:v>1987</c:v>
                </c:pt>
                <c:pt idx="939">
                  <c:v>2010</c:v>
                </c:pt>
                <c:pt idx="940">
                  <c:v>2015</c:v>
                </c:pt>
                <c:pt idx="941">
                  <c:v>1992</c:v>
                </c:pt>
                <c:pt idx="942">
                  <c:v>1998</c:v>
                </c:pt>
                <c:pt idx="943">
                  <c:v>2004</c:v>
                </c:pt>
                <c:pt idx="944">
                  <c:v>1999</c:v>
                </c:pt>
                <c:pt idx="945">
                  <c:v>2011</c:v>
                </c:pt>
                <c:pt idx="946">
                  <c:v>2018</c:v>
                </c:pt>
                <c:pt idx="947">
                  <c:v>2004</c:v>
                </c:pt>
                <c:pt idx="948">
                  <c:v>2006</c:v>
                </c:pt>
                <c:pt idx="949">
                  <c:v>2005</c:v>
                </c:pt>
                <c:pt idx="950">
                  <c:v>2007</c:v>
                </c:pt>
                <c:pt idx="951">
                  <c:v>2010</c:v>
                </c:pt>
                <c:pt idx="952">
                  <c:v>2008</c:v>
                </c:pt>
                <c:pt idx="953">
                  <c:v>2002</c:v>
                </c:pt>
                <c:pt idx="954">
                  <c:v>2016</c:v>
                </c:pt>
                <c:pt idx="955">
                  <c:v>2009</c:v>
                </c:pt>
                <c:pt idx="956">
                  <c:v>2007</c:v>
                </c:pt>
                <c:pt idx="957">
                  <c:v>2001</c:v>
                </c:pt>
                <c:pt idx="958">
                  <c:v>1963</c:v>
                </c:pt>
                <c:pt idx="959">
                  <c:v>1998</c:v>
                </c:pt>
                <c:pt idx="960">
                  <c:v>1986</c:v>
                </c:pt>
                <c:pt idx="961">
                  <c:v>1987</c:v>
                </c:pt>
                <c:pt idx="962">
                  <c:v>2014</c:v>
                </c:pt>
                <c:pt idx="963">
                  <c:v>2021</c:v>
                </c:pt>
                <c:pt idx="964">
                  <c:v>1998</c:v>
                </c:pt>
                <c:pt idx="965">
                  <c:v>2010</c:v>
                </c:pt>
                <c:pt idx="966">
                  <c:v>2018</c:v>
                </c:pt>
                <c:pt idx="967">
                  <c:v>2011</c:v>
                </c:pt>
                <c:pt idx="968">
                  <c:v>1981</c:v>
                </c:pt>
                <c:pt idx="969">
                  <c:v>1998</c:v>
                </c:pt>
                <c:pt idx="970">
                  <c:v>2007</c:v>
                </c:pt>
                <c:pt idx="971">
                  <c:v>2011</c:v>
                </c:pt>
                <c:pt idx="972">
                  <c:v>2008</c:v>
                </c:pt>
                <c:pt idx="973">
                  <c:v>1967</c:v>
                </c:pt>
                <c:pt idx="974">
                  <c:v>1973</c:v>
                </c:pt>
                <c:pt idx="975">
                  <c:v>2012</c:v>
                </c:pt>
                <c:pt idx="976">
                  <c:v>2019</c:v>
                </c:pt>
                <c:pt idx="977">
                  <c:v>2014</c:v>
                </c:pt>
                <c:pt idx="978">
                  <c:v>2001</c:v>
                </c:pt>
                <c:pt idx="979">
                  <c:v>2005</c:v>
                </c:pt>
                <c:pt idx="980">
                  <c:v>1995</c:v>
                </c:pt>
                <c:pt idx="981">
                  <c:v>1985</c:v>
                </c:pt>
                <c:pt idx="982">
                  <c:v>1954</c:v>
                </c:pt>
                <c:pt idx="983">
                  <c:v>1995</c:v>
                </c:pt>
                <c:pt idx="984">
                  <c:v>1955</c:v>
                </c:pt>
                <c:pt idx="985">
                  <c:v>1937</c:v>
                </c:pt>
                <c:pt idx="986">
                  <c:v>1953</c:v>
                </c:pt>
                <c:pt idx="987">
                  <c:v>2011</c:v>
                </c:pt>
                <c:pt idx="988">
                  <c:v>1991</c:v>
                </c:pt>
                <c:pt idx="989">
                  <c:v>2003</c:v>
                </c:pt>
                <c:pt idx="990">
                  <c:v>2006</c:v>
                </c:pt>
                <c:pt idx="991">
                  <c:v>2006</c:v>
                </c:pt>
                <c:pt idx="992">
                  <c:v>2002</c:v>
                </c:pt>
                <c:pt idx="993">
                  <c:v>1974</c:v>
                </c:pt>
                <c:pt idx="994">
                  <c:v>2007</c:v>
                </c:pt>
                <c:pt idx="995">
                  <c:v>2004</c:v>
                </c:pt>
                <c:pt idx="996">
                  <c:v>1996</c:v>
                </c:pt>
                <c:pt idx="997">
                  <c:v>2013</c:v>
                </c:pt>
                <c:pt idx="998">
                  <c:v>1933</c:v>
                </c:pt>
                <c:pt idx="999">
                  <c:v>2009</c:v>
                </c:pt>
              </c:numCache>
            </c:numRef>
          </c:xVal>
          <c:yVal>
            <c:numRef>
              <c:f>unique_dataset!$G$2:$G$1001</c:f>
              <c:numCache>
                <c:formatCode>General</c:formatCode>
                <c:ptCount val="1000"/>
                <c:pt idx="0">
                  <c:v>82</c:v>
                </c:pt>
                <c:pt idx="1">
                  <c:v>100</c:v>
                </c:pt>
                <c:pt idx="2">
                  <c:v>84</c:v>
                </c:pt>
                <c:pt idx="3">
                  <c:v>95</c:v>
                </c:pt>
                <c:pt idx="4">
                  <c:v>97</c:v>
                </c:pt>
                <c:pt idx="5">
                  <c:v>94</c:v>
                </c:pt>
                <c:pt idx="6">
                  <c:v>90</c:v>
                </c:pt>
                <c:pt idx="7">
                  <c:v>86</c:v>
                </c:pt>
                <c:pt idx="8">
                  <c:v>95</c:v>
                </c:pt>
                <c:pt idx="9">
                  <c:v>74</c:v>
                </c:pt>
                <c:pt idx="10">
                  <c:v>92</c:v>
                </c:pt>
                <c:pt idx="11">
                  <c:v>67</c:v>
                </c:pt>
                <c:pt idx="12">
                  <c:v>82</c:v>
                </c:pt>
                <c:pt idx="13">
                  <c:v>90</c:v>
                </c:pt>
                <c:pt idx="14">
                  <c:v>87</c:v>
                </c:pt>
                <c:pt idx="15">
                  <c:v>0</c:v>
                </c:pt>
                <c:pt idx="16">
                  <c:v>0</c:v>
                </c:pt>
                <c:pt idx="17">
                  <c:v>74</c:v>
                </c:pt>
                <c:pt idx="18">
                  <c:v>92</c:v>
                </c:pt>
                <c:pt idx="19">
                  <c:v>73</c:v>
                </c:pt>
                <c:pt idx="20">
                  <c:v>84</c:v>
                </c:pt>
                <c:pt idx="21">
                  <c:v>82</c:v>
                </c:pt>
                <c:pt idx="22">
                  <c:v>0</c:v>
                </c:pt>
                <c:pt idx="23">
                  <c:v>0</c:v>
                </c:pt>
                <c:pt idx="24">
                  <c:v>61</c:v>
                </c:pt>
                <c:pt idx="25">
                  <c:v>75</c:v>
                </c:pt>
                <c:pt idx="26">
                  <c:v>65</c:v>
                </c:pt>
                <c:pt idx="27">
                  <c:v>91</c:v>
                </c:pt>
                <c:pt idx="28">
                  <c:v>86</c:v>
                </c:pt>
                <c:pt idx="29">
                  <c:v>90</c:v>
                </c:pt>
                <c:pt idx="30">
                  <c:v>96</c:v>
                </c:pt>
                <c:pt idx="31">
                  <c:v>79</c:v>
                </c:pt>
                <c:pt idx="32">
                  <c:v>59</c:v>
                </c:pt>
                <c:pt idx="33">
                  <c:v>98</c:v>
                </c:pt>
                <c:pt idx="34">
                  <c:v>89</c:v>
                </c:pt>
                <c:pt idx="35">
                  <c:v>85</c:v>
                </c:pt>
                <c:pt idx="36">
                  <c:v>0</c:v>
                </c:pt>
                <c:pt idx="37">
                  <c:v>87</c:v>
                </c:pt>
                <c:pt idx="38">
                  <c:v>85</c:v>
                </c:pt>
                <c:pt idx="39">
                  <c:v>67</c:v>
                </c:pt>
                <c:pt idx="40">
                  <c:v>89</c:v>
                </c:pt>
                <c:pt idx="41">
                  <c:v>96</c:v>
                </c:pt>
                <c:pt idx="42">
                  <c:v>66</c:v>
                </c:pt>
                <c:pt idx="43">
                  <c:v>89</c:v>
                </c:pt>
                <c:pt idx="44">
                  <c:v>64</c:v>
                </c:pt>
                <c:pt idx="45">
                  <c:v>88</c:v>
                </c:pt>
                <c:pt idx="46">
                  <c:v>77</c:v>
                </c:pt>
                <c:pt idx="47">
                  <c:v>100</c:v>
                </c:pt>
                <c:pt idx="48">
                  <c:v>62</c:v>
                </c:pt>
                <c:pt idx="49">
                  <c:v>97</c:v>
                </c:pt>
                <c:pt idx="50">
                  <c:v>85</c:v>
                </c:pt>
                <c:pt idx="51">
                  <c:v>57</c:v>
                </c:pt>
                <c:pt idx="52">
                  <c:v>82</c:v>
                </c:pt>
                <c:pt idx="53">
                  <c:v>94</c:v>
                </c:pt>
                <c:pt idx="54">
                  <c:v>100</c:v>
                </c:pt>
                <c:pt idx="55">
                  <c:v>80</c:v>
                </c:pt>
                <c:pt idx="56">
                  <c:v>96</c:v>
                </c:pt>
                <c:pt idx="57">
                  <c:v>99</c:v>
                </c:pt>
                <c:pt idx="58">
                  <c:v>0</c:v>
                </c:pt>
                <c:pt idx="59">
                  <c:v>85</c:v>
                </c:pt>
                <c:pt idx="60">
                  <c:v>87</c:v>
                </c:pt>
                <c:pt idx="61">
                  <c:v>78</c:v>
                </c:pt>
                <c:pt idx="62">
                  <c:v>81</c:v>
                </c:pt>
                <c:pt idx="63">
                  <c:v>94</c:v>
                </c:pt>
                <c:pt idx="64">
                  <c:v>84</c:v>
                </c:pt>
                <c:pt idx="65">
                  <c:v>59</c:v>
                </c:pt>
                <c:pt idx="66">
                  <c:v>78</c:v>
                </c:pt>
                <c:pt idx="67">
                  <c:v>68</c:v>
                </c:pt>
                <c:pt idx="68">
                  <c:v>66</c:v>
                </c:pt>
                <c:pt idx="69">
                  <c:v>77</c:v>
                </c:pt>
                <c:pt idx="70">
                  <c:v>83</c:v>
                </c:pt>
                <c:pt idx="71">
                  <c:v>88</c:v>
                </c:pt>
                <c:pt idx="72">
                  <c:v>0</c:v>
                </c:pt>
                <c:pt idx="73">
                  <c:v>81</c:v>
                </c:pt>
                <c:pt idx="74">
                  <c:v>81</c:v>
                </c:pt>
                <c:pt idx="75">
                  <c:v>95</c:v>
                </c:pt>
                <c:pt idx="76">
                  <c:v>67</c:v>
                </c:pt>
                <c:pt idx="77">
                  <c:v>89</c:v>
                </c:pt>
                <c:pt idx="78">
                  <c:v>97</c:v>
                </c:pt>
                <c:pt idx="79">
                  <c:v>86</c:v>
                </c:pt>
                <c:pt idx="80">
                  <c:v>75</c:v>
                </c:pt>
                <c:pt idx="81">
                  <c:v>94</c:v>
                </c:pt>
                <c:pt idx="82">
                  <c:v>90</c:v>
                </c:pt>
                <c:pt idx="83">
                  <c:v>76</c:v>
                </c:pt>
                <c:pt idx="84">
                  <c:v>0</c:v>
                </c:pt>
                <c:pt idx="85">
                  <c:v>90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78</c:v>
                </c:pt>
                <c:pt idx="91">
                  <c:v>76</c:v>
                </c:pt>
                <c:pt idx="92">
                  <c:v>69</c:v>
                </c:pt>
                <c:pt idx="93">
                  <c:v>78</c:v>
                </c:pt>
                <c:pt idx="94">
                  <c:v>65</c:v>
                </c:pt>
                <c:pt idx="95">
                  <c:v>84</c:v>
                </c:pt>
                <c:pt idx="96">
                  <c:v>71</c:v>
                </c:pt>
                <c:pt idx="97">
                  <c:v>70</c:v>
                </c:pt>
                <c:pt idx="98">
                  <c:v>89</c:v>
                </c:pt>
                <c:pt idx="99">
                  <c:v>77</c:v>
                </c:pt>
                <c:pt idx="100">
                  <c:v>100</c:v>
                </c:pt>
                <c:pt idx="101">
                  <c:v>68</c:v>
                </c:pt>
                <c:pt idx="102">
                  <c:v>84</c:v>
                </c:pt>
                <c:pt idx="103">
                  <c:v>81</c:v>
                </c:pt>
                <c:pt idx="104">
                  <c:v>75</c:v>
                </c:pt>
                <c:pt idx="105">
                  <c:v>77</c:v>
                </c:pt>
                <c:pt idx="106">
                  <c:v>96</c:v>
                </c:pt>
                <c:pt idx="107">
                  <c:v>89</c:v>
                </c:pt>
                <c:pt idx="108">
                  <c:v>88</c:v>
                </c:pt>
                <c:pt idx="109">
                  <c:v>58</c:v>
                </c:pt>
                <c:pt idx="110">
                  <c:v>69</c:v>
                </c:pt>
                <c:pt idx="111">
                  <c:v>80</c:v>
                </c:pt>
                <c:pt idx="112">
                  <c:v>100</c:v>
                </c:pt>
                <c:pt idx="113">
                  <c:v>92</c:v>
                </c:pt>
                <c:pt idx="114">
                  <c:v>76</c:v>
                </c:pt>
                <c:pt idx="115">
                  <c:v>98</c:v>
                </c:pt>
                <c:pt idx="116">
                  <c:v>88</c:v>
                </c:pt>
                <c:pt idx="117">
                  <c:v>100</c:v>
                </c:pt>
                <c:pt idx="118">
                  <c:v>99</c:v>
                </c:pt>
                <c:pt idx="119">
                  <c:v>98</c:v>
                </c:pt>
                <c:pt idx="120">
                  <c:v>83</c:v>
                </c:pt>
                <c:pt idx="121">
                  <c:v>95</c:v>
                </c:pt>
                <c:pt idx="122">
                  <c:v>0</c:v>
                </c:pt>
                <c:pt idx="123">
                  <c:v>94</c:v>
                </c:pt>
                <c:pt idx="124">
                  <c:v>0</c:v>
                </c:pt>
                <c:pt idx="125">
                  <c:v>92</c:v>
                </c:pt>
                <c:pt idx="126">
                  <c:v>60</c:v>
                </c:pt>
                <c:pt idx="127">
                  <c:v>0</c:v>
                </c:pt>
                <c:pt idx="128">
                  <c:v>95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64</c:v>
                </c:pt>
                <c:pt idx="140">
                  <c:v>65</c:v>
                </c:pt>
                <c:pt idx="141">
                  <c:v>75</c:v>
                </c:pt>
                <c:pt idx="142">
                  <c:v>71</c:v>
                </c:pt>
                <c:pt idx="143">
                  <c:v>93</c:v>
                </c:pt>
                <c:pt idx="144">
                  <c:v>68</c:v>
                </c:pt>
                <c:pt idx="145">
                  <c:v>63</c:v>
                </c:pt>
                <c:pt idx="146">
                  <c:v>92</c:v>
                </c:pt>
                <c:pt idx="147">
                  <c:v>57</c:v>
                </c:pt>
                <c:pt idx="148">
                  <c:v>70</c:v>
                </c:pt>
                <c:pt idx="149">
                  <c:v>94</c:v>
                </c:pt>
                <c:pt idx="150">
                  <c:v>78</c:v>
                </c:pt>
                <c:pt idx="151">
                  <c:v>73</c:v>
                </c:pt>
                <c:pt idx="152">
                  <c:v>55</c:v>
                </c:pt>
                <c:pt idx="153">
                  <c:v>82</c:v>
                </c:pt>
                <c:pt idx="154">
                  <c:v>85</c:v>
                </c:pt>
                <c:pt idx="155">
                  <c:v>90</c:v>
                </c:pt>
                <c:pt idx="156">
                  <c:v>69</c:v>
                </c:pt>
                <c:pt idx="157">
                  <c:v>69</c:v>
                </c:pt>
                <c:pt idx="158">
                  <c:v>91</c:v>
                </c:pt>
                <c:pt idx="159">
                  <c:v>64</c:v>
                </c:pt>
                <c:pt idx="160">
                  <c:v>90</c:v>
                </c:pt>
                <c:pt idx="161">
                  <c:v>72</c:v>
                </c:pt>
                <c:pt idx="162">
                  <c:v>72</c:v>
                </c:pt>
                <c:pt idx="163">
                  <c:v>88</c:v>
                </c:pt>
                <c:pt idx="164">
                  <c:v>82</c:v>
                </c:pt>
                <c:pt idx="165">
                  <c:v>97</c:v>
                </c:pt>
                <c:pt idx="166">
                  <c:v>92</c:v>
                </c:pt>
                <c:pt idx="167">
                  <c:v>62</c:v>
                </c:pt>
                <c:pt idx="168">
                  <c:v>98</c:v>
                </c:pt>
                <c:pt idx="169">
                  <c:v>86</c:v>
                </c:pt>
                <c:pt idx="170">
                  <c:v>98</c:v>
                </c:pt>
                <c:pt idx="171">
                  <c:v>91</c:v>
                </c:pt>
                <c:pt idx="172">
                  <c:v>78</c:v>
                </c:pt>
                <c:pt idx="173">
                  <c:v>72</c:v>
                </c:pt>
                <c:pt idx="174">
                  <c:v>80</c:v>
                </c:pt>
                <c:pt idx="175">
                  <c:v>74</c:v>
                </c:pt>
                <c:pt idx="176">
                  <c:v>97</c:v>
                </c:pt>
                <c:pt idx="177">
                  <c:v>65</c:v>
                </c:pt>
                <c:pt idx="178">
                  <c:v>0</c:v>
                </c:pt>
                <c:pt idx="179">
                  <c:v>75</c:v>
                </c:pt>
                <c:pt idx="180">
                  <c:v>98</c:v>
                </c:pt>
                <c:pt idx="181">
                  <c:v>0</c:v>
                </c:pt>
                <c:pt idx="182">
                  <c:v>0</c:v>
                </c:pt>
                <c:pt idx="183">
                  <c:v>89</c:v>
                </c:pt>
                <c:pt idx="184">
                  <c:v>98</c:v>
                </c:pt>
                <c:pt idx="185">
                  <c:v>98</c:v>
                </c:pt>
                <c:pt idx="186">
                  <c:v>93</c:v>
                </c:pt>
                <c:pt idx="187">
                  <c:v>86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86</c:v>
                </c:pt>
                <c:pt idx="194">
                  <c:v>100</c:v>
                </c:pt>
                <c:pt idx="195">
                  <c:v>77</c:v>
                </c:pt>
                <c:pt idx="196">
                  <c:v>0</c:v>
                </c:pt>
                <c:pt idx="197">
                  <c:v>0</c:v>
                </c:pt>
                <c:pt idx="198">
                  <c:v>85</c:v>
                </c:pt>
                <c:pt idx="199">
                  <c:v>0</c:v>
                </c:pt>
                <c:pt idx="200">
                  <c:v>98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92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87</c:v>
                </c:pt>
                <c:pt idx="210">
                  <c:v>88</c:v>
                </c:pt>
                <c:pt idx="211">
                  <c:v>70</c:v>
                </c:pt>
                <c:pt idx="212">
                  <c:v>63</c:v>
                </c:pt>
                <c:pt idx="213">
                  <c:v>84</c:v>
                </c:pt>
                <c:pt idx="214">
                  <c:v>84</c:v>
                </c:pt>
                <c:pt idx="215">
                  <c:v>90</c:v>
                </c:pt>
                <c:pt idx="216">
                  <c:v>79</c:v>
                </c:pt>
                <c:pt idx="217">
                  <c:v>81</c:v>
                </c:pt>
                <c:pt idx="218">
                  <c:v>62</c:v>
                </c:pt>
                <c:pt idx="219">
                  <c:v>77</c:v>
                </c:pt>
                <c:pt idx="220">
                  <c:v>75</c:v>
                </c:pt>
                <c:pt idx="221">
                  <c:v>71</c:v>
                </c:pt>
                <c:pt idx="222">
                  <c:v>71</c:v>
                </c:pt>
                <c:pt idx="223">
                  <c:v>75</c:v>
                </c:pt>
                <c:pt idx="224">
                  <c:v>96</c:v>
                </c:pt>
                <c:pt idx="225">
                  <c:v>85</c:v>
                </c:pt>
                <c:pt idx="226">
                  <c:v>81</c:v>
                </c:pt>
                <c:pt idx="227">
                  <c:v>94</c:v>
                </c:pt>
                <c:pt idx="228">
                  <c:v>85</c:v>
                </c:pt>
                <c:pt idx="229">
                  <c:v>70</c:v>
                </c:pt>
                <c:pt idx="230">
                  <c:v>91</c:v>
                </c:pt>
                <c:pt idx="231">
                  <c:v>86</c:v>
                </c:pt>
                <c:pt idx="232">
                  <c:v>83</c:v>
                </c:pt>
                <c:pt idx="233">
                  <c:v>92</c:v>
                </c:pt>
                <c:pt idx="234">
                  <c:v>88</c:v>
                </c:pt>
                <c:pt idx="235">
                  <c:v>79</c:v>
                </c:pt>
                <c:pt idx="236">
                  <c:v>73</c:v>
                </c:pt>
                <c:pt idx="237">
                  <c:v>86</c:v>
                </c:pt>
                <c:pt idx="238">
                  <c:v>79</c:v>
                </c:pt>
                <c:pt idx="239">
                  <c:v>82</c:v>
                </c:pt>
                <c:pt idx="240">
                  <c:v>86</c:v>
                </c:pt>
                <c:pt idx="241">
                  <c:v>77</c:v>
                </c:pt>
                <c:pt idx="242">
                  <c:v>74</c:v>
                </c:pt>
                <c:pt idx="243">
                  <c:v>96</c:v>
                </c:pt>
                <c:pt idx="244">
                  <c:v>93</c:v>
                </c:pt>
                <c:pt idx="245">
                  <c:v>63</c:v>
                </c:pt>
                <c:pt idx="246">
                  <c:v>92</c:v>
                </c:pt>
                <c:pt idx="247">
                  <c:v>75</c:v>
                </c:pt>
                <c:pt idx="248">
                  <c:v>66</c:v>
                </c:pt>
                <c:pt idx="249">
                  <c:v>71</c:v>
                </c:pt>
                <c:pt idx="250">
                  <c:v>95</c:v>
                </c:pt>
                <c:pt idx="251">
                  <c:v>72</c:v>
                </c:pt>
                <c:pt idx="252">
                  <c:v>86</c:v>
                </c:pt>
                <c:pt idx="253">
                  <c:v>89</c:v>
                </c:pt>
                <c:pt idx="254">
                  <c:v>87</c:v>
                </c:pt>
                <c:pt idx="255">
                  <c:v>0</c:v>
                </c:pt>
                <c:pt idx="256">
                  <c:v>0</c:v>
                </c:pt>
                <c:pt idx="257">
                  <c:v>86</c:v>
                </c:pt>
                <c:pt idx="258">
                  <c:v>90</c:v>
                </c:pt>
                <c:pt idx="259">
                  <c:v>92</c:v>
                </c:pt>
                <c:pt idx="260">
                  <c:v>85</c:v>
                </c:pt>
                <c:pt idx="261">
                  <c:v>77</c:v>
                </c:pt>
                <c:pt idx="262">
                  <c:v>91</c:v>
                </c:pt>
                <c:pt idx="263">
                  <c:v>85</c:v>
                </c:pt>
                <c:pt idx="264">
                  <c:v>78</c:v>
                </c:pt>
                <c:pt idx="265">
                  <c:v>83</c:v>
                </c:pt>
                <c:pt idx="266">
                  <c:v>90</c:v>
                </c:pt>
                <c:pt idx="267">
                  <c:v>81</c:v>
                </c:pt>
                <c:pt idx="268">
                  <c:v>88</c:v>
                </c:pt>
                <c:pt idx="269">
                  <c:v>87</c:v>
                </c:pt>
                <c:pt idx="270">
                  <c:v>86</c:v>
                </c:pt>
                <c:pt idx="271">
                  <c:v>84</c:v>
                </c:pt>
                <c:pt idx="272">
                  <c:v>79</c:v>
                </c:pt>
                <c:pt idx="273">
                  <c:v>83</c:v>
                </c:pt>
                <c:pt idx="274">
                  <c:v>0</c:v>
                </c:pt>
                <c:pt idx="275">
                  <c:v>86</c:v>
                </c:pt>
                <c:pt idx="276">
                  <c:v>0</c:v>
                </c:pt>
                <c:pt idx="277">
                  <c:v>94</c:v>
                </c:pt>
                <c:pt idx="278">
                  <c:v>75</c:v>
                </c:pt>
                <c:pt idx="279">
                  <c:v>97</c:v>
                </c:pt>
                <c:pt idx="280">
                  <c:v>77</c:v>
                </c:pt>
                <c:pt idx="281">
                  <c:v>93</c:v>
                </c:pt>
                <c:pt idx="282">
                  <c:v>96</c:v>
                </c:pt>
                <c:pt idx="283">
                  <c:v>91</c:v>
                </c:pt>
                <c:pt idx="284">
                  <c:v>0</c:v>
                </c:pt>
                <c:pt idx="285">
                  <c:v>88</c:v>
                </c:pt>
                <c:pt idx="286">
                  <c:v>0</c:v>
                </c:pt>
                <c:pt idx="287">
                  <c:v>100</c:v>
                </c:pt>
                <c:pt idx="288">
                  <c:v>82</c:v>
                </c:pt>
                <c:pt idx="289">
                  <c:v>0</c:v>
                </c:pt>
                <c:pt idx="290">
                  <c:v>87</c:v>
                </c:pt>
                <c:pt idx="291">
                  <c:v>100</c:v>
                </c:pt>
                <c:pt idx="292">
                  <c:v>0</c:v>
                </c:pt>
                <c:pt idx="293">
                  <c:v>88</c:v>
                </c:pt>
                <c:pt idx="294">
                  <c:v>0</c:v>
                </c:pt>
                <c:pt idx="295">
                  <c:v>84</c:v>
                </c:pt>
                <c:pt idx="296">
                  <c:v>94</c:v>
                </c:pt>
                <c:pt idx="297">
                  <c:v>79</c:v>
                </c:pt>
                <c:pt idx="298">
                  <c:v>96</c:v>
                </c:pt>
                <c:pt idx="299">
                  <c:v>83</c:v>
                </c:pt>
                <c:pt idx="300">
                  <c:v>73</c:v>
                </c:pt>
                <c:pt idx="301">
                  <c:v>88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71</c:v>
                </c:pt>
                <c:pt idx="306">
                  <c:v>89</c:v>
                </c:pt>
                <c:pt idx="307">
                  <c:v>72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95</c:v>
                </c:pt>
                <c:pt idx="316">
                  <c:v>0</c:v>
                </c:pt>
                <c:pt idx="317">
                  <c:v>0</c:v>
                </c:pt>
                <c:pt idx="318">
                  <c:v>97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68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73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90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74</c:v>
                </c:pt>
                <c:pt idx="344">
                  <c:v>81</c:v>
                </c:pt>
                <c:pt idx="345">
                  <c:v>76</c:v>
                </c:pt>
                <c:pt idx="346">
                  <c:v>65</c:v>
                </c:pt>
                <c:pt idx="347">
                  <c:v>65</c:v>
                </c:pt>
                <c:pt idx="348">
                  <c:v>79</c:v>
                </c:pt>
                <c:pt idx="349">
                  <c:v>77</c:v>
                </c:pt>
                <c:pt idx="350">
                  <c:v>69</c:v>
                </c:pt>
                <c:pt idx="351">
                  <c:v>94</c:v>
                </c:pt>
                <c:pt idx="352">
                  <c:v>80</c:v>
                </c:pt>
                <c:pt idx="353">
                  <c:v>88</c:v>
                </c:pt>
                <c:pt idx="354">
                  <c:v>90</c:v>
                </c:pt>
                <c:pt idx="355">
                  <c:v>91</c:v>
                </c:pt>
                <c:pt idx="356">
                  <c:v>78</c:v>
                </c:pt>
                <c:pt idx="357">
                  <c:v>83</c:v>
                </c:pt>
                <c:pt idx="358">
                  <c:v>80</c:v>
                </c:pt>
                <c:pt idx="359">
                  <c:v>76</c:v>
                </c:pt>
                <c:pt idx="360">
                  <c:v>71</c:v>
                </c:pt>
                <c:pt idx="361">
                  <c:v>74</c:v>
                </c:pt>
                <c:pt idx="362">
                  <c:v>72</c:v>
                </c:pt>
                <c:pt idx="363">
                  <c:v>72</c:v>
                </c:pt>
                <c:pt idx="364">
                  <c:v>78</c:v>
                </c:pt>
                <c:pt idx="365">
                  <c:v>84</c:v>
                </c:pt>
                <c:pt idx="366">
                  <c:v>59</c:v>
                </c:pt>
                <c:pt idx="367">
                  <c:v>83</c:v>
                </c:pt>
                <c:pt idx="368">
                  <c:v>72</c:v>
                </c:pt>
                <c:pt idx="369">
                  <c:v>93</c:v>
                </c:pt>
                <c:pt idx="370">
                  <c:v>86</c:v>
                </c:pt>
                <c:pt idx="371">
                  <c:v>83</c:v>
                </c:pt>
                <c:pt idx="372">
                  <c:v>86</c:v>
                </c:pt>
                <c:pt idx="373">
                  <c:v>64</c:v>
                </c:pt>
                <c:pt idx="374">
                  <c:v>74</c:v>
                </c:pt>
                <c:pt idx="375">
                  <c:v>64</c:v>
                </c:pt>
                <c:pt idx="376">
                  <c:v>58</c:v>
                </c:pt>
                <c:pt idx="377">
                  <c:v>95</c:v>
                </c:pt>
                <c:pt idx="378">
                  <c:v>72</c:v>
                </c:pt>
                <c:pt idx="379">
                  <c:v>89</c:v>
                </c:pt>
                <c:pt idx="380">
                  <c:v>79</c:v>
                </c:pt>
                <c:pt idx="381">
                  <c:v>85</c:v>
                </c:pt>
                <c:pt idx="382">
                  <c:v>67</c:v>
                </c:pt>
                <c:pt idx="383">
                  <c:v>96</c:v>
                </c:pt>
                <c:pt idx="384">
                  <c:v>67</c:v>
                </c:pt>
                <c:pt idx="385">
                  <c:v>0</c:v>
                </c:pt>
                <c:pt idx="386">
                  <c:v>83</c:v>
                </c:pt>
                <c:pt idx="387">
                  <c:v>77</c:v>
                </c:pt>
                <c:pt idx="388">
                  <c:v>66</c:v>
                </c:pt>
                <c:pt idx="389">
                  <c:v>88</c:v>
                </c:pt>
                <c:pt idx="390">
                  <c:v>61</c:v>
                </c:pt>
                <c:pt idx="391">
                  <c:v>67</c:v>
                </c:pt>
                <c:pt idx="392">
                  <c:v>69</c:v>
                </c:pt>
                <c:pt idx="393">
                  <c:v>75</c:v>
                </c:pt>
                <c:pt idx="394">
                  <c:v>59</c:v>
                </c:pt>
                <c:pt idx="395">
                  <c:v>84</c:v>
                </c:pt>
                <c:pt idx="396">
                  <c:v>78</c:v>
                </c:pt>
                <c:pt idx="397">
                  <c:v>78</c:v>
                </c:pt>
                <c:pt idx="398">
                  <c:v>58</c:v>
                </c:pt>
                <c:pt idx="399">
                  <c:v>74</c:v>
                </c:pt>
                <c:pt idx="400">
                  <c:v>83</c:v>
                </c:pt>
                <c:pt idx="401">
                  <c:v>93</c:v>
                </c:pt>
                <c:pt idx="402">
                  <c:v>93</c:v>
                </c:pt>
                <c:pt idx="403">
                  <c:v>92</c:v>
                </c:pt>
                <c:pt idx="404">
                  <c:v>86</c:v>
                </c:pt>
                <c:pt idx="405">
                  <c:v>97</c:v>
                </c:pt>
                <c:pt idx="406">
                  <c:v>93</c:v>
                </c:pt>
                <c:pt idx="407">
                  <c:v>78</c:v>
                </c:pt>
                <c:pt idx="408">
                  <c:v>93</c:v>
                </c:pt>
                <c:pt idx="409">
                  <c:v>47</c:v>
                </c:pt>
                <c:pt idx="410">
                  <c:v>69</c:v>
                </c:pt>
                <c:pt idx="411">
                  <c:v>58</c:v>
                </c:pt>
                <c:pt idx="412">
                  <c:v>97</c:v>
                </c:pt>
                <c:pt idx="413">
                  <c:v>0</c:v>
                </c:pt>
                <c:pt idx="414">
                  <c:v>95</c:v>
                </c:pt>
                <c:pt idx="415">
                  <c:v>79</c:v>
                </c:pt>
                <c:pt idx="416">
                  <c:v>79</c:v>
                </c:pt>
                <c:pt idx="417">
                  <c:v>75</c:v>
                </c:pt>
                <c:pt idx="418">
                  <c:v>75</c:v>
                </c:pt>
                <c:pt idx="419">
                  <c:v>86</c:v>
                </c:pt>
                <c:pt idx="420">
                  <c:v>0</c:v>
                </c:pt>
                <c:pt idx="421">
                  <c:v>95</c:v>
                </c:pt>
                <c:pt idx="422">
                  <c:v>87</c:v>
                </c:pt>
                <c:pt idx="423">
                  <c:v>99</c:v>
                </c:pt>
                <c:pt idx="424">
                  <c:v>82</c:v>
                </c:pt>
                <c:pt idx="425">
                  <c:v>0</c:v>
                </c:pt>
                <c:pt idx="426">
                  <c:v>90</c:v>
                </c:pt>
                <c:pt idx="427">
                  <c:v>100</c:v>
                </c:pt>
                <c:pt idx="428">
                  <c:v>85</c:v>
                </c:pt>
                <c:pt idx="429">
                  <c:v>0</c:v>
                </c:pt>
                <c:pt idx="430">
                  <c:v>33</c:v>
                </c:pt>
                <c:pt idx="431">
                  <c:v>100</c:v>
                </c:pt>
                <c:pt idx="432">
                  <c:v>89</c:v>
                </c:pt>
                <c:pt idx="433">
                  <c:v>88</c:v>
                </c:pt>
                <c:pt idx="434">
                  <c:v>0</c:v>
                </c:pt>
                <c:pt idx="435">
                  <c:v>84</c:v>
                </c:pt>
                <c:pt idx="436">
                  <c:v>91</c:v>
                </c:pt>
                <c:pt idx="437">
                  <c:v>92</c:v>
                </c:pt>
                <c:pt idx="438">
                  <c:v>85</c:v>
                </c:pt>
                <c:pt idx="439">
                  <c:v>74</c:v>
                </c:pt>
                <c:pt idx="440">
                  <c:v>0</c:v>
                </c:pt>
                <c:pt idx="441">
                  <c:v>0</c:v>
                </c:pt>
                <c:pt idx="442">
                  <c:v>92</c:v>
                </c:pt>
                <c:pt idx="443">
                  <c:v>0</c:v>
                </c:pt>
                <c:pt idx="444">
                  <c:v>0</c:v>
                </c:pt>
                <c:pt idx="445">
                  <c:v>68</c:v>
                </c:pt>
                <c:pt idx="446">
                  <c:v>90</c:v>
                </c:pt>
                <c:pt idx="447">
                  <c:v>0</c:v>
                </c:pt>
                <c:pt idx="448">
                  <c:v>0</c:v>
                </c:pt>
                <c:pt idx="449">
                  <c:v>73</c:v>
                </c:pt>
                <c:pt idx="450">
                  <c:v>97</c:v>
                </c:pt>
                <c:pt idx="451">
                  <c:v>86</c:v>
                </c:pt>
                <c:pt idx="452">
                  <c:v>88</c:v>
                </c:pt>
                <c:pt idx="453">
                  <c:v>0</c:v>
                </c:pt>
                <c:pt idx="454">
                  <c:v>85</c:v>
                </c:pt>
                <c:pt idx="455">
                  <c:v>0</c:v>
                </c:pt>
                <c:pt idx="456">
                  <c:v>71</c:v>
                </c:pt>
                <c:pt idx="457">
                  <c:v>96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80</c:v>
                </c:pt>
                <c:pt idx="462">
                  <c:v>0</c:v>
                </c:pt>
                <c:pt idx="463">
                  <c:v>0</c:v>
                </c:pt>
                <c:pt idx="464">
                  <c:v>64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75</c:v>
                </c:pt>
                <c:pt idx="472">
                  <c:v>78</c:v>
                </c:pt>
                <c:pt idx="473">
                  <c:v>83</c:v>
                </c:pt>
                <c:pt idx="474">
                  <c:v>73</c:v>
                </c:pt>
                <c:pt idx="475">
                  <c:v>54</c:v>
                </c:pt>
                <c:pt idx="476">
                  <c:v>81</c:v>
                </c:pt>
                <c:pt idx="477">
                  <c:v>83</c:v>
                </c:pt>
                <c:pt idx="478">
                  <c:v>82</c:v>
                </c:pt>
                <c:pt idx="479">
                  <c:v>79</c:v>
                </c:pt>
                <c:pt idx="480">
                  <c:v>86</c:v>
                </c:pt>
                <c:pt idx="481">
                  <c:v>82</c:v>
                </c:pt>
                <c:pt idx="482">
                  <c:v>82</c:v>
                </c:pt>
                <c:pt idx="483">
                  <c:v>59</c:v>
                </c:pt>
                <c:pt idx="484">
                  <c:v>85</c:v>
                </c:pt>
                <c:pt idx="485">
                  <c:v>74</c:v>
                </c:pt>
                <c:pt idx="486">
                  <c:v>71</c:v>
                </c:pt>
                <c:pt idx="487">
                  <c:v>67</c:v>
                </c:pt>
                <c:pt idx="488">
                  <c:v>75</c:v>
                </c:pt>
                <c:pt idx="489">
                  <c:v>76</c:v>
                </c:pt>
                <c:pt idx="490">
                  <c:v>90</c:v>
                </c:pt>
                <c:pt idx="491">
                  <c:v>58</c:v>
                </c:pt>
                <c:pt idx="492">
                  <c:v>68</c:v>
                </c:pt>
                <c:pt idx="493">
                  <c:v>49</c:v>
                </c:pt>
                <c:pt idx="494">
                  <c:v>74</c:v>
                </c:pt>
                <c:pt idx="495">
                  <c:v>83</c:v>
                </c:pt>
                <c:pt idx="496">
                  <c:v>92</c:v>
                </c:pt>
                <c:pt idx="497">
                  <c:v>84</c:v>
                </c:pt>
                <c:pt idx="498">
                  <c:v>73</c:v>
                </c:pt>
                <c:pt idx="499">
                  <c:v>79</c:v>
                </c:pt>
                <c:pt idx="500">
                  <c:v>67</c:v>
                </c:pt>
                <c:pt idx="501">
                  <c:v>84</c:v>
                </c:pt>
                <c:pt idx="502">
                  <c:v>60</c:v>
                </c:pt>
                <c:pt idx="503">
                  <c:v>84</c:v>
                </c:pt>
                <c:pt idx="504">
                  <c:v>77</c:v>
                </c:pt>
                <c:pt idx="505">
                  <c:v>81</c:v>
                </c:pt>
                <c:pt idx="506">
                  <c:v>94</c:v>
                </c:pt>
                <c:pt idx="507">
                  <c:v>66</c:v>
                </c:pt>
                <c:pt idx="508">
                  <c:v>84</c:v>
                </c:pt>
                <c:pt idx="509">
                  <c:v>88</c:v>
                </c:pt>
                <c:pt idx="510">
                  <c:v>94</c:v>
                </c:pt>
                <c:pt idx="511">
                  <c:v>100</c:v>
                </c:pt>
                <c:pt idx="512">
                  <c:v>92</c:v>
                </c:pt>
                <c:pt idx="513">
                  <c:v>66</c:v>
                </c:pt>
                <c:pt idx="514">
                  <c:v>0</c:v>
                </c:pt>
                <c:pt idx="515">
                  <c:v>47</c:v>
                </c:pt>
                <c:pt idx="516">
                  <c:v>84</c:v>
                </c:pt>
                <c:pt idx="517">
                  <c:v>76</c:v>
                </c:pt>
                <c:pt idx="518">
                  <c:v>82</c:v>
                </c:pt>
                <c:pt idx="519">
                  <c:v>94</c:v>
                </c:pt>
                <c:pt idx="520">
                  <c:v>65</c:v>
                </c:pt>
                <c:pt idx="521">
                  <c:v>87</c:v>
                </c:pt>
                <c:pt idx="522">
                  <c:v>80</c:v>
                </c:pt>
                <c:pt idx="523">
                  <c:v>97</c:v>
                </c:pt>
                <c:pt idx="524">
                  <c:v>0</c:v>
                </c:pt>
                <c:pt idx="525">
                  <c:v>94</c:v>
                </c:pt>
                <c:pt idx="526">
                  <c:v>82</c:v>
                </c:pt>
                <c:pt idx="527">
                  <c:v>98</c:v>
                </c:pt>
                <c:pt idx="528">
                  <c:v>76</c:v>
                </c:pt>
                <c:pt idx="529">
                  <c:v>69</c:v>
                </c:pt>
                <c:pt idx="530">
                  <c:v>71</c:v>
                </c:pt>
                <c:pt idx="531">
                  <c:v>0</c:v>
                </c:pt>
                <c:pt idx="532">
                  <c:v>94</c:v>
                </c:pt>
                <c:pt idx="533">
                  <c:v>77</c:v>
                </c:pt>
                <c:pt idx="534">
                  <c:v>79</c:v>
                </c:pt>
                <c:pt idx="535">
                  <c:v>62</c:v>
                </c:pt>
                <c:pt idx="536">
                  <c:v>69</c:v>
                </c:pt>
                <c:pt idx="537">
                  <c:v>100</c:v>
                </c:pt>
                <c:pt idx="538">
                  <c:v>85</c:v>
                </c:pt>
                <c:pt idx="539">
                  <c:v>0</c:v>
                </c:pt>
                <c:pt idx="540">
                  <c:v>89</c:v>
                </c:pt>
                <c:pt idx="541">
                  <c:v>92</c:v>
                </c:pt>
                <c:pt idx="542">
                  <c:v>93</c:v>
                </c:pt>
                <c:pt idx="543">
                  <c:v>77</c:v>
                </c:pt>
                <c:pt idx="544">
                  <c:v>91</c:v>
                </c:pt>
                <c:pt idx="545">
                  <c:v>63</c:v>
                </c:pt>
                <c:pt idx="546">
                  <c:v>87</c:v>
                </c:pt>
                <c:pt idx="547">
                  <c:v>88</c:v>
                </c:pt>
                <c:pt idx="548">
                  <c:v>82</c:v>
                </c:pt>
                <c:pt idx="549">
                  <c:v>92</c:v>
                </c:pt>
                <c:pt idx="550">
                  <c:v>86</c:v>
                </c:pt>
                <c:pt idx="551">
                  <c:v>86</c:v>
                </c:pt>
                <c:pt idx="552">
                  <c:v>87</c:v>
                </c:pt>
                <c:pt idx="553">
                  <c:v>96</c:v>
                </c:pt>
                <c:pt idx="554">
                  <c:v>84</c:v>
                </c:pt>
                <c:pt idx="555">
                  <c:v>0</c:v>
                </c:pt>
                <c:pt idx="556">
                  <c:v>78</c:v>
                </c:pt>
                <c:pt idx="557">
                  <c:v>100</c:v>
                </c:pt>
                <c:pt idx="558">
                  <c:v>95</c:v>
                </c:pt>
                <c:pt idx="559">
                  <c:v>86</c:v>
                </c:pt>
                <c:pt idx="560">
                  <c:v>54</c:v>
                </c:pt>
                <c:pt idx="561">
                  <c:v>86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97</c:v>
                </c:pt>
                <c:pt idx="566">
                  <c:v>50</c:v>
                </c:pt>
                <c:pt idx="567">
                  <c:v>69</c:v>
                </c:pt>
                <c:pt idx="568">
                  <c:v>88</c:v>
                </c:pt>
                <c:pt idx="569">
                  <c:v>0</c:v>
                </c:pt>
                <c:pt idx="570">
                  <c:v>89</c:v>
                </c:pt>
                <c:pt idx="571">
                  <c:v>0</c:v>
                </c:pt>
                <c:pt idx="572">
                  <c:v>0</c:v>
                </c:pt>
                <c:pt idx="573">
                  <c:v>72</c:v>
                </c:pt>
                <c:pt idx="574">
                  <c:v>81</c:v>
                </c:pt>
                <c:pt idx="575">
                  <c:v>71</c:v>
                </c:pt>
                <c:pt idx="576">
                  <c:v>84</c:v>
                </c:pt>
                <c:pt idx="577">
                  <c:v>65</c:v>
                </c:pt>
                <c:pt idx="578">
                  <c:v>88</c:v>
                </c:pt>
                <c:pt idx="579">
                  <c:v>80</c:v>
                </c:pt>
                <c:pt idx="580">
                  <c:v>94</c:v>
                </c:pt>
                <c:pt idx="581">
                  <c:v>0</c:v>
                </c:pt>
                <c:pt idx="582">
                  <c:v>0</c:v>
                </c:pt>
                <c:pt idx="583">
                  <c:v>97</c:v>
                </c:pt>
                <c:pt idx="584">
                  <c:v>97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99</c:v>
                </c:pt>
                <c:pt idx="589">
                  <c:v>0</c:v>
                </c:pt>
                <c:pt idx="590">
                  <c:v>82</c:v>
                </c:pt>
                <c:pt idx="591">
                  <c:v>92</c:v>
                </c:pt>
                <c:pt idx="592">
                  <c:v>84</c:v>
                </c:pt>
                <c:pt idx="593">
                  <c:v>0</c:v>
                </c:pt>
                <c:pt idx="594">
                  <c:v>84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72</c:v>
                </c:pt>
                <c:pt idx="599">
                  <c:v>81</c:v>
                </c:pt>
                <c:pt idx="600">
                  <c:v>50</c:v>
                </c:pt>
                <c:pt idx="601">
                  <c:v>80</c:v>
                </c:pt>
                <c:pt idx="602">
                  <c:v>94</c:v>
                </c:pt>
                <c:pt idx="603">
                  <c:v>80</c:v>
                </c:pt>
                <c:pt idx="604">
                  <c:v>84</c:v>
                </c:pt>
                <c:pt idx="605">
                  <c:v>66</c:v>
                </c:pt>
                <c:pt idx="606">
                  <c:v>51</c:v>
                </c:pt>
                <c:pt idx="607">
                  <c:v>85</c:v>
                </c:pt>
                <c:pt idx="608">
                  <c:v>53</c:v>
                </c:pt>
                <c:pt idx="609">
                  <c:v>76</c:v>
                </c:pt>
                <c:pt idx="610">
                  <c:v>78</c:v>
                </c:pt>
                <c:pt idx="611">
                  <c:v>82</c:v>
                </c:pt>
                <c:pt idx="612">
                  <c:v>81</c:v>
                </c:pt>
                <c:pt idx="613">
                  <c:v>81</c:v>
                </c:pt>
                <c:pt idx="614">
                  <c:v>94</c:v>
                </c:pt>
                <c:pt idx="615">
                  <c:v>83</c:v>
                </c:pt>
                <c:pt idx="616">
                  <c:v>55</c:v>
                </c:pt>
                <c:pt idx="617">
                  <c:v>68</c:v>
                </c:pt>
                <c:pt idx="618">
                  <c:v>71</c:v>
                </c:pt>
                <c:pt idx="619">
                  <c:v>94</c:v>
                </c:pt>
                <c:pt idx="620">
                  <c:v>91</c:v>
                </c:pt>
                <c:pt idx="621">
                  <c:v>71</c:v>
                </c:pt>
                <c:pt idx="622">
                  <c:v>55</c:v>
                </c:pt>
                <c:pt idx="623">
                  <c:v>47</c:v>
                </c:pt>
                <c:pt idx="624">
                  <c:v>95</c:v>
                </c:pt>
                <c:pt idx="625">
                  <c:v>82</c:v>
                </c:pt>
                <c:pt idx="626">
                  <c:v>48</c:v>
                </c:pt>
                <c:pt idx="627">
                  <c:v>61</c:v>
                </c:pt>
                <c:pt idx="628">
                  <c:v>58</c:v>
                </c:pt>
                <c:pt idx="629">
                  <c:v>65</c:v>
                </c:pt>
                <c:pt idx="630">
                  <c:v>80</c:v>
                </c:pt>
                <c:pt idx="631">
                  <c:v>68</c:v>
                </c:pt>
                <c:pt idx="632">
                  <c:v>76</c:v>
                </c:pt>
                <c:pt idx="633">
                  <c:v>87</c:v>
                </c:pt>
                <c:pt idx="634">
                  <c:v>74</c:v>
                </c:pt>
                <c:pt idx="635">
                  <c:v>76</c:v>
                </c:pt>
                <c:pt idx="636">
                  <c:v>85</c:v>
                </c:pt>
                <c:pt idx="637">
                  <c:v>76</c:v>
                </c:pt>
                <c:pt idx="638">
                  <c:v>70</c:v>
                </c:pt>
                <c:pt idx="639">
                  <c:v>75</c:v>
                </c:pt>
                <c:pt idx="640">
                  <c:v>79</c:v>
                </c:pt>
                <c:pt idx="641">
                  <c:v>51</c:v>
                </c:pt>
                <c:pt idx="642">
                  <c:v>73</c:v>
                </c:pt>
                <c:pt idx="643">
                  <c:v>57</c:v>
                </c:pt>
                <c:pt idx="644">
                  <c:v>90</c:v>
                </c:pt>
                <c:pt idx="645">
                  <c:v>67</c:v>
                </c:pt>
                <c:pt idx="646">
                  <c:v>69</c:v>
                </c:pt>
                <c:pt idx="647">
                  <c:v>70</c:v>
                </c:pt>
                <c:pt idx="648">
                  <c:v>81</c:v>
                </c:pt>
                <c:pt idx="649">
                  <c:v>82</c:v>
                </c:pt>
                <c:pt idx="650">
                  <c:v>96</c:v>
                </c:pt>
                <c:pt idx="651">
                  <c:v>72</c:v>
                </c:pt>
                <c:pt idx="652">
                  <c:v>66</c:v>
                </c:pt>
                <c:pt idx="653">
                  <c:v>64</c:v>
                </c:pt>
                <c:pt idx="654">
                  <c:v>75</c:v>
                </c:pt>
                <c:pt idx="655">
                  <c:v>55</c:v>
                </c:pt>
                <c:pt idx="656">
                  <c:v>74</c:v>
                </c:pt>
                <c:pt idx="657">
                  <c:v>66</c:v>
                </c:pt>
                <c:pt idx="658">
                  <c:v>79</c:v>
                </c:pt>
                <c:pt idx="659">
                  <c:v>76</c:v>
                </c:pt>
                <c:pt idx="660">
                  <c:v>67</c:v>
                </c:pt>
                <c:pt idx="661">
                  <c:v>88</c:v>
                </c:pt>
                <c:pt idx="662">
                  <c:v>72</c:v>
                </c:pt>
                <c:pt idx="663">
                  <c:v>72</c:v>
                </c:pt>
                <c:pt idx="664">
                  <c:v>72</c:v>
                </c:pt>
                <c:pt idx="665">
                  <c:v>87</c:v>
                </c:pt>
                <c:pt idx="666">
                  <c:v>78</c:v>
                </c:pt>
                <c:pt idx="667">
                  <c:v>74</c:v>
                </c:pt>
                <c:pt idx="668">
                  <c:v>74</c:v>
                </c:pt>
                <c:pt idx="669">
                  <c:v>67</c:v>
                </c:pt>
                <c:pt idx="670">
                  <c:v>76</c:v>
                </c:pt>
                <c:pt idx="671">
                  <c:v>91</c:v>
                </c:pt>
                <c:pt idx="672">
                  <c:v>79</c:v>
                </c:pt>
                <c:pt idx="673">
                  <c:v>65</c:v>
                </c:pt>
                <c:pt idx="674">
                  <c:v>73</c:v>
                </c:pt>
                <c:pt idx="675">
                  <c:v>64</c:v>
                </c:pt>
                <c:pt idx="676">
                  <c:v>88</c:v>
                </c:pt>
                <c:pt idx="677">
                  <c:v>76</c:v>
                </c:pt>
                <c:pt idx="678">
                  <c:v>85</c:v>
                </c:pt>
                <c:pt idx="679">
                  <c:v>77</c:v>
                </c:pt>
                <c:pt idx="680">
                  <c:v>86</c:v>
                </c:pt>
                <c:pt idx="681">
                  <c:v>79</c:v>
                </c:pt>
                <c:pt idx="682">
                  <c:v>81</c:v>
                </c:pt>
                <c:pt idx="683">
                  <c:v>84</c:v>
                </c:pt>
                <c:pt idx="684">
                  <c:v>63</c:v>
                </c:pt>
                <c:pt idx="685">
                  <c:v>70</c:v>
                </c:pt>
                <c:pt idx="686">
                  <c:v>89</c:v>
                </c:pt>
                <c:pt idx="687">
                  <c:v>83</c:v>
                </c:pt>
                <c:pt idx="688">
                  <c:v>49</c:v>
                </c:pt>
                <c:pt idx="689">
                  <c:v>71</c:v>
                </c:pt>
                <c:pt idx="690">
                  <c:v>95</c:v>
                </c:pt>
                <c:pt idx="691">
                  <c:v>77</c:v>
                </c:pt>
                <c:pt idx="692">
                  <c:v>97</c:v>
                </c:pt>
                <c:pt idx="693">
                  <c:v>80</c:v>
                </c:pt>
                <c:pt idx="694">
                  <c:v>91</c:v>
                </c:pt>
                <c:pt idx="695">
                  <c:v>80</c:v>
                </c:pt>
                <c:pt idx="696">
                  <c:v>71</c:v>
                </c:pt>
                <c:pt idx="697">
                  <c:v>93</c:v>
                </c:pt>
                <c:pt idx="698">
                  <c:v>63</c:v>
                </c:pt>
                <c:pt idx="699">
                  <c:v>90</c:v>
                </c:pt>
                <c:pt idx="700">
                  <c:v>0</c:v>
                </c:pt>
                <c:pt idx="701">
                  <c:v>80</c:v>
                </c:pt>
                <c:pt idx="702">
                  <c:v>87</c:v>
                </c:pt>
                <c:pt idx="703">
                  <c:v>72</c:v>
                </c:pt>
                <c:pt idx="704">
                  <c:v>89</c:v>
                </c:pt>
                <c:pt idx="705">
                  <c:v>83</c:v>
                </c:pt>
                <c:pt idx="706">
                  <c:v>75</c:v>
                </c:pt>
                <c:pt idx="707">
                  <c:v>78</c:v>
                </c:pt>
                <c:pt idx="708">
                  <c:v>64</c:v>
                </c:pt>
                <c:pt idx="709">
                  <c:v>83</c:v>
                </c:pt>
                <c:pt idx="710">
                  <c:v>81</c:v>
                </c:pt>
                <c:pt idx="711">
                  <c:v>62</c:v>
                </c:pt>
                <c:pt idx="712">
                  <c:v>68</c:v>
                </c:pt>
                <c:pt idx="713">
                  <c:v>91</c:v>
                </c:pt>
                <c:pt idx="714">
                  <c:v>90</c:v>
                </c:pt>
                <c:pt idx="715">
                  <c:v>93</c:v>
                </c:pt>
                <c:pt idx="716">
                  <c:v>96</c:v>
                </c:pt>
                <c:pt idx="717">
                  <c:v>76</c:v>
                </c:pt>
                <c:pt idx="718">
                  <c:v>75</c:v>
                </c:pt>
                <c:pt idx="719">
                  <c:v>0</c:v>
                </c:pt>
                <c:pt idx="720">
                  <c:v>65</c:v>
                </c:pt>
                <c:pt idx="721">
                  <c:v>0</c:v>
                </c:pt>
                <c:pt idx="722">
                  <c:v>90</c:v>
                </c:pt>
                <c:pt idx="723">
                  <c:v>0</c:v>
                </c:pt>
                <c:pt idx="724">
                  <c:v>91</c:v>
                </c:pt>
                <c:pt idx="725">
                  <c:v>84</c:v>
                </c:pt>
                <c:pt idx="726">
                  <c:v>94</c:v>
                </c:pt>
                <c:pt idx="727">
                  <c:v>90</c:v>
                </c:pt>
                <c:pt idx="728">
                  <c:v>95</c:v>
                </c:pt>
                <c:pt idx="729">
                  <c:v>86</c:v>
                </c:pt>
                <c:pt idx="730">
                  <c:v>78</c:v>
                </c:pt>
                <c:pt idx="731">
                  <c:v>88</c:v>
                </c:pt>
                <c:pt idx="732">
                  <c:v>82</c:v>
                </c:pt>
                <c:pt idx="733">
                  <c:v>81</c:v>
                </c:pt>
                <c:pt idx="734">
                  <c:v>0</c:v>
                </c:pt>
                <c:pt idx="735">
                  <c:v>61</c:v>
                </c:pt>
                <c:pt idx="736">
                  <c:v>56</c:v>
                </c:pt>
                <c:pt idx="737">
                  <c:v>74</c:v>
                </c:pt>
                <c:pt idx="738">
                  <c:v>77</c:v>
                </c:pt>
                <c:pt idx="739">
                  <c:v>82</c:v>
                </c:pt>
                <c:pt idx="740">
                  <c:v>85</c:v>
                </c:pt>
                <c:pt idx="741">
                  <c:v>67</c:v>
                </c:pt>
                <c:pt idx="742">
                  <c:v>93</c:v>
                </c:pt>
                <c:pt idx="743">
                  <c:v>73</c:v>
                </c:pt>
                <c:pt idx="744">
                  <c:v>0</c:v>
                </c:pt>
                <c:pt idx="745">
                  <c:v>93</c:v>
                </c:pt>
                <c:pt idx="746">
                  <c:v>0</c:v>
                </c:pt>
                <c:pt idx="747">
                  <c:v>70</c:v>
                </c:pt>
                <c:pt idx="748">
                  <c:v>0</c:v>
                </c:pt>
                <c:pt idx="749">
                  <c:v>85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60</c:v>
                </c:pt>
                <c:pt idx="754">
                  <c:v>86</c:v>
                </c:pt>
                <c:pt idx="755">
                  <c:v>87</c:v>
                </c:pt>
                <c:pt idx="756">
                  <c:v>62</c:v>
                </c:pt>
                <c:pt idx="757">
                  <c:v>95</c:v>
                </c:pt>
                <c:pt idx="758">
                  <c:v>60</c:v>
                </c:pt>
                <c:pt idx="759">
                  <c:v>81</c:v>
                </c:pt>
                <c:pt idx="760">
                  <c:v>73</c:v>
                </c:pt>
                <c:pt idx="761">
                  <c:v>74</c:v>
                </c:pt>
                <c:pt idx="762">
                  <c:v>81</c:v>
                </c:pt>
                <c:pt idx="763">
                  <c:v>79</c:v>
                </c:pt>
                <c:pt idx="764">
                  <c:v>74</c:v>
                </c:pt>
                <c:pt idx="765">
                  <c:v>86</c:v>
                </c:pt>
                <c:pt idx="766">
                  <c:v>62</c:v>
                </c:pt>
                <c:pt idx="767">
                  <c:v>90</c:v>
                </c:pt>
                <c:pt idx="768">
                  <c:v>73</c:v>
                </c:pt>
                <c:pt idx="769">
                  <c:v>91</c:v>
                </c:pt>
                <c:pt idx="770">
                  <c:v>72</c:v>
                </c:pt>
                <c:pt idx="771">
                  <c:v>65</c:v>
                </c:pt>
                <c:pt idx="772">
                  <c:v>87</c:v>
                </c:pt>
                <c:pt idx="773">
                  <c:v>76</c:v>
                </c:pt>
                <c:pt idx="774">
                  <c:v>47</c:v>
                </c:pt>
                <c:pt idx="775">
                  <c:v>73</c:v>
                </c:pt>
                <c:pt idx="776">
                  <c:v>65</c:v>
                </c:pt>
                <c:pt idx="777">
                  <c:v>78</c:v>
                </c:pt>
                <c:pt idx="778">
                  <c:v>76</c:v>
                </c:pt>
                <c:pt idx="779">
                  <c:v>76</c:v>
                </c:pt>
                <c:pt idx="780">
                  <c:v>78</c:v>
                </c:pt>
                <c:pt idx="781">
                  <c:v>89</c:v>
                </c:pt>
                <c:pt idx="782">
                  <c:v>63</c:v>
                </c:pt>
                <c:pt idx="783">
                  <c:v>69</c:v>
                </c:pt>
                <c:pt idx="784">
                  <c:v>76</c:v>
                </c:pt>
                <c:pt idx="785">
                  <c:v>83</c:v>
                </c:pt>
                <c:pt idx="786">
                  <c:v>80</c:v>
                </c:pt>
                <c:pt idx="787">
                  <c:v>82</c:v>
                </c:pt>
                <c:pt idx="788">
                  <c:v>81</c:v>
                </c:pt>
                <c:pt idx="789">
                  <c:v>63</c:v>
                </c:pt>
                <c:pt idx="790">
                  <c:v>61</c:v>
                </c:pt>
                <c:pt idx="791">
                  <c:v>63</c:v>
                </c:pt>
                <c:pt idx="792">
                  <c:v>83</c:v>
                </c:pt>
                <c:pt idx="793">
                  <c:v>66</c:v>
                </c:pt>
                <c:pt idx="794">
                  <c:v>71</c:v>
                </c:pt>
                <c:pt idx="795">
                  <c:v>47</c:v>
                </c:pt>
                <c:pt idx="796">
                  <c:v>87</c:v>
                </c:pt>
                <c:pt idx="797">
                  <c:v>80</c:v>
                </c:pt>
                <c:pt idx="798">
                  <c:v>61</c:v>
                </c:pt>
                <c:pt idx="799">
                  <c:v>84</c:v>
                </c:pt>
                <c:pt idx="800">
                  <c:v>68</c:v>
                </c:pt>
                <c:pt idx="801">
                  <c:v>69</c:v>
                </c:pt>
                <c:pt idx="802">
                  <c:v>73</c:v>
                </c:pt>
                <c:pt idx="803">
                  <c:v>72</c:v>
                </c:pt>
                <c:pt idx="804">
                  <c:v>77</c:v>
                </c:pt>
                <c:pt idx="805">
                  <c:v>81</c:v>
                </c:pt>
                <c:pt idx="806">
                  <c:v>84</c:v>
                </c:pt>
                <c:pt idx="807">
                  <c:v>87</c:v>
                </c:pt>
                <c:pt idx="808">
                  <c:v>79</c:v>
                </c:pt>
                <c:pt idx="809">
                  <c:v>61</c:v>
                </c:pt>
                <c:pt idx="810">
                  <c:v>69</c:v>
                </c:pt>
                <c:pt idx="811">
                  <c:v>66</c:v>
                </c:pt>
                <c:pt idx="812">
                  <c:v>73</c:v>
                </c:pt>
                <c:pt idx="813">
                  <c:v>74</c:v>
                </c:pt>
                <c:pt idx="814">
                  <c:v>94</c:v>
                </c:pt>
                <c:pt idx="815">
                  <c:v>96</c:v>
                </c:pt>
                <c:pt idx="816">
                  <c:v>76</c:v>
                </c:pt>
                <c:pt idx="817">
                  <c:v>76</c:v>
                </c:pt>
                <c:pt idx="818">
                  <c:v>67</c:v>
                </c:pt>
                <c:pt idx="819">
                  <c:v>72</c:v>
                </c:pt>
                <c:pt idx="820">
                  <c:v>44</c:v>
                </c:pt>
                <c:pt idx="821">
                  <c:v>85</c:v>
                </c:pt>
                <c:pt idx="822">
                  <c:v>62</c:v>
                </c:pt>
                <c:pt idx="823">
                  <c:v>78</c:v>
                </c:pt>
                <c:pt idx="824">
                  <c:v>82</c:v>
                </c:pt>
                <c:pt idx="825">
                  <c:v>76</c:v>
                </c:pt>
                <c:pt idx="826">
                  <c:v>55</c:v>
                </c:pt>
                <c:pt idx="827">
                  <c:v>70</c:v>
                </c:pt>
                <c:pt idx="828">
                  <c:v>72</c:v>
                </c:pt>
                <c:pt idx="829">
                  <c:v>64</c:v>
                </c:pt>
                <c:pt idx="830">
                  <c:v>78</c:v>
                </c:pt>
                <c:pt idx="831">
                  <c:v>87</c:v>
                </c:pt>
                <c:pt idx="832">
                  <c:v>81</c:v>
                </c:pt>
                <c:pt idx="833">
                  <c:v>52</c:v>
                </c:pt>
                <c:pt idx="834">
                  <c:v>81</c:v>
                </c:pt>
                <c:pt idx="835">
                  <c:v>90</c:v>
                </c:pt>
                <c:pt idx="836">
                  <c:v>71</c:v>
                </c:pt>
                <c:pt idx="837">
                  <c:v>73</c:v>
                </c:pt>
                <c:pt idx="838">
                  <c:v>53</c:v>
                </c:pt>
                <c:pt idx="839">
                  <c:v>83</c:v>
                </c:pt>
                <c:pt idx="840">
                  <c:v>70</c:v>
                </c:pt>
                <c:pt idx="841">
                  <c:v>75</c:v>
                </c:pt>
                <c:pt idx="842">
                  <c:v>86</c:v>
                </c:pt>
                <c:pt idx="843">
                  <c:v>45</c:v>
                </c:pt>
                <c:pt idx="844">
                  <c:v>54</c:v>
                </c:pt>
                <c:pt idx="845">
                  <c:v>87</c:v>
                </c:pt>
                <c:pt idx="846">
                  <c:v>86</c:v>
                </c:pt>
                <c:pt idx="847">
                  <c:v>73</c:v>
                </c:pt>
                <c:pt idx="848">
                  <c:v>86</c:v>
                </c:pt>
                <c:pt idx="849">
                  <c:v>77</c:v>
                </c:pt>
                <c:pt idx="850">
                  <c:v>86</c:v>
                </c:pt>
                <c:pt idx="851">
                  <c:v>73</c:v>
                </c:pt>
                <c:pt idx="852">
                  <c:v>74</c:v>
                </c:pt>
                <c:pt idx="853">
                  <c:v>66</c:v>
                </c:pt>
                <c:pt idx="854">
                  <c:v>81</c:v>
                </c:pt>
                <c:pt idx="855">
                  <c:v>83</c:v>
                </c:pt>
                <c:pt idx="856">
                  <c:v>73</c:v>
                </c:pt>
                <c:pt idx="857">
                  <c:v>96</c:v>
                </c:pt>
                <c:pt idx="858">
                  <c:v>58</c:v>
                </c:pt>
                <c:pt idx="859">
                  <c:v>77</c:v>
                </c:pt>
                <c:pt idx="860">
                  <c:v>0</c:v>
                </c:pt>
                <c:pt idx="861">
                  <c:v>76</c:v>
                </c:pt>
                <c:pt idx="862">
                  <c:v>0</c:v>
                </c:pt>
                <c:pt idx="863">
                  <c:v>84</c:v>
                </c:pt>
                <c:pt idx="864">
                  <c:v>73</c:v>
                </c:pt>
                <c:pt idx="865">
                  <c:v>0</c:v>
                </c:pt>
                <c:pt idx="866">
                  <c:v>79</c:v>
                </c:pt>
                <c:pt idx="867">
                  <c:v>93</c:v>
                </c:pt>
                <c:pt idx="868">
                  <c:v>91</c:v>
                </c:pt>
                <c:pt idx="869">
                  <c:v>0</c:v>
                </c:pt>
                <c:pt idx="870">
                  <c:v>79</c:v>
                </c:pt>
                <c:pt idx="871">
                  <c:v>67</c:v>
                </c:pt>
                <c:pt idx="872">
                  <c:v>74</c:v>
                </c:pt>
                <c:pt idx="873">
                  <c:v>85</c:v>
                </c:pt>
                <c:pt idx="874">
                  <c:v>70</c:v>
                </c:pt>
                <c:pt idx="875">
                  <c:v>0</c:v>
                </c:pt>
                <c:pt idx="876">
                  <c:v>71</c:v>
                </c:pt>
                <c:pt idx="877">
                  <c:v>81</c:v>
                </c:pt>
                <c:pt idx="878">
                  <c:v>0</c:v>
                </c:pt>
                <c:pt idx="879">
                  <c:v>96</c:v>
                </c:pt>
                <c:pt idx="880">
                  <c:v>86</c:v>
                </c:pt>
                <c:pt idx="881">
                  <c:v>86</c:v>
                </c:pt>
                <c:pt idx="882">
                  <c:v>77</c:v>
                </c:pt>
                <c:pt idx="883">
                  <c:v>84</c:v>
                </c:pt>
                <c:pt idx="884">
                  <c:v>83</c:v>
                </c:pt>
                <c:pt idx="885">
                  <c:v>0</c:v>
                </c:pt>
                <c:pt idx="886">
                  <c:v>92</c:v>
                </c:pt>
                <c:pt idx="887">
                  <c:v>72</c:v>
                </c:pt>
                <c:pt idx="888">
                  <c:v>85</c:v>
                </c:pt>
                <c:pt idx="889">
                  <c:v>0</c:v>
                </c:pt>
                <c:pt idx="890">
                  <c:v>72</c:v>
                </c:pt>
                <c:pt idx="891">
                  <c:v>68</c:v>
                </c:pt>
                <c:pt idx="892">
                  <c:v>86</c:v>
                </c:pt>
                <c:pt idx="893">
                  <c:v>70</c:v>
                </c:pt>
                <c:pt idx="894">
                  <c:v>91</c:v>
                </c:pt>
                <c:pt idx="895">
                  <c:v>68</c:v>
                </c:pt>
                <c:pt idx="896">
                  <c:v>70</c:v>
                </c:pt>
                <c:pt idx="897">
                  <c:v>76</c:v>
                </c:pt>
                <c:pt idx="898">
                  <c:v>90</c:v>
                </c:pt>
                <c:pt idx="899">
                  <c:v>0</c:v>
                </c:pt>
                <c:pt idx="900">
                  <c:v>75</c:v>
                </c:pt>
                <c:pt idx="901">
                  <c:v>98</c:v>
                </c:pt>
                <c:pt idx="902">
                  <c:v>75</c:v>
                </c:pt>
                <c:pt idx="903">
                  <c:v>63</c:v>
                </c:pt>
                <c:pt idx="904">
                  <c:v>80</c:v>
                </c:pt>
                <c:pt idx="905">
                  <c:v>80</c:v>
                </c:pt>
                <c:pt idx="906">
                  <c:v>0</c:v>
                </c:pt>
                <c:pt idx="907">
                  <c:v>85</c:v>
                </c:pt>
                <c:pt idx="908">
                  <c:v>0</c:v>
                </c:pt>
                <c:pt idx="909">
                  <c:v>0</c:v>
                </c:pt>
                <c:pt idx="910">
                  <c:v>60</c:v>
                </c:pt>
                <c:pt idx="911">
                  <c:v>61</c:v>
                </c:pt>
                <c:pt idx="912">
                  <c:v>51</c:v>
                </c:pt>
                <c:pt idx="913">
                  <c:v>66</c:v>
                </c:pt>
                <c:pt idx="914">
                  <c:v>83</c:v>
                </c:pt>
                <c:pt idx="915">
                  <c:v>78</c:v>
                </c:pt>
                <c:pt idx="916">
                  <c:v>76</c:v>
                </c:pt>
                <c:pt idx="917">
                  <c:v>78</c:v>
                </c:pt>
                <c:pt idx="918">
                  <c:v>97</c:v>
                </c:pt>
                <c:pt idx="919">
                  <c:v>89</c:v>
                </c:pt>
                <c:pt idx="920">
                  <c:v>83</c:v>
                </c:pt>
                <c:pt idx="921">
                  <c:v>75</c:v>
                </c:pt>
                <c:pt idx="922">
                  <c:v>64</c:v>
                </c:pt>
                <c:pt idx="923">
                  <c:v>85</c:v>
                </c:pt>
                <c:pt idx="924">
                  <c:v>0</c:v>
                </c:pt>
                <c:pt idx="925">
                  <c:v>85</c:v>
                </c:pt>
                <c:pt idx="926">
                  <c:v>67</c:v>
                </c:pt>
                <c:pt idx="927">
                  <c:v>65</c:v>
                </c:pt>
                <c:pt idx="928">
                  <c:v>83</c:v>
                </c:pt>
                <c:pt idx="929">
                  <c:v>64</c:v>
                </c:pt>
                <c:pt idx="930">
                  <c:v>52</c:v>
                </c:pt>
                <c:pt idx="931">
                  <c:v>76</c:v>
                </c:pt>
                <c:pt idx="932">
                  <c:v>76</c:v>
                </c:pt>
                <c:pt idx="933">
                  <c:v>52</c:v>
                </c:pt>
                <c:pt idx="934">
                  <c:v>56</c:v>
                </c:pt>
                <c:pt idx="935">
                  <c:v>66</c:v>
                </c:pt>
                <c:pt idx="936">
                  <c:v>67</c:v>
                </c:pt>
                <c:pt idx="937">
                  <c:v>81</c:v>
                </c:pt>
                <c:pt idx="938">
                  <c:v>70</c:v>
                </c:pt>
                <c:pt idx="939">
                  <c:v>66</c:v>
                </c:pt>
                <c:pt idx="940">
                  <c:v>82</c:v>
                </c:pt>
                <c:pt idx="941">
                  <c:v>68</c:v>
                </c:pt>
                <c:pt idx="942">
                  <c:v>86</c:v>
                </c:pt>
                <c:pt idx="943">
                  <c:v>46</c:v>
                </c:pt>
                <c:pt idx="944">
                  <c:v>68</c:v>
                </c:pt>
                <c:pt idx="945">
                  <c:v>87</c:v>
                </c:pt>
                <c:pt idx="946">
                  <c:v>88</c:v>
                </c:pt>
                <c:pt idx="947">
                  <c:v>30</c:v>
                </c:pt>
                <c:pt idx="948">
                  <c:v>76</c:v>
                </c:pt>
                <c:pt idx="949">
                  <c:v>68</c:v>
                </c:pt>
                <c:pt idx="950">
                  <c:v>66</c:v>
                </c:pt>
                <c:pt idx="951">
                  <c:v>80</c:v>
                </c:pt>
                <c:pt idx="952">
                  <c:v>74</c:v>
                </c:pt>
                <c:pt idx="953">
                  <c:v>80</c:v>
                </c:pt>
                <c:pt idx="954">
                  <c:v>88</c:v>
                </c:pt>
                <c:pt idx="955">
                  <c:v>53</c:v>
                </c:pt>
                <c:pt idx="956">
                  <c:v>83</c:v>
                </c:pt>
                <c:pt idx="957">
                  <c:v>74</c:v>
                </c:pt>
                <c:pt idx="958">
                  <c:v>90</c:v>
                </c:pt>
                <c:pt idx="959">
                  <c:v>71</c:v>
                </c:pt>
                <c:pt idx="960">
                  <c:v>79</c:v>
                </c:pt>
                <c:pt idx="961">
                  <c:v>68</c:v>
                </c:pt>
                <c:pt idx="962">
                  <c:v>76</c:v>
                </c:pt>
                <c:pt idx="963">
                  <c:v>81</c:v>
                </c:pt>
                <c:pt idx="964">
                  <c:v>78</c:v>
                </c:pt>
                <c:pt idx="965">
                  <c:v>72</c:v>
                </c:pt>
                <c:pt idx="966">
                  <c:v>71</c:v>
                </c:pt>
                <c:pt idx="967">
                  <c:v>73</c:v>
                </c:pt>
                <c:pt idx="968">
                  <c:v>77</c:v>
                </c:pt>
                <c:pt idx="969">
                  <c:v>66</c:v>
                </c:pt>
                <c:pt idx="970">
                  <c:v>72</c:v>
                </c:pt>
                <c:pt idx="971">
                  <c:v>70</c:v>
                </c:pt>
                <c:pt idx="972">
                  <c:v>86</c:v>
                </c:pt>
                <c:pt idx="973">
                  <c:v>65</c:v>
                </c:pt>
                <c:pt idx="974">
                  <c:v>83</c:v>
                </c:pt>
                <c:pt idx="975">
                  <c:v>68</c:v>
                </c:pt>
                <c:pt idx="976">
                  <c:v>73</c:v>
                </c:pt>
                <c:pt idx="977">
                  <c:v>79</c:v>
                </c:pt>
                <c:pt idx="978">
                  <c:v>28</c:v>
                </c:pt>
                <c:pt idx="979">
                  <c:v>72</c:v>
                </c:pt>
                <c:pt idx="980">
                  <c:v>69</c:v>
                </c:pt>
                <c:pt idx="981">
                  <c:v>90</c:v>
                </c:pt>
                <c:pt idx="982">
                  <c:v>72</c:v>
                </c:pt>
                <c:pt idx="983">
                  <c:v>58</c:v>
                </c:pt>
                <c:pt idx="984">
                  <c:v>89</c:v>
                </c:pt>
                <c:pt idx="985">
                  <c:v>96</c:v>
                </c:pt>
                <c:pt idx="986">
                  <c:v>85</c:v>
                </c:pt>
                <c:pt idx="987">
                  <c:v>72</c:v>
                </c:pt>
                <c:pt idx="988">
                  <c:v>69</c:v>
                </c:pt>
                <c:pt idx="989">
                  <c:v>70</c:v>
                </c:pt>
                <c:pt idx="990">
                  <c:v>90</c:v>
                </c:pt>
                <c:pt idx="991">
                  <c:v>74</c:v>
                </c:pt>
                <c:pt idx="992">
                  <c:v>69</c:v>
                </c:pt>
                <c:pt idx="993">
                  <c:v>68</c:v>
                </c:pt>
                <c:pt idx="994">
                  <c:v>78</c:v>
                </c:pt>
                <c:pt idx="995">
                  <c:v>76</c:v>
                </c:pt>
                <c:pt idx="996">
                  <c:v>87</c:v>
                </c:pt>
                <c:pt idx="997">
                  <c:v>77</c:v>
                </c:pt>
                <c:pt idx="998">
                  <c:v>87</c:v>
                </c:pt>
                <c:pt idx="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91-4D12-9DC9-C1888FE15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253960"/>
        <c:axId val="864277512"/>
      </c:scatterChart>
      <c:valAx>
        <c:axId val="864253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277512"/>
        <c:crosses val="autoZero"/>
        <c:crossBetween val="midCat"/>
      </c:valAx>
      <c:valAx>
        <c:axId val="86427751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253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Gross Revenue (M) over the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unique_dataset!$D$2:$D$1001</c:f>
              <c:numCache>
                <c:formatCode>General</c:formatCode>
                <c:ptCount val="1000"/>
                <c:pt idx="0">
                  <c:v>1994</c:v>
                </c:pt>
                <c:pt idx="1">
                  <c:v>1972</c:v>
                </c:pt>
                <c:pt idx="2">
                  <c:v>2008</c:v>
                </c:pt>
                <c:pt idx="3">
                  <c:v>1993</c:v>
                </c:pt>
                <c:pt idx="4">
                  <c:v>1957</c:v>
                </c:pt>
                <c:pt idx="5">
                  <c:v>2003</c:v>
                </c:pt>
                <c:pt idx="6">
                  <c:v>1974</c:v>
                </c:pt>
                <c:pt idx="7">
                  <c:v>2023</c:v>
                </c:pt>
                <c:pt idx="8">
                  <c:v>1994</c:v>
                </c:pt>
                <c:pt idx="9">
                  <c:v>2010</c:v>
                </c:pt>
                <c:pt idx="10">
                  <c:v>2001</c:v>
                </c:pt>
                <c:pt idx="11">
                  <c:v>1999</c:v>
                </c:pt>
                <c:pt idx="12">
                  <c:v>1994</c:v>
                </c:pt>
                <c:pt idx="13">
                  <c:v>1966</c:v>
                </c:pt>
                <c:pt idx="14">
                  <c:v>2002</c:v>
                </c:pt>
                <c:pt idx="15">
                  <c:v>2021</c:v>
                </c:pt>
                <c:pt idx="16">
                  <c:v>2022</c:v>
                </c:pt>
                <c:pt idx="17">
                  <c:v>2014</c:v>
                </c:pt>
                <c:pt idx="18">
                  <c:v>1990</c:v>
                </c:pt>
                <c:pt idx="19">
                  <c:v>1999</c:v>
                </c:pt>
                <c:pt idx="20">
                  <c:v>1975</c:v>
                </c:pt>
                <c:pt idx="21">
                  <c:v>1980</c:v>
                </c:pt>
                <c:pt idx="22">
                  <c:v>2022</c:v>
                </c:pt>
                <c:pt idx="23">
                  <c:v>2020</c:v>
                </c:pt>
                <c:pt idx="24">
                  <c:v>1999</c:v>
                </c:pt>
                <c:pt idx="25">
                  <c:v>1991</c:v>
                </c:pt>
                <c:pt idx="26">
                  <c:v>1995</c:v>
                </c:pt>
                <c:pt idx="27">
                  <c:v>1998</c:v>
                </c:pt>
                <c:pt idx="28">
                  <c:v>1991</c:v>
                </c:pt>
                <c:pt idx="29">
                  <c:v>1977</c:v>
                </c:pt>
                <c:pt idx="30">
                  <c:v>2001</c:v>
                </c:pt>
                <c:pt idx="31">
                  <c:v>2002</c:v>
                </c:pt>
                <c:pt idx="32">
                  <c:v>1997</c:v>
                </c:pt>
                <c:pt idx="33">
                  <c:v>1954</c:v>
                </c:pt>
                <c:pt idx="34">
                  <c:v>1946</c:v>
                </c:pt>
                <c:pt idx="35">
                  <c:v>1962</c:v>
                </c:pt>
                <c:pt idx="36">
                  <c:v>2022</c:v>
                </c:pt>
                <c:pt idx="37">
                  <c:v>1985</c:v>
                </c:pt>
                <c:pt idx="38">
                  <c:v>2006</c:v>
                </c:pt>
                <c:pt idx="39">
                  <c:v>2000</c:v>
                </c:pt>
                <c:pt idx="40">
                  <c:v>1979</c:v>
                </c:pt>
                <c:pt idx="41">
                  <c:v>2019</c:v>
                </c:pt>
                <c:pt idx="42">
                  <c:v>2006</c:v>
                </c:pt>
                <c:pt idx="43">
                  <c:v>2014</c:v>
                </c:pt>
                <c:pt idx="44">
                  <c:v>1994</c:v>
                </c:pt>
                <c:pt idx="45">
                  <c:v>1994</c:v>
                </c:pt>
                <c:pt idx="46">
                  <c:v>1995</c:v>
                </c:pt>
                <c:pt idx="47">
                  <c:v>1942</c:v>
                </c:pt>
                <c:pt idx="48">
                  <c:v>1998</c:v>
                </c:pt>
                <c:pt idx="49">
                  <c:v>1960</c:v>
                </c:pt>
                <c:pt idx="50">
                  <c:v>2002</c:v>
                </c:pt>
                <c:pt idx="51">
                  <c:v>2011</c:v>
                </c:pt>
                <c:pt idx="52">
                  <c:v>1968</c:v>
                </c:pt>
                <c:pt idx="53">
                  <c:v>1988</c:v>
                </c:pt>
                <c:pt idx="54">
                  <c:v>1954</c:v>
                </c:pt>
                <c:pt idx="55">
                  <c:v>1988</c:v>
                </c:pt>
                <c:pt idx="56">
                  <c:v>1936</c:v>
                </c:pt>
                <c:pt idx="57">
                  <c:v>1931</c:v>
                </c:pt>
                <c:pt idx="58">
                  <c:v>2018</c:v>
                </c:pt>
                <c:pt idx="59">
                  <c:v>1981</c:v>
                </c:pt>
                <c:pt idx="60">
                  <c:v>2018</c:v>
                </c:pt>
                <c:pt idx="61">
                  <c:v>2019</c:v>
                </c:pt>
                <c:pt idx="62">
                  <c:v>2012</c:v>
                </c:pt>
                <c:pt idx="63">
                  <c:v>1979</c:v>
                </c:pt>
                <c:pt idx="64">
                  <c:v>1986</c:v>
                </c:pt>
                <c:pt idx="65">
                  <c:v>2019</c:v>
                </c:pt>
                <c:pt idx="66">
                  <c:v>2012</c:v>
                </c:pt>
                <c:pt idx="67">
                  <c:v>2018</c:v>
                </c:pt>
                <c:pt idx="68">
                  <c:v>1980</c:v>
                </c:pt>
                <c:pt idx="69">
                  <c:v>2003</c:v>
                </c:pt>
                <c:pt idx="70">
                  <c:v>2000</c:v>
                </c:pt>
                <c:pt idx="71">
                  <c:v>1984</c:v>
                </c:pt>
                <c:pt idx="72">
                  <c:v>1985</c:v>
                </c:pt>
                <c:pt idx="73">
                  <c:v>2017</c:v>
                </c:pt>
                <c:pt idx="74">
                  <c:v>2016</c:v>
                </c:pt>
                <c:pt idx="75">
                  <c:v>2008</c:v>
                </c:pt>
                <c:pt idx="76">
                  <c:v>2009</c:v>
                </c:pt>
                <c:pt idx="77">
                  <c:v>2006</c:v>
                </c:pt>
                <c:pt idx="78">
                  <c:v>1964</c:v>
                </c:pt>
                <c:pt idx="79">
                  <c:v>1981</c:v>
                </c:pt>
                <c:pt idx="80">
                  <c:v>2018</c:v>
                </c:pt>
                <c:pt idx="81">
                  <c:v>1950</c:v>
                </c:pt>
                <c:pt idx="82">
                  <c:v>1957</c:v>
                </c:pt>
                <c:pt idx="83">
                  <c:v>1957</c:v>
                </c:pt>
                <c:pt idx="84">
                  <c:v>1940</c:v>
                </c:pt>
                <c:pt idx="85">
                  <c:v>1963</c:v>
                </c:pt>
                <c:pt idx="86">
                  <c:v>2019</c:v>
                </c:pt>
                <c:pt idx="87">
                  <c:v>2021</c:v>
                </c:pt>
                <c:pt idx="88">
                  <c:v>2019</c:v>
                </c:pt>
                <c:pt idx="89">
                  <c:v>2021</c:v>
                </c:pt>
                <c:pt idx="90">
                  <c:v>2022</c:v>
                </c:pt>
                <c:pt idx="91">
                  <c:v>1995</c:v>
                </c:pt>
                <c:pt idx="92">
                  <c:v>2009</c:v>
                </c:pt>
                <c:pt idx="93">
                  <c:v>1987</c:v>
                </c:pt>
                <c:pt idx="94">
                  <c:v>1983</c:v>
                </c:pt>
                <c:pt idx="95">
                  <c:v>1999</c:v>
                </c:pt>
                <c:pt idx="96">
                  <c:v>2000</c:v>
                </c:pt>
                <c:pt idx="97">
                  <c:v>1997</c:v>
                </c:pt>
                <c:pt idx="98">
                  <c:v>2004</c:v>
                </c:pt>
                <c:pt idx="99">
                  <c:v>1971</c:v>
                </c:pt>
                <c:pt idx="100">
                  <c:v>1958</c:v>
                </c:pt>
                <c:pt idx="101">
                  <c:v>1995</c:v>
                </c:pt>
                <c:pt idx="102">
                  <c:v>1968</c:v>
                </c:pt>
                <c:pt idx="103">
                  <c:v>1992</c:v>
                </c:pt>
                <c:pt idx="104">
                  <c:v>1984</c:v>
                </c:pt>
                <c:pt idx="105">
                  <c:v>2012</c:v>
                </c:pt>
                <c:pt idx="106">
                  <c:v>1995</c:v>
                </c:pt>
                <c:pt idx="107">
                  <c:v>2020</c:v>
                </c:pt>
                <c:pt idx="108">
                  <c:v>2009</c:v>
                </c:pt>
                <c:pt idx="109">
                  <c:v>1983</c:v>
                </c:pt>
                <c:pt idx="110">
                  <c:v>2001</c:v>
                </c:pt>
                <c:pt idx="111">
                  <c:v>2010</c:v>
                </c:pt>
                <c:pt idx="112">
                  <c:v>1962</c:v>
                </c:pt>
                <c:pt idx="113">
                  <c:v>2010</c:v>
                </c:pt>
                <c:pt idx="114">
                  <c:v>1997</c:v>
                </c:pt>
                <c:pt idx="115">
                  <c:v>1959</c:v>
                </c:pt>
                <c:pt idx="116">
                  <c:v>1962</c:v>
                </c:pt>
                <c:pt idx="117">
                  <c:v>1941</c:v>
                </c:pt>
                <c:pt idx="118">
                  <c:v>1952</c:v>
                </c:pt>
                <c:pt idx="119">
                  <c:v>1927</c:v>
                </c:pt>
                <c:pt idx="120">
                  <c:v>1973</c:v>
                </c:pt>
                <c:pt idx="121">
                  <c:v>2011</c:v>
                </c:pt>
                <c:pt idx="122">
                  <c:v>1931</c:v>
                </c:pt>
                <c:pt idx="123">
                  <c:v>1960</c:v>
                </c:pt>
                <c:pt idx="124">
                  <c:v>2016</c:v>
                </c:pt>
                <c:pt idx="125">
                  <c:v>1952</c:v>
                </c:pt>
                <c:pt idx="126">
                  <c:v>1961</c:v>
                </c:pt>
                <c:pt idx="127">
                  <c:v>2022</c:v>
                </c:pt>
                <c:pt idx="128">
                  <c:v>1944</c:v>
                </c:pt>
                <c:pt idx="129">
                  <c:v>2007</c:v>
                </c:pt>
                <c:pt idx="130">
                  <c:v>1948</c:v>
                </c:pt>
                <c:pt idx="131">
                  <c:v>2017</c:v>
                </c:pt>
                <c:pt idx="132">
                  <c:v>2022</c:v>
                </c:pt>
                <c:pt idx="133">
                  <c:v>2022</c:v>
                </c:pt>
                <c:pt idx="134">
                  <c:v>2019</c:v>
                </c:pt>
                <c:pt idx="135">
                  <c:v>1921</c:v>
                </c:pt>
                <c:pt idx="136">
                  <c:v>2021</c:v>
                </c:pt>
                <c:pt idx="137">
                  <c:v>2018</c:v>
                </c:pt>
                <c:pt idx="138">
                  <c:v>2013</c:v>
                </c:pt>
                <c:pt idx="139">
                  <c:v>2023</c:v>
                </c:pt>
                <c:pt idx="140">
                  <c:v>1989</c:v>
                </c:pt>
                <c:pt idx="141">
                  <c:v>2013</c:v>
                </c:pt>
                <c:pt idx="142">
                  <c:v>2021</c:v>
                </c:pt>
                <c:pt idx="143">
                  <c:v>2007</c:v>
                </c:pt>
                <c:pt idx="144">
                  <c:v>1993</c:v>
                </c:pt>
                <c:pt idx="145">
                  <c:v>2010</c:v>
                </c:pt>
                <c:pt idx="146">
                  <c:v>2007</c:v>
                </c:pt>
                <c:pt idx="147">
                  <c:v>1982</c:v>
                </c:pt>
                <c:pt idx="148">
                  <c:v>2005</c:v>
                </c:pt>
                <c:pt idx="149">
                  <c:v>1976</c:v>
                </c:pt>
                <c:pt idx="150">
                  <c:v>2019</c:v>
                </c:pt>
                <c:pt idx="151">
                  <c:v>1995</c:v>
                </c:pt>
                <c:pt idx="152">
                  <c:v>2000</c:v>
                </c:pt>
                <c:pt idx="153">
                  <c:v>2004</c:v>
                </c:pt>
                <c:pt idx="154">
                  <c:v>1992</c:v>
                </c:pt>
                <c:pt idx="155">
                  <c:v>1998</c:v>
                </c:pt>
                <c:pt idx="156">
                  <c:v>2018</c:v>
                </c:pt>
                <c:pt idx="157">
                  <c:v>2003</c:v>
                </c:pt>
                <c:pt idx="158">
                  <c:v>1997</c:v>
                </c:pt>
                <c:pt idx="159">
                  <c:v>1999</c:v>
                </c:pt>
                <c:pt idx="160">
                  <c:v>2003</c:v>
                </c:pt>
                <c:pt idx="161">
                  <c:v>1988</c:v>
                </c:pt>
                <c:pt idx="162">
                  <c:v>2001</c:v>
                </c:pt>
                <c:pt idx="163">
                  <c:v>2020</c:v>
                </c:pt>
                <c:pt idx="164">
                  <c:v>2004</c:v>
                </c:pt>
                <c:pt idx="165">
                  <c:v>1939</c:v>
                </c:pt>
                <c:pt idx="166">
                  <c:v>1974</c:v>
                </c:pt>
                <c:pt idx="167">
                  <c:v>2005</c:v>
                </c:pt>
                <c:pt idx="168">
                  <c:v>2006</c:v>
                </c:pt>
                <c:pt idx="169">
                  <c:v>1963</c:v>
                </c:pt>
                <c:pt idx="170">
                  <c:v>1959</c:v>
                </c:pt>
                <c:pt idx="171">
                  <c:v>1975</c:v>
                </c:pt>
                <c:pt idx="172">
                  <c:v>1980</c:v>
                </c:pt>
                <c:pt idx="173">
                  <c:v>2020</c:v>
                </c:pt>
                <c:pt idx="174">
                  <c:v>2009</c:v>
                </c:pt>
                <c:pt idx="175">
                  <c:v>1965</c:v>
                </c:pt>
                <c:pt idx="176">
                  <c:v>1985</c:v>
                </c:pt>
                <c:pt idx="177">
                  <c:v>2019</c:v>
                </c:pt>
                <c:pt idx="178">
                  <c:v>2022</c:v>
                </c:pt>
                <c:pt idx="179">
                  <c:v>1954</c:v>
                </c:pt>
                <c:pt idx="180">
                  <c:v>1950</c:v>
                </c:pt>
                <c:pt idx="181">
                  <c:v>2017</c:v>
                </c:pt>
                <c:pt idx="182">
                  <c:v>2018</c:v>
                </c:pt>
                <c:pt idx="183">
                  <c:v>2012</c:v>
                </c:pt>
                <c:pt idx="184">
                  <c:v>1950</c:v>
                </c:pt>
                <c:pt idx="185">
                  <c:v>1948</c:v>
                </c:pt>
                <c:pt idx="186">
                  <c:v>1961</c:v>
                </c:pt>
                <c:pt idx="187">
                  <c:v>1942</c:v>
                </c:pt>
                <c:pt idx="188">
                  <c:v>2015</c:v>
                </c:pt>
                <c:pt idx="189">
                  <c:v>2018</c:v>
                </c:pt>
                <c:pt idx="190">
                  <c:v>2011</c:v>
                </c:pt>
                <c:pt idx="191">
                  <c:v>2019</c:v>
                </c:pt>
                <c:pt idx="192">
                  <c:v>1955</c:v>
                </c:pt>
                <c:pt idx="193">
                  <c:v>1969</c:v>
                </c:pt>
                <c:pt idx="194">
                  <c:v>1953</c:v>
                </c:pt>
                <c:pt idx="195">
                  <c:v>1997</c:v>
                </c:pt>
                <c:pt idx="196">
                  <c:v>2019</c:v>
                </c:pt>
                <c:pt idx="197">
                  <c:v>2004</c:v>
                </c:pt>
                <c:pt idx="198">
                  <c:v>1953</c:v>
                </c:pt>
                <c:pt idx="199">
                  <c:v>2018</c:v>
                </c:pt>
                <c:pt idx="200">
                  <c:v>1928</c:v>
                </c:pt>
                <c:pt idx="201">
                  <c:v>2005</c:v>
                </c:pt>
                <c:pt idx="202">
                  <c:v>1924</c:v>
                </c:pt>
                <c:pt idx="203">
                  <c:v>1975</c:v>
                </c:pt>
                <c:pt idx="204">
                  <c:v>1952</c:v>
                </c:pt>
                <c:pt idx="205">
                  <c:v>2017</c:v>
                </c:pt>
                <c:pt idx="206">
                  <c:v>2012</c:v>
                </c:pt>
                <c:pt idx="207">
                  <c:v>2018</c:v>
                </c:pt>
                <c:pt idx="208">
                  <c:v>2013</c:v>
                </c:pt>
                <c:pt idx="209">
                  <c:v>1975</c:v>
                </c:pt>
                <c:pt idx="210">
                  <c:v>2014</c:v>
                </c:pt>
                <c:pt idx="211">
                  <c:v>2013</c:v>
                </c:pt>
                <c:pt idx="212">
                  <c:v>2003</c:v>
                </c:pt>
                <c:pt idx="213">
                  <c:v>1982</c:v>
                </c:pt>
                <c:pt idx="214">
                  <c:v>1984</c:v>
                </c:pt>
                <c:pt idx="215">
                  <c:v>2015</c:v>
                </c:pt>
                <c:pt idx="216">
                  <c:v>2014</c:v>
                </c:pt>
                <c:pt idx="217">
                  <c:v>2019</c:v>
                </c:pt>
                <c:pt idx="218">
                  <c:v>2011</c:v>
                </c:pt>
                <c:pt idx="219">
                  <c:v>2017</c:v>
                </c:pt>
                <c:pt idx="220">
                  <c:v>2002</c:v>
                </c:pt>
                <c:pt idx="221">
                  <c:v>1998</c:v>
                </c:pt>
                <c:pt idx="222">
                  <c:v>2016</c:v>
                </c:pt>
                <c:pt idx="223">
                  <c:v>1986</c:v>
                </c:pt>
                <c:pt idx="224">
                  <c:v>2007</c:v>
                </c:pt>
                <c:pt idx="225">
                  <c:v>2011</c:v>
                </c:pt>
                <c:pt idx="226">
                  <c:v>1973</c:v>
                </c:pt>
                <c:pt idx="227">
                  <c:v>2015</c:v>
                </c:pt>
                <c:pt idx="228">
                  <c:v>2016</c:v>
                </c:pt>
                <c:pt idx="229">
                  <c:v>1976</c:v>
                </c:pt>
                <c:pt idx="230">
                  <c:v>1954</c:v>
                </c:pt>
                <c:pt idx="231">
                  <c:v>1996</c:v>
                </c:pt>
                <c:pt idx="232">
                  <c:v>1996</c:v>
                </c:pt>
                <c:pt idx="233">
                  <c:v>1939</c:v>
                </c:pt>
                <c:pt idx="234">
                  <c:v>2017</c:v>
                </c:pt>
                <c:pt idx="235">
                  <c:v>1989</c:v>
                </c:pt>
                <c:pt idx="236">
                  <c:v>2007</c:v>
                </c:pt>
                <c:pt idx="237">
                  <c:v>1978</c:v>
                </c:pt>
                <c:pt idx="238">
                  <c:v>2001</c:v>
                </c:pt>
                <c:pt idx="239">
                  <c:v>2003</c:v>
                </c:pt>
                <c:pt idx="240">
                  <c:v>2015</c:v>
                </c:pt>
                <c:pt idx="241">
                  <c:v>1995</c:v>
                </c:pt>
                <c:pt idx="242">
                  <c:v>2013</c:v>
                </c:pt>
                <c:pt idx="243">
                  <c:v>2013</c:v>
                </c:pt>
                <c:pt idx="244">
                  <c:v>2015</c:v>
                </c:pt>
                <c:pt idx="245">
                  <c:v>1965</c:v>
                </c:pt>
                <c:pt idx="246">
                  <c:v>1986</c:v>
                </c:pt>
                <c:pt idx="247">
                  <c:v>2010</c:v>
                </c:pt>
                <c:pt idx="248">
                  <c:v>1998</c:v>
                </c:pt>
                <c:pt idx="249">
                  <c:v>2011</c:v>
                </c:pt>
                <c:pt idx="250">
                  <c:v>2019</c:v>
                </c:pt>
                <c:pt idx="251">
                  <c:v>2008</c:v>
                </c:pt>
                <c:pt idx="252">
                  <c:v>2004</c:v>
                </c:pt>
                <c:pt idx="253">
                  <c:v>1975</c:v>
                </c:pt>
                <c:pt idx="254">
                  <c:v>2000</c:v>
                </c:pt>
                <c:pt idx="255">
                  <c:v>1995</c:v>
                </c:pt>
                <c:pt idx="256">
                  <c:v>2009</c:v>
                </c:pt>
                <c:pt idx="257">
                  <c:v>1988</c:v>
                </c:pt>
                <c:pt idx="258">
                  <c:v>1980</c:v>
                </c:pt>
                <c:pt idx="259">
                  <c:v>1967</c:v>
                </c:pt>
                <c:pt idx="260">
                  <c:v>1999</c:v>
                </c:pt>
                <c:pt idx="261">
                  <c:v>2014</c:v>
                </c:pt>
                <c:pt idx="262">
                  <c:v>2004</c:v>
                </c:pt>
                <c:pt idx="263">
                  <c:v>1979</c:v>
                </c:pt>
                <c:pt idx="264">
                  <c:v>2016</c:v>
                </c:pt>
                <c:pt idx="265">
                  <c:v>1976</c:v>
                </c:pt>
                <c:pt idx="266">
                  <c:v>1959</c:v>
                </c:pt>
                <c:pt idx="267">
                  <c:v>1984</c:v>
                </c:pt>
                <c:pt idx="268">
                  <c:v>1957</c:v>
                </c:pt>
                <c:pt idx="269">
                  <c:v>1957</c:v>
                </c:pt>
                <c:pt idx="270">
                  <c:v>1966</c:v>
                </c:pt>
                <c:pt idx="271">
                  <c:v>1993</c:v>
                </c:pt>
                <c:pt idx="272">
                  <c:v>2004</c:v>
                </c:pt>
                <c:pt idx="273">
                  <c:v>2000</c:v>
                </c:pt>
                <c:pt idx="274">
                  <c:v>1976</c:v>
                </c:pt>
                <c:pt idx="275">
                  <c:v>1940</c:v>
                </c:pt>
                <c:pt idx="276">
                  <c:v>1997</c:v>
                </c:pt>
                <c:pt idx="277">
                  <c:v>1962</c:v>
                </c:pt>
                <c:pt idx="278">
                  <c:v>1960</c:v>
                </c:pt>
                <c:pt idx="279">
                  <c:v>1949</c:v>
                </c:pt>
                <c:pt idx="280">
                  <c:v>1973</c:v>
                </c:pt>
                <c:pt idx="281">
                  <c:v>1946</c:v>
                </c:pt>
                <c:pt idx="282">
                  <c:v>1940</c:v>
                </c:pt>
                <c:pt idx="283">
                  <c:v>1930</c:v>
                </c:pt>
                <c:pt idx="284">
                  <c:v>2009</c:v>
                </c:pt>
                <c:pt idx="285">
                  <c:v>1974</c:v>
                </c:pt>
                <c:pt idx="286">
                  <c:v>1959</c:v>
                </c:pt>
                <c:pt idx="287">
                  <c:v>1994</c:v>
                </c:pt>
                <c:pt idx="288">
                  <c:v>1998</c:v>
                </c:pt>
                <c:pt idx="289">
                  <c:v>2014</c:v>
                </c:pt>
                <c:pt idx="290">
                  <c:v>1934</c:v>
                </c:pt>
                <c:pt idx="291">
                  <c:v>1982</c:v>
                </c:pt>
                <c:pt idx="292">
                  <c:v>2015</c:v>
                </c:pt>
                <c:pt idx="293">
                  <c:v>1957</c:v>
                </c:pt>
                <c:pt idx="294">
                  <c:v>1948</c:v>
                </c:pt>
                <c:pt idx="295">
                  <c:v>2001</c:v>
                </c:pt>
                <c:pt idx="296">
                  <c:v>2000</c:v>
                </c:pt>
                <c:pt idx="297">
                  <c:v>1995</c:v>
                </c:pt>
                <c:pt idx="298">
                  <c:v>1966</c:v>
                </c:pt>
                <c:pt idx="299">
                  <c:v>1993</c:v>
                </c:pt>
                <c:pt idx="300">
                  <c:v>1939</c:v>
                </c:pt>
                <c:pt idx="301">
                  <c:v>2014</c:v>
                </c:pt>
                <c:pt idx="302">
                  <c:v>1955</c:v>
                </c:pt>
                <c:pt idx="303">
                  <c:v>1966</c:v>
                </c:pt>
                <c:pt idx="304">
                  <c:v>2001</c:v>
                </c:pt>
                <c:pt idx="305">
                  <c:v>2012</c:v>
                </c:pt>
                <c:pt idx="306">
                  <c:v>1958</c:v>
                </c:pt>
                <c:pt idx="307">
                  <c:v>1951</c:v>
                </c:pt>
                <c:pt idx="308">
                  <c:v>1949</c:v>
                </c:pt>
                <c:pt idx="309">
                  <c:v>1926</c:v>
                </c:pt>
                <c:pt idx="310">
                  <c:v>2015</c:v>
                </c:pt>
                <c:pt idx="311">
                  <c:v>1925</c:v>
                </c:pt>
                <c:pt idx="312">
                  <c:v>1957</c:v>
                </c:pt>
                <c:pt idx="313">
                  <c:v>2012</c:v>
                </c:pt>
                <c:pt idx="314">
                  <c:v>2015</c:v>
                </c:pt>
                <c:pt idx="315">
                  <c:v>1927</c:v>
                </c:pt>
                <c:pt idx="316">
                  <c:v>1978</c:v>
                </c:pt>
                <c:pt idx="317">
                  <c:v>2008</c:v>
                </c:pt>
                <c:pt idx="318">
                  <c:v>1955</c:v>
                </c:pt>
                <c:pt idx="319">
                  <c:v>2006</c:v>
                </c:pt>
                <c:pt idx="320">
                  <c:v>1937</c:v>
                </c:pt>
                <c:pt idx="321">
                  <c:v>1991</c:v>
                </c:pt>
                <c:pt idx="322">
                  <c:v>1957</c:v>
                </c:pt>
                <c:pt idx="323">
                  <c:v>2016</c:v>
                </c:pt>
                <c:pt idx="324">
                  <c:v>2007</c:v>
                </c:pt>
                <c:pt idx="325">
                  <c:v>1960</c:v>
                </c:pt>
                <c:pt idx="326">
                  <c:v>2013</c:v>
                </c:pt>
                <c:pt idx="327">
                  <c:v>1986</c:v>
                </c:pt>
                <c:pt idx="328">
                  <c:v>2019</c:v>
                </c:pt>
                <c:pt idx="329">
                  <c:v>1988</c:v>
                </c:pt>
                <c:pt idx="330">
                  <c:v>1975</c:v>
                </c:pt>
                <c:pt idx="331">
                  <c:v>2003</c:v>
                </c:pt>
                <c:pt idx="332">
                  <c:v>2013</c:v>
                </c:pt>
                <c:pt idx="333">
                  <c:v>2012</c:v>
                </c:pt>
                <c:pt idx="334">
                  <c:v>2000</c:v>
                </c:pt>
                <c:pt idx="335">
                  <c:v>1996</c:v>
                </c:pt>
                <c:pt idx="336">
                  <c:v>1928</c:v>
                </c:pt>
                <c:pt idx="337">
                  <c:v>2010</c:v>
                </c:pt>
                <c:pt idx="338">
                  <c:v>2012</c:v>
                </c:pt>
                <c:pt idx="339">
                  <c:v>2005</c:v>
                </c:pt>
                <c:pt idx="340">
                  <c:v>1998</c:v>
                </c:pt>
                <c:pt idx="341">
                  <c:v>1999</c:v>
                </c:pt>
                <c:pt idx="342">
                  <c:v>1971</c:v>
                </c:pt>
                <c:pt idx="343">
                  <c:v>2021</c:v>
                </c:pt>
                <c:pt idx="344">
                  <c:v>2017</c:v>
                </c:pt>
                <c:pt idx="345">
                  <c:v>2014</c:v>
                </c:pt>
                <c:pt idx="346">
                  <c:v>2016</c:v>
                </c:pt>
                <c:pt idx="347">
                  <c:v>1988</c:v>
                </c:pt>
                <c:pt idx="348">
                  <c:v>2010</c:v>
                </c:pt>
                <c:pt idx="349">
                  <c:v>1987</c:v>
                </c:pt>
                <c:pt idx="350">
                  <c:v>2012</c:v>
                </c:pt>
                <c:pt idx="351">
                  <c:v>2016</c:v>
                </c:pt>
                <c:pt idx="352">
                  <c:v>2015</c:v>
                </c:pt>
                <c:pt idx="353">
                  <c:v>2001</c:v>
                </c:pt>
                <c:pt idx="354">
                  <c:v>2004</c:v>
                </c:pt>
                <c:pt idx="355">
                  <c:v>2013</c:v>
                </c:pt>
                <c:pt idx="356">
                  <c:v>2016</c:v>
                </c:pt>
                <c:pt idx="357">
                  <c:v>1967</c:v>
                </c:pt>
                <c:pt idx="358">
                  <c:v>2006</c:v>
                </c:pt>
                <c:pt idx="359">
                  <c:v>2015</c:v>
                </c:pt>
                <c:pt idx="360">
                  <c:v>2014</c:v>
                </c:pt>
                <c:pt idx="361">
                  <c:v>2005</c:v>
                </c:pt>
                <c:pt idx="362">
                  <c:v>2021</c:v>
                </c:pt>
                <c:pt idx="363">
                  <c:v>1990</c:v>
                </c:pt>
                <c:pt idx="364">
                  <c:v>1999</c:v>
                </c:pt>
                <c:pt idx="365">
                  <c:v>2008</c:v>
                </c:pt>
                <c:pt idx="366">
                  <c:v>1992</c:v>
                </c:pt>
                <c:pt idx="367">
                  <c:v>2020</c:v>
                </c:pt>
                <c:pt idx="368">
                  <c:v>1993</c:v>
                </c:pt>
                <c:pt idx="369">
                  <c:v>1989</c:v>
                </c:pt>
                <c:pt idx="370">
                  <c:v>1975</c:v>
                </c:pt>
                <c:pt idx="371">
                  <c:v>1974</c:v>
                </c:pt>
                <c:pt idx="372">
                  <c:v>1992</c:v>
                </c:pt>
                <c:pt idx="373">
                  <c:v>2006</c:v>
                </c:pt>
                <c:pt idx="374">
                  <c:v>1995</c:v>
                </c:pt>
                <c:pt idx="375">
                  <c:v>2006</c:v>
                </c:pt>
                <c:pt idx="376">
                  <c:v>2003</c:v>
                </c:pt>
                <c:pt idx="377">
                  <c:v>1991</c:v>
                </c:pt>
                <c:pt idx="378">
                  <c:v>1991</c:v>
                </c:pt>
                <c:pt idx="379">
                  <c:v>1952</c:v>
                </c:pt>
                <c:pt idx="380">
                  <c:v>1968</c:v>
                </c:pt>
                <c:pt idx="381">
                  <c:v>2007</c:v>
                </c:pt>
                <c:pt idx="382">
                  <c:v>1988</c:v>
                </c:pt>
                <c:pt idx="383">
                  <c:v>1968</c:v>
                </c:pt>
                <c:pt idx="384">
                  <c:v>1997</c:v>
                </c:pt>
                <c:pt idx="385">
                  <c:v>2016</c:v>
                </c:pt>
                <c:pt idx="386">
                  <c:v>2004</c:v>
                </c:pt>
                <c:pt idx="387">
                  <c:v>1979</c:v>
                </c:pt>
                <c:pt idx="388">
                  <c:v>1969</c:v>
                </c:pt>
                <c:pt idx="389">
                  <c:v>2010</c:v>
                </c:pt>
                <c:pt idx="390">
                  <c:v>2003</c:v>
                </c:pt>
                <c:pt idx="391">
                  <c:v>1971</c:v>
                </c:pt>
                <c:pt idx="392">
                  <c:v>2016</c:v>
                </c:pt>
                <c:pt idx="393">
                  <c:v>1962</c:v>
                </c:pt>
                <c:pt idx="394">
                  <c:v>2008</c:v>
                </c:pt>
                <c:pt idx="395">
                  <c:v>1996</c:v>
                </c:pt>
                <c:pt idx="396">
                  <c:v>1994</c:v>
                </c:pt>
                <c:pt idx="397">
                  <c:v>1953</c:v>
                </c:pt>
                <c:pt idx="398">
                  <c:v>1973</c:v>
                </c:pt>
                <c:pt idx="399">
                  <c:v>2014</c:v>
                </c:pt>
                <c:pt idx="400">
                  <c:v>1979</c:v>
                </c:pt>
                <c:pt idx="401">
                  <c:v>1971</c:v>
                </c:pt>
                <c:pt idx="402">
                  <c:v>1963</c:v>
                </c:pt>
                <c:pt idx="403">
                  <c:v>1977</c:v>
                </c:pt>
                <c:pt idx="404">
                  <c:v>1984</c:v>
                </c:pt>
                <c:pt idx="405">
                  <c:v>1941</c:v>
                </c:pt>
                <c:pt idx="406">
                  <c:v>1972</c:v>
                </c:pt>
                <c:pt idx="407">
                  <c:v>1986</c:v>
                </c:pt>
                <c:pt idx="408">
                  <c:v>1959</c:v>
                </c:pt>
                <c:pt idx="409">
                  <c:v>1982</c:v>
                </c:pt>
                <c:pt idx="410">
                  <c:v>2005</c:v>
                </c:pt>
                <c:pt idx="411">
                  <c:v>1998</c:v>
                </c:pt>
                <c:pt idx="412">
                  <c:v>1955</c:v>
                </c:pt>
                <c:pt idx="413">
                  <c:v>1982</c:v>
                </c:pt>
                <c:pt idx="414">
                  <c:v>1960</c:v>
                </c:pt>
                <c:pt idx="415">
                  <c:v>1982</c:v>
                </c:pt>
                <c:pt idx="416">
                  <c:v>1987</c:v>
                </c:pt>
                <c:pt idx="417">
                  <c:v>1966</c:v>
                </c:pt>
                <c:pt idx="418">
                  <c:v>2002</c:v>
                </c:pt>
                <c:pt idx="419">
                  <c:v>1999</c:v>
                </c:pt>
                <c:pt idx="420">
                  <c:v>2015</c:v>
                </c:pt>
                <c:pt idx="421">
                  <c:v>1959</c:v>
                </c:pt>
                <c:pt idx="422">
                  <c:v>2020</c:v>
                </c:pt>
                <c:pt idx="423">
                  <c:v>1958</c:v>
                </c:pt>
                <c:pt idx="424">
                  <c:v>1975</c:v>
                </c:pt>
                <c:pt idx="425">
                  <c:v>1920</c:v>
                </c:pt>
                <c:pt idx="426">
                  <c:v>1961</c:v>
                </c:pt>
                <c:pt idx="427">
                  <c:v>1963</c:v>
                </c:pt>
                <c:pt idx="428">
                  <c:v>1947</c:v>
                </c:pt>
                <c:pt idx="429">
                  <c:v>1967</c:v>
                </c:pt>
                <c:pt idx="430">
                  <c:v>2007</c:v>
                </c:pt>
                <c:pt idx="431">
                  <c:v>1957</c:v>
                </c:pt>
                <c:pt idx="432">
                  <c:v>2013</c:v>
                </c:pt>
                <c:pt idx="433">
                  <c:v>2004</c:v>
                </c:pt>
                <c:pt idx="434">
                  <c:v>1972</c:v>
                </c:pt>
                <c:pt idx="435">
                  <c:v>1953</c:v>
                </c:pt>
                <c:pt idx="436">
                  <c:v>1996</c:v>
                </c:pt>
                <c:pt idx="437">
                  <c:v>2007</c:v>
                </c:pt>
                <c:pt idx="438">
                  <c:v>2014</c:v>
                </c:pt>
                <c:pt idx="439">
                  <c:v>2004</c:v>
                </c:pt>
                <c:pt idx="440">
                  <c:v>2001</c:v>
                </c:pt>
                <c:pt idx="441">
                  <c:v>1972</c:v>
                </c:pt>
                <c:pt idx="442">
                  <c:v>1945</c:v>
                </c:pt>
                <c:pt idx="443">
                  <c:v>1983</c:v>
                </c:pt>
                <c:pt idx="444">
                  <c:v>1995</c:v>
                </c:pt>
                <c:pt idx="445">
                  <c:v>2008</c:v>
                </c:pt>
                <c:pt idx="446">
                  <c:v>2007</c:v>
                </c:pt>
                <c:pt idx="447">
                  <c:v>2016</c:v>
                </c:pt>
                <c:pt idx="448">
                  <c:v>1954</c:v>
                </c:pt>
                <c:pt idx="449">
                  <c:v>1998</c:v>
                </c:pt>
                <c:pt idx="450">
                  <c:v>2020</c:v>
                </c:pt>
                <c:pt idx="451">
                  <c:v>2018</c:v>
                </c:pt>
                <c:pt idx="452">
                  <c:v>1987</c:v>
                </c:pt>
                <c:pt idx="453">
                  <c:v>1962</c:v>
                </c:pt>
                <c:pt idx="454">
                  <c:v>2003</c:v>
                </c:pt>
                <c:pt idx="455">
                  <c:v>2014</c:v>
                </c:pt>
                <c:pt idx="456">
                  <c:v>2010</c:v>
                </c:pt>
                <c:pt idx="457">
                  <c:v>1940</c:v>
                </c:pt>
                <c:pt idx="458">
                  <c:v>1949</c:v>
                </c:pt>
                <c:pt idx="459">
                  <c:v>1962</c:v>
                </c:pt>
                <c:pt idx="460">
                  <c:v>1962</c:v>
                </c:pt>
                <c:pt idx="461">
                  <c:v>1998</c:v>
                </c:pt>
                <c:pt idx="462">
                  <c:v>2004</c:v>
                </c:pt>
                <c:pt idx="463">
                  <c:v>1945</c:v>
                </c:pt>
                <c:pt idx="464">
                  <c:v>2004</c:v>
                </c:pt>
                <c:pt idx="465">
                  <c:v>1963</c:v>
                </c:pt>
                <c:pt idx="466">
                  <c:v>2006</c:v>
                </c:pt>
                <c:pt idx="467">
                  <c:v>2013</c:v>
                </c:pt>
                <c:pt idx="468">
                  <c:v>2009</c:v>
                </c:pt>
                <c:pt idx="469">
                  <c:v>1994</c:v>
                </c:pt>
                <c:pt idx="470">
                  <c:v>2001</c:v>
                </c:pt>
                <c:pt idx="471">
                  <c:v>1997</c:v>
                </c:pt>
                <c:pt idx="472">
                  <c:v>2023</c:v>
                </c:pt>
                <c:pt idx="473">
                  <c:v>2009</c:v>
                </c:pt>
                <c:pt idx="474">
                  <c:v>2022</c:v>
                </c:pt>
                <c:pt idx="475">
                  <c:v>2021</c:v>
                </c:pt>
                <c:pt idx="476">
                  <c:v>2016</c:v>
                </c:pt>
                <c:pt idx="477">
                  <c:v>2009</c:v>
                </c:pt>
                <c:pt idx="478">
                  <c:v>2019</c:v>
                </c:pt>
                <c:pt idx="479">
                  <c:v>2008</c:v>
                </c:pt>
                <c:pt idx="480">
                  <c:v>2001</c:v>
                </c:pt>
                <c:pt idx="481">
                  <c:v>2004</c:v>
                </c:pt>
                <c:pt idx="482">
                  <c:v>2009</c:v>
                </c:pt>
                <c:pt idx="483">
                  <c:v>1993</c:v>
                </c:pt>
                <c:pt idx="484">
                  <c:v>1997</c:v>
                </c:pt>
                <c:pt idx="485">
                  <c:v>1990</c:v>
                </c:pt>
                <c:pt idx="486">
                  <c:v>2014</c:v>
                </c:pt>
                <c:pt idx="487">
                  <c:v>2012</c:v>
                </c:pt>
                <c:pt idx="488">
                  <c:v>2014</c:v>
                </c:pt>
                <c:pt idx="489">
                  <c:v>2004</c:v>
                </c:pt>
                <c:pt idx="490">
                  <c:v>2000</c:v>
                </c:pt>
                <c:pt idx="491">
                  <c:v>2019</c:v>
                </c:pt>
                <c:pt idx="492">
                  <c:v>2002</c:v>
                </c:pt>
                <c:pt idx="493">
                  <c:v>2018</c:v>
                </c:pt>
                <c:pt idx="494">
                  <c:v>2017</c:v>
                </c:pt>
                <c:pt idx="495">
                  <c:v>1963</c:v>
                </c:pt>
                <c:pt idx="496">
                  <c:v>1982</c:v>
                </c:pt>
                <c:pt idx="497">
                  <c:v>2001</c:v>
                </c:pt>
                <c:pt idx="498">
                  <c:v>1948</c:v>
                </c:pt>
                <c:pt idx="499">
                  <c:v>2012</c:v>
                </c:pt>
                <c:pt idx="500">
                  <c:v>2008</c:v>
                </c:pt>
                <c:pt idx="501">
                  <c:v>2006</c:v>
                </c:pt>
                <c:pt idx="502">
                  <c:v>1980</c:v>
                </c:pt>
                <c:pt idx="503">
                  <c:v>2003</c:v>
                </c:pt>
                <c:pt idx="504">
                  <c:v>2013</c:v>
                </c:pt>
                <c:pt idx="505">
                  <c:v>2009</c:v>
                </c:pt>
                <c:pt idx="506">
                  <c:v>2019</c:v>
                </c:pt>
                <c:pt idx="507">
                  <c:v>2017</c:v>
                </c:pt>
                <c:pt idx="508">
                  <c:v>1976</c:v>
                </c:pt>
                <c:pt idx="509">
                  <c:v>1999</c:v>
                </c:pt>
                <c:pt idx="510">
                  <c:v>1956</c:v>
                </c:pt>
                <c:pt idx="511">
                  <c:v>2014</c:v>
                </c:pt>
                <c:pt idx="512">
                  <c:v>1984</c:v>
                </c:pt>
                <c:pt idx="513">
                  <c:v>1993</c:v>
                </c:pt>
                <c:pt idx="514">
                  <c:v>2007</c:v>
                </c:pt>
                <c:pt idx="515">
                  <c:v>1993</c:v>
                </c:pt>
                <c:pt idx="516">
                  <c:v>1985</c:v>
                </c:pt>
                <c:pt idx="517">
                  <c:v>1995</c:v>
                </c:pt>
                <c:pt idx="518">
                  <c:v>1993</c:v>
                </c:pt>
                <c:pt idx="519">
                  <c:v>2013</c:v>
                </c:pt>
                <c:pt idx="520">
                  <c:v>1964</c:v>
                </c:pt>
                <c:pt idx="521">
                  <c:v>1960</c:v>
                </c:pt>
                <c:pt idx="522">
                  <c:v>2008</c:v>
                </c:pt>
                <c:pt idx="523">
                  <c:v>1951</c:v>
                </c:pt>
                <c:pt idx="524">
                  <c:v>1956</c:v>
                </c:pt>
                <c:pt idx="525">
                  <c:v>2000</c:v>
                </c:pt>
                <c:pt idx="526">
                  <c:v>2008</c:v>
                </c:pt>
                <c:pt idx="527">
                  <c:v>1969</c:v>
                </c:pt>
                <c:pt idx="528">
                  <c:v>1967</c:v>
                </c:pt>
                <c:pt idx="529">
                  <c:v>1965</c:v>
                </c:pt>
                <c:pt idx="530">
                  <c:v>2014</c:v>
                </c:pt>
                <c:pt idx="531">
                  <c:v>1922</c:v>
                </c:pt>
                <c:pt idx="532">
                  <c:v>1962</c:v>
                </c:pt>
                <c:pt idx="533">
                  <c:v>1994</c:v>
                </c:pt>
                <c:pt idx="534">
                  <c:v>2016</c:v>
                </c:pt>
                <c:pt idx="535">
                  <c:v>1971</c:v>
                </c:pt>
                <c:pt idx="536">
                  <c:v>2019</c:v>
                </c:pt>
                <c:pt idx="537">
                  <c:v>1946</c:v>
                </c:pt>
                <c:pt idx="538">
                  <c:v>2002</c:v>
                </c:pt>
                <c:pt idx="539">
                  <c:v>1968</c:v>
                </c:pt>
                <c:pt idx="540">
                  <c:v>2011</c:v>
                </c:pt>
                <c:pt idx="541">
                  <c:v>1933</c:v>
                </c:pt>
                <c:pt idx="542">
                  <c:v>2018</c:v>
                </c:pt>
                <c:pt idx="543">
                  <c:v>1983</c:v>
                </c:pt>
                <c:pt idx="544">
                  <c:v>1956</c:v>
                </c:pt>
                <c:pt idx="545">
                  <c:v>2000</c:v>
                </c:pt>
                <c:pt idx="546">
                  <c:v>1993</c:v>
                </c:pt>
                <c:pt idx="547">
                  <c:v>1951</c:v>
                </c:pt>
                <c:pt idx="548">
                  <c:v>2013</c:v>
                </c:pt>
                <c:pt idx="549">
                  <c:v>1970</c:v>
                </c:pt>
                <c:pt idx="550">
                  <c:v>1970</c:v>
                </c:pt>
                <c:pt idx="551">
                  <c:v>1946</c:v>
                </c:pt>
                <c:pt idx="552">
                  <c:v>2009</c:v>
                </c:pt>
                <c:pt idx="553">
                  <c:v>1940</c:v>
                </c:pt>
                <c:pt idx="554">
                  <c:v>1958</c:v>
                </c:pt>
                <c:pt idx="555">
                  <c:v>1944</c:v>
                </c:pt>
                <c:pt idx="556">
                  <c:v>2004</c:v>
                </c:pt>
                <c:pt idx="557">
                  <c:v>1970</c:v>
                </c:pt>
                <c:pt idx="558">
                  <c:v>2012</c:v>
                </c:pt>
                <c:pt idx="559">
                  <c:v>2002</c:v>
                </c:pt>
                <c:pt idx="560">
                  <c:v>2003</c:v>
                </c:pt>
                <c:pt idx="561">
                  <c:v>1934</c:v>
                </c:pt>
                <c:pt idx="562">
                  <c:v>1986</c:v>
                </c:pt>
                <c:pt idx="563">
                  <c:v>1950</c:v>
                </c:pt>
                <c:pt idx="564">
                  <c:v>1973</c:v>
                </c:pt>
                <c:pt idx="565">
                  <c:v>1938</c:v>
                </c:pt>
                <c:pt idx="566">
                  <c:v>2010</c:v>
                </c:pt>
                <c:pt idx="567">
                  <c:v>2017</c:v>
                </c:pt>
                <c:pt idx="568">
                  <c:v>1945</c:v>
                </c:pt>
                <c:pt idx="569">
                  <c:v>1944</c:v>
                </c:pt>
                <c:pt idx="570">
                  <c:v>1967</c:v>
                </c:pt>
                <c:pt idx="571">
                  <c:v>1950</c:v>
                </c:pt>
                <c:pt idx="572">
                  <c:v>1941</c:v>
                </c:pt>
                <c:pt idx="573">
                  <c:v>2004</c:v>
                </c:pt>
                <c:pt idx="574">
                  <c:v>2005</c:v>
                </c:pt>
                <c:pt idx="575">
                  <c:v>2014</c:v>
                </c:pt>
                <c:pt idx="576">
                  <c:v>1980</c:v>
                </c:pt>
                <c:pt idx="577">
                  <c:v>2019</c:v>
                </c:pt>
                <c:pt idx="578">
                  <c:v>1947</c:v>
                </c:pt>
                <c:pt idx="579">
                  <c:v>2000</c:v>
                </c:pt>
                <c:pt idx="580">
                  <c:v>1958</c:v>
                </c:pt>
                <c:pt idx="581">
                  <c:v>2019</c:v>
                </c:pt>
                <c:pt idx="582">
                  <c:v>1945</c:v>
                </c:pt>
                <c:pt idx="583">
                  <c:v>2007</c:v>
                </c:pt>
                <c:pt idx="584">
                  <c:v>1925</c:v>
                </c:pt>
                <c:pt idx="585">
                  <c:v>1959</c:v>
                </c:pt>
                <c:pt idx="586">
                  <c:v>1953</c:v>
                </c:pt>
                <c:pt idx="587">
                  <c:v>2009</c:v>
                </c:pt>
                <c:pt idx="588">
                  <c:v>1939</c:v>
                </c:pt>
                <c:pt idx="589">
                  <c:v>2007</c:v>
                </c:pt>
                <c:pt idx="590">
                  <c:v>2003</c:v>
                </c:pt>
                <c:pt idx="591">
                  <c:v>1946</c:v>
                </c:pt>
                <c:pt idx="592">
                  <c:v>2001</c:v>
                </c:pt>
                <c:pt idx="593">
                  <c:v>2018</c:v>
                </c:pt>
                <c:pt idx="594">
                  <c:v>1961</c:v>
                </c:pt>
                <c:pt idx="595">
                  <c:v>2018</c:v>
                </c:pt>
                <c:pt idx="596">
                  <c:v>2015</c:v>
                </c:pt>
                <c:pt idx="597">
                  <c:v>2016</c:v>
                </c:pt>
                <c:pt idx="598">
                  <c:v>2022</c:v>
                </c:pt>
                <c:pt idx="599">
                  <c:v>2022</c:v>
                </c:pt>
                <c:pt idx="600">
                  <c:v>1993</c:v>
                </c:pt>
                <c:pt idx="601">
                  <c:v>2006</c:v>
                </c:pt>
                <c:pt idx="602">
                  <c:v>2017</c:v>
                </c:pt>
                <c:pt idx="603">
                  <c:v>1993</c:v>
                </c:pt>
                <c:pt idx="604">
                  <c:v>2012</c:v>
                </c:pt>
                <c:pt idx="605">
                  <c:v>1985</c:v>
                </c:pt>
                <c:pt idx="606">
                  <c:v>2019</c:v>
                </c:pt>
                <c:pt idx="607">
                  <c:v>2017</c:v>
                </c:pt>
                <c:pt idx="608">
                  <c:v>2004</c:v>
                </c:pt>
                <c:pt idx="609">
                  <c:v>2022</c:v>
                </c:pt>
                <c:pt idx="610">
                  <c:v>2011</c:v>
                </c:pt>
                <c:pt idx="611">
                  <c:v>2005</c:v>
                </c:pt>
                <c:pt idx="612">
                  <c:v>2015</c:v>
                </c:pt>
                <c:pt idx="613">
                  <c:v>2007</c:v>
                </c:pt>
                <c:pt idx="614">
                  <c:v>2017</c:v>
                </c:pt>
                <c:pt idx="615">
                  <c:v>2022</c:v>
                </c:pt>
                <c:pt idx="616">
                  <c:v>2013</c:v>
                </c:pt>
                <c:pt idx="617">
                  <c:v>2015</c:v>
                </c:pt>
                <c:pt idx="618">
                  <c:v>1984</c:v>
                </c:pt>
                <c:pt idx="619">
                  <c:v>2019</c:v>
                </c:pt>
                <c:pt idx="620">
                  <c:v>2019</c:v>
                </c:pt>
                <c:pt idx="621">
                  <c:v>2011</c:v>
                </c:pt>
                <c:pt idx="622">
                  <c:v>1993</c:v>
                </c:pt>
                <c:pt idx="623">
                  <c:v>1987</c:v>
                </c:pt>
                <c:pt idx="624">
                  <c:v>2010</c:v>
                </c:pt>
                <c:pt idx="625">
                  <c:v>2018</c:v>
                </c:pt>
                <c:pt idx="626">
                  <c:v>2000</c:v>
                </c:pt>
                <c:pt idx="627">
                  <c:v>1986</c:v>
                </c:pt>
                <c:pt idx="628">
                  <c:v>2012</c:v>
                </c:pt>
                <c:pt idx="629">
                  <c:v>2016</c:v>
                </c:pt>
                <c:pt idx="630">
                  <c:v>2015</c:v>
                </c:pt>
                <c:pt idx="631">
                  <c:v>2006</c:v>
                </c:pt>
                <c:pt idx="632">
                  <c:v>2014</c:v>
                </c:pt>
                <c:pt idx="633">
                  <c:v>1993</c:v>
                </c:pt>
                <c:pt idx="634">
                  <c:v>2016</c:v>
                </c:pt>
                <c:pt idx="635">
                  <c:v>2007</c:v>
                </c:pt>
                <c:pt idx="636">
                  <c:v>2007</c:v>
                </c:pt>
                <c:pt idx="637">
                  <c:v>1984</c:v>
                </c:pt>
                <c:pt idx="638">
                  <c:v>2008</c:v>
                </c:pt>
                <c:pt idx="639">
                  <c:v>2016</c:v>
                </c:pt>
                <c:pt idx="640">
                  <c:v>1987</c:v>
                </c:pt>
                <c:pt idx="641">
                  <c:v>2008</c:v>
                </c:pt>
                <c:pt idx="642">
                  <c:v>2000</c:v>
                </c:pt>
                <c:pt idx="643">
                  <c:v>1989</c:v>
                </c:pt>
                <c:pt idx="644">
                  <c:v>2021</c:v>
                </c:pt>
                <c:pt idx="645">
                  <c:v>1971</c:v>
                </c:pt>
                <c:pt idx="646">
                  <c:v>1976</c:v>
                </c:pt>
                <c:pt idx="647">
                  <c:v>2014</c:v>
                </c:pt>
                <c:pt idx="648">
                  <c:v>2012</c:v>
                </c:pt>
                <c:pt idx="649">
                  <c:v>2013</c:v>
                </c:pt>
                <c:pt idx="650">
                  <c:v>2016</c:v>
                </c:pt>
                <c:pt idx="651">
                  <c:v>2016</c:v>
                </c:pt>
                <c:pt idx="652">
                  <c:v>2013</c:v>
                </c:pt>
                <c:pt idx="653">
                  <c:v>1997</c:v>
                </c:pt>
                <c:pt idx="654">
                  <c:v>1990</c:v>
                </c:pt>
                <c:pt idx="655">
                  <c:v>2003</c:v>
                </c:pt>
                <c:pt idx="656">
                  <c:v>2014</c:v>
                </c:pt>
                <c:pt idx="657">
                  <c:v>2022</c:v>
                </c:pt>
                <c:pt idx="658">
                  <c:v>1969</c:v>
                </c:pt>
                <c:pt idx="659">
                  <c:v>1991</c:v>
                </c:pt>
                <c:pt idx="660">
                  <c:v>2010</c:v>
                </c:pt>
                <c:pt idx="661">
                  <c:v>1964</c:v>
                </c:pt>
                <c:pt idx="662">
                  <c:v>2005</c:v>
                </c:pt>
                <c:pt idx="663">
                  <c:v>1955</c:v>
                </c:pt>
                <c:pt idx="664">
                  <c:v>2015</c:v>
                </c:pt>
                <c:pt idx="665">
                  <c:v>1974</c:v>
                </c:pt>
                <c:pt idx="666">
                  <c:v>1989</c:v>
                </c:pt>
                <c:pt idx="667">
                  <c:v>1990</c:v>
                </c:pt>
                <c:pt idx="668">
                  <c:v>2005</c:v>
                </c:pt>
                <c:pt idx="669">
                  <c:v>2009</c:v>
                </c:pt>
                <c:pt idx="670">
                  <c:v>1973</c:v>
                </c:pt>
                <c:pt idx="671">
                  <c:v>1983</c:v>
                </c:pt>
                <c:pt idx="672">
                  <c:v>2010</c:v>
                </c:pt>
                <c:pt idx="673">
                  <c:v>1988</c:v>
                </c:pt>
                <c:pt idx="674">
                  <c:v>1982</c:v>
                </c:pt>
                <c:pt idx="675">
                  <c:v>2006</c:v>
                </c:pt>
                <c:pt idx="676">
                  <c:v>2017</c:v>
                </c:pt>
                <c:pt idx="677">
                  <c:v>2009</c:v>
                </c:pt>
                <c:pt idx="678">
                  <c:v>1989</c:v>
                </c:pt>
                <c:pt idx="679">
                  <c:v>2014</c:v>
                </c:pt>
                <c:pt idx="680">
                  <c:v>1993</c:v>
                </c:pt>
                <c:pt idx="681">
                  <c:v>2014</c:v>
                </c:pt>
                <c:pt idx="682">
                  <c:v>2016</c:v>
                </c:pt>
                <c:pt idx="683">
                  <c:v>1999</c:v>
                </c:pt>
                <c:pt idx="684">
                  <c:v>2008</c:v>
                </c:pt>
                <c:pt idx="685">
                  <c:v>1994</c:v>
                </c:pt>
                <c:pt idx="686">
                  <c:v>1968</c:v>
                </c:pt>
                <c:pt idx="687">
                  <c:v>1951</c:v>
                </c:pt>
                <c:pt idx="688">
                  <c:v>2013</c:v>
                </c:pt>
                <c:pt idx="689">
                  <c:v>1978</c:v>
                </c:pt>
                <c:pt idx="690">
                  <c:v>1964</c:v>
                </c:pt>
                <c:pt idx="691">
                  <c:v>1979</c:v>
                </c:pt>
                <c:pt idx="692">
                  <c:v>1989</c:v>
                </c:pt>
                <c:pt idx="693">
                  <c:v>1973</c:v>
                </c:pt>
                <c:pt idx="694">
                  <c:v>1938</c:v>
                </c:pt>
                <c:pt idx="695">
                  <c:v>1972</c:v>
                </c:pt>
                <c:pt idx="696">
                  <c:v>1999</c:v>
                </c:pt>
                <c:pt idx="697">
                  <c:v>1978</c:v>
                </c:pt>
                <c:pt idx="698">
                  <c:v>1967</c:v>
                </c:pt>
                <c:pt idx="699">
                  <c:v>2007</c:v>
                </c:pt>
                <c:pt idx="700">
                  <c:v>1972</c:v>
                </c:pt>
                <c:pt idx="701">
                  <c:v>1932</c:v>
                </c:pt>
                <c:pt idx="702">
                  <c:v>1999</c:v>
                </c:pt>
                <c:pt idx="703">
                  <c:v>1979</c:v>
                </c:pt>
                <c:pt idx="704">
                  <c:v>2006</c:v>
                </c:pt>
                <c:pt idx="705">
                  <c:v>2002</c:v>
                </c:pt>
                <c:pt idx="706">
                  <c:v>1995</c:v>
                </c:pt>
                <c:pt idx="707">
                  <c:v>1944</c:v>
                </c:pt>
                <c:pt idx="708">
                  <c:v>2008</c:v>
                </c:pt>
                <c:pt idx="709">
                  <c:v>1979</c:v>
                </c:pt>
                <c:pt idx="710">
                  <c:v>1996</c:v>
                </c:pt>
                <c:pt idx="711">
                  <c:v>2017</c:v>
                </c:pt>
                <c:pt idx="712">
                  <c:v>2005</c:v>
                </c:pt>
                <c:pt idx="713">
                  <c:v>1931</c:v>
                </c:pt>
                <c:pt idx="714">
                  <c:v>1944</c:v>
                </c:pt>
                <c:pt idx="715">
                  <c:v>1939</c:v>
                </c:pt>
                <c:pt idx="716">
                  <c:v>1948</c:v>
                </c:pt>
                <c:pt idx="717">
                  <c:v>2013</c:v>
                </c:pt>
                <c:pt idx="718">
                  <c:v>2015</c:v>
                </c:pt>
                <c:pt idx="719">
                  <c:v>1940</c:v>
                </c:pt>
                <c:pt idx="720">
                  <c:v>1993</c:v>
                </c:pt>
                <c:pt idx="721">
                  <c:v>1960</c:v>
                </c:pt>
                <c:pt idx="722">
                  <c:v>1986</c:v>
                </c:pt>
                <c:pt idx="723">
                  <c:v>1993</c:v>
                </c:pt>
                <c:pt idx="724">
                  <c:v>1975</c:v>
                </c:pt>
                <c:pt idx="725">
                  <c:v>2009</c:v>
                </c:pt>
                <c:pt idx="726">
                  <c:v>1943</c:v>
                </c:pt>
                <c:pt idx="727">
                  <c:v>2009</c:v>
                </c:pt>
                <c:pt idx="728">
                  <c:v>1935</c:v>
                </c:pt>
                <c:pt idx="729">
                  <c:v>1964</c:v>
                </c:pt>
                <c:pt idx="730">
                  <c:v>2016</c:v>
                </c:pt>
                <c:pt idx="731">
                  <c:v>1961</c:v>
                </c:pt>
                <c:pt idx="732">
                  <c:v>1989</c:v>
                </c:pt>
                <c:pt idx="733">
                  <c:v>1994</c:v>
                </c:pt>
                <c:pt idx="734">
                  <c:v>1938</c:v>
                </c:pt>
                <c:pt idx="735">
                  <c:v>2001</c:v>
                </c:pt>
                <c:pt idx="736">
                  <c:v>2004</c:v>
                </c:pt>
                <c:pt idx="737">
                  <c:v>2003</c:v>
                </c:pt>
                <c:pt idx="738">
                  <c:v>1989</c:v>
                </c:pt>
                <c:pt idx="739">
                  <c:v>2011</c:v>
                </c:pt>
                <c:pt idx="740">
                  <c:v>1950</c:v>
                </c:pt>
                <c:pt idx="741">
                  <c:v>2004</c:v>
                </c:pt>
                <c:pt idx="742">
                  <c:v>1972</c:v>
                </c:pt>
                <c:pt idx="743">
                  <c:v>2013</c:v>
                </c:pt>
                <c:pt idx="744">
                  <c:v>2012</c:v>
                </c:pt>
                <c:pt idx="745">
                  <c:v>1933</c:v>
                </c:pt>
                <c:pt idx="746">
                  <c:v>1962</c:v>
                </c:pt>
                <c:pt idx="747">
                  <c:v>2001</c:v>
                </c:pt>
                <c:pt idx="748">
                  <c:v>1997</c:v>
                </c:pt>
                <c:pt idx="749">
                  <c:v>2016</c:v>
                </c:pt>
                <c:pt idx="750">
                  <c:v>1935</c:v>
                </c:pt>
                <c:pt idx="751">
                  <c:v>2017</c:v>
                </c:pt>
                <c:pt idx="752">
                  <c:v>2012</c:v>
                </c:pt>
                <c:pt idx="753">
                  <c:v>2022</c:v>
                </c:pt>
                <c:pt idx="754">
                  <c:v>2018</c:v>
                </c:pt>
                <c:pt idx="755">
                  <c:v>2022</c:v>
                </c:pt>
                <c:pt idx="756">
                  <c:v>1985</c:v>
                </c:pt>
                <c:pt idx="757">
                  <c:v>2022</c:v>
                </c:pt>
                <c:pt idx="758">
                  <c:v>2014</c:v>
                </c:pt>
                <c:pt idx="759">
                  <c:v>2005</c:v>
                </c:pt>
                <c:pt idx="760">
                  <c:v>2009</c:v>
                </c:pt>
                <c:pt idx="761">
                  <c:v>2001</c:v>
                </c:pt>
                <c:pt idx="762">
                  <c:v>2012</c:v>
                </c:pt>
                <c:pt idx="763">
                  <c:v>2007</c:v>
                </c:pt>
                <c:pt idx="764">
                  <c:v>2001</c:v>
                </c:pt>
                <c:pt idx="765">
                  <c:v>2012</c:v>
                </c:pt>
                <c:pt idx="766">
                  <c:v>1992</c:v>
                </c:pt>
                <c:pt idx="767">
                  <c:v>2013</c:v>
                </c:pt>
                <c:pt idx="768">
                  <c:v>1974</c:v>
                </c:pt>
                <c:pt idx="769">
                  <c:v>2003</c:v>
                </c:pt>
                <c:pt idx="770">
                  <c:v>1987</c:v>
                </c:pt>
                <c:pt idx="771">
                  <c:v>2010</c:v>
                </c:pt>
                <c:pt idx="772">
                  <c:v>2005</c:v>
                </c:pt>
                <c:pt idx="773">
                  <c:v>1992</c:v>
                </c:pt>
                <c:pt idx="774">
                  <c:v>1996</c:v>
                </c:pt>
                <c:pt idx="775">
                  <c:v>2017</c:v>
                </c:pt>
                <c:pt idx="776">
                  <c:v>2011</c:v>
                </c:pt>
                <c:pt idx="777">
                  <c:v>2014</c:v>
                </c:pt>
                <c:pt idx="778">
                  <c:v>2009</c:v>
                </c:pt>
                <c:pt idx="779">
                  <c:v>2007</c:v>
                </c:pt>
                <c:pt idx="780">
                  <c:v>1980</c:v>
                </c:pt>
                <c:pt idx="781">
                  <c:v>2001</c:v>
                </c:pt>
                <c:pt idx="782">
                  <c:v>1990</c:v>
                </c:pt>
                <c:pt idx="783">
                  <c:v>2001</c:v>
                </c:pt>
                <c:pt idx="784">
                  <c:v>1986</c:v>
                </c:pt>
                <c:pt idx="785">
                  <c:v>1988</c:v>
                </c:pt>
                <c:pt idx="786">
                  <c:v>2009</c:v>
                </c:pt>
                <c:pt idx="787">
                  <c:v>1992</c:v>
                </c:pt>
                <c:pt idx="788">
                  <c:v>1967</c:v>
                </c:pt>
                <c:pt idx="789">
                  <c:v>1997</c:v>
                </c:pt>
                <c:pt idx="790">
                  <c:v>2002</c:v>
                </c:pt>
                <c:pt idx="791">
                  <c:v>2009</c:v>
                </c:pt>
                <c:pt idx="792">
                  <c:v>2014</c:v>
                </c:pt>
                <c:pt idx="793">
                  <c:v>1993</c:v>
                </c:pt>
                <c:pt idx="794">
                  <c:v>2010</c:v>
                </c:pt>
                <c:pt idx="795">
                  <c:v>2004</c:v>
                </c:pt>
                <c:pt idx="796">
                  <c:v>2014</c:v>
                </c:pt>
                <c:pt idx="797">
                  <c:v>1972</c:v>
                </c:pt>
                <c:pt idx="798">
                  <c:v>1982</c:v>
                </c:pt>
                <c:pt idx="799">
                  <c:v>1995</c:v>
                </c:pt>
                <c:pt idx="800">
                  <c:v>1982</c:v>
                </c:pt>
                <c:pt idx="801">
                  <c:v>2014</c:v>
                </c:pt>
                <c:pt idx="802">
                  <c:v>2004</c:v>
                </c:pt>
                <c:pt idx="803">
                  <c:v>2012</c:v>
                </c:pt>
                <c:pt idx="804">
                  <c:v>1995</c:v>
                </c:pt>
                <c:pt idx="805">
                  <c:v>2011</c:v>
                </c:pt>
                <c:pt idx="806">
                  <c:v>2019</c:v>
                </c:pt>
                <c:pt idx="807">
                  <c:v>1978</c:v>
                </c:pt>
                <c:pt idx="808">
                  <c:v>2020</c:v>
                </c:pt>
                <c:pt idx="809">
                  <c:v>2004</c:v>
                </c:pt>
                <c:pt idx="810">
                  <c:v>2000</c:v>
                </c:pt>
                <c:pt idx="811">
                  <c:v>2004</c:v>
                </c:pt>
                <c:pt idx="812">
                  <c:v>1993</c:v>
                </c:pt>
                <c:pt idx="813">
                  <c:v>1960</c:v>
                </c:pt>
                <c:pt idx="814">
                  <c:v>1971</c:v>
                </c:pt>
                <c:pt idx="815">
                  <c:v>2013</c:v>
                </c:pt>
                <c:pt idx="816">
                  <c:v>1997</c:v>
                </c:pt>
                <c:pt idx="817">
                  <c:v>2020</c:v>
                </c:pt>
                <c:pt idx="818">
                  <c:v>1997</c:v>
                </c:pt>
                <c:pt idx="819">
                  <c:v>2002</c:v>
                </c:pt>
                <c:pt idx="820">
                  <c:v>1999</c:v>
                </c:pt>
                <c:pt idx="821">
                  <c:v>1993</c:v>
                </c:pt>
                <c:pt idx="822">
                  <c:v>1987</c:v>
                </c:pt>
                <c:pt idx="823">
                  <c:v>1985</c:v>
                </c:pt>
                <c:pt idx="824">
                  <c:v>2019</c:v>
                </c:pt>
                <c:pt idx="825">
                  <c:v>1989</c:v>
                </c:pt>
                <c:pt idx="826">
                  <c:v>2008</c:v>
                </c:pt>
                <c:pt idx="827">
                  <c:v>2015</c:v>
                </c:pt>
                <c:pt idx="828">
                  <c:v>2013</c:v>
                </c:pt>
                <c:pt idx="829">
                  <c:v>1991</c:v>
                </c:pt>
                <c:pt idx="830">
                  <c:v>2004</c:v>
                </c:pt>
                <c:pt idx="831">
                  <c:v>1971</c:v>
                </c:pt>
                <c:pt idx="832">
                  <c:v>1973</c:v>
                </c:pt>
                <c:pt idx="833">
                  <c:v>2011</c:v>
                </c:pt>
                <c:pt idx="834">
                  <c:v>1998</c:v>
                </c:pt>
                <c:pt idx="835">
                  <c:v>1999</c:v>
                </c:pt>
                <c:pt idx="836">
                  <c:v>2014</c:v>
                </c:pt>
                <c:pt idx="837">
                  <c:v>1967</c:v>
                </c:pt>
                <c:pt idx="838">
                  <c:v>2006</c:v>
                </c:pt>
                <c:pt idx="839">
                  <c:v>2002</c:v>
                </c:pt>
                <c:pt idx="840">
                  <c:v>1994</c:v>
                </c:pt>
                <c:pt idx="841">
                  <c:v>1962</c:v>
                </c:pt>
                <c:pt idx="842">
                  <c:v>2006</c:v>
                </c:pt>
                <c:pt idx="843">
                  <c:v>2010</c:v>
                </c:pt>
                <c:pt idx="844">
                  <c:v>1986</c:v>
                </c:pt>
                <c:pt idx="845">
                  <c:v>1964</c:v>
                </c:pt>
                <c:pt idx="846">
                  <c:v>1980</c:v>
                </c:pt>
                <c:pt idx="847">
                  <c:v>1999</c:v>
                </c:pt>
                <c:pt idx="848">
                  <c:v>1967</c:v>
                </c:pt>
                <c:pt idx="849">
                  <c:v>1982</c:v>
                </c:pt>
                <c:pt idx="850">
                  <c:v>2013</c:v>
                </c:pt>
                <c:pt idx="851">
                  <c:v>1992</c:v>
                </c:pt>
                <c:pt idx="852">
                  <c:v>2000</c:v>
                </c:pt>
                <c:pt idx="853">
                  <c:v>1990</c:v>
                </c:pt>
                <c:pt idx="854">
                  <c:v>2006</c:v>
                </c:pt>
                <c:pt idx="855">
                  <c:v>2013</c:v>
                </c:pt>
                <c:pt idx="856">
                  <c:v>2004</c:v>
                </c:pt>
                <c:pt idx="857">
                  <c:v>2018</c:v>
                </c:pt>
                <c:pt idx="858">
                  <c:v>2000</c:v>
                </c:pt>
                <c:pt idx="859">
                  <c:v>1998</c:v>
                </c:pt>
                <c:pt idx="860">
                  <c:v>1967</c:v>
                </c:pt>
                <c:pt idx="861">
                  <c:v>1987</c:v>
                </c:pt>
                <c:pt idx="862">
                  <c:v>1992</c:v>
                </c:pt>
                <c:pt idx="863">
                  <c:v>2016</c:v>
                </c:pt>
                <c:pt idx="864">
                  <c:v>1973</c:v>
                </c:pt>
                <c:pt idx="865">
                  <c:v>2010</c:v>
                </c:pt>
                <c:pt idx="866">
                  <c:v>2009</c:v>
                </c:pt>
                <c:pt idx="867">
                  <c:v>1973</c:v>
                </c:pt>
                <c:pt idx="868">
                  <c:v>1951</c:v>
                </c:pt>
                <c:pt idx="869">
                  <c:v>1997</c:v>
                </c:pt>
                <c:pt idx="870">
                  <c:v>2015</c:v>
                </c:pt>
                <c:pt idx="871">
                  <c:v>2004</c:v>
                </c:pt>
                <c:pt idx="872">
                  <c:v>2015</c:v>
                </c:pt>
                <c:pt idx="873">
                  <c:v>1952</c:v>
                </c:pt>
                <c:pt idx="874">
                  <c:v>1997</c:v>
                </c:pt>
                <c:pt idx="875">
                  <c:v>1960</c:v>
                </c:pt>
                <c:pt idx="876">
                  <c:v>2006</c:v>
                </c:pt>
                <c:pt idx="877">
                  <c:v>1993</c:v>
                </c:pt>
                <c:pt idx="878">
                  <c:v>1996</c:v>
                </c:pt>
                <c:pt idx="879">
                  <c:v>1940</c:v>
                </c:pt>
                <c:pt idx="880">
                  <c:v>2013</c:v>
                </c:pt>
                <c:pt idx="881">
                  <c:v>1991</c:v>
                </c:pt>
                <c:pt idx="882">
                  <c:v>1964</c:v>
                </c:pt>
                <c:pt idx="883">
                  <c:v>2001</c:v>
                </c:pt>
                <c:pt idx="884">
                  <c:v>1992</c:v>
                </c:pt>
                <c:pt idx="885">
                  <c:v>1988</c:v>
                </c:pt>
                <c:pt idx="886">
                  <c:v>1956</c:v>
                </c:pt>
                <c:pt idx="887">
                  <c:v>2014</c:v>
                </c:pt>
                <c:pt idx="888">
                  <c:v>2001</c:v>
                </c:pt>
                <c:pt idx="889">
                  <c:v>2016</c:v>
                </c:pt>
                <c:pt idx="890">
                  <c:v>1966</c:v>
                </c:pt>
                <c:pt idx="891">
                  <c:v>1991</c:v>
                </c:pt>
                <c:pt idx="892">
                  <c:v>1947</c:v>
                </c:pt>
                <c:pt idx="893">
                  <c:v>2012</c:v>
                </c:pt>
                <c:pt idx="894">
                  <c:v>2003</c:v>
                </c:pt>
                <c:pt idx="895">
                  <c:v>2003</c:v>
                </c:pt>
                <c:pt idx="896">
                  <c:v>2015</c:v>
                </c:pt>
                <c:pt idx="897">
                  <c:v>1962</c:v>
                </c:pt>
                <c:pt idx="898">
                  <c:v>1932</c:v>
                </c:pt>
                <c:pt idx="899">
                  <c:v>1955</c:v>
                </c:pt>
                <c:pt idx="900">
                  <c:v>2004</c:v>
                </c:pt>
                <c:pt idx="901">
                  <c:v>1938</c:v>
                </c:pt>
                <c:pt idx="902">
                  <c:v>1986</c:v>
                </c:pt>
                <c:pt idx="903">
                  <c:v>1954</c:v>
                </c:pt>
                <c:pt idx="904">
                  <c:v>2008</c:v>
                </c:pt>
                <c:pt idx="905">
                  <c:v>1997</c:v>
                </c:pt>
                <c:pt idx="906">
                  <c:v>1948</c:v>
                </c:pt>
                <c:pt idx="907">
                  <c:v>2016</c:v>
                </c:pt>
                <c:pt idx="908">
                  <c:v>2010</c:v>
                </c:pt>
                <c:pt idx="909">
                  <c:v>1990</c:v>
                </c:pt>
                <c:pt idx="910">
                  <c:v>2001</c:v>
                </c:pt>
                <c:pt idx="911">
                  <c:v>2003</c:v>
                </c:pt>
                <c:pt idx="912">
                  <c:v>2005</c:v>
                </c:pt>
                <c:pt idx="913">
                  <c:v>2006</c:v>
                </c:pt>
                <c:pt idx="914">
                  <c:v>2002</c:v>
                </c:pt>
                <c:pt idx="915">
                  <c:v>2006</c:v>
                </c:pt>
                <c:pt idx="916">
                  <c:v>2002</c:v>
                </c:pt>
                <c:pt idx="917">
                  <c:v>2017</c:v>
                </c:pt>
                <c:pt idx="918">
                  <c:v>1962</c:v>
                </c:pt>
                <c:pt idx="919">
                  <c:v>1975</c:v>
                </c:pt>
                <c:pt idx="920">
                  <c:v>1997</c:v>
                </c:pt>
                <c:pt idx="921">
                  <c:v>1985</c:v>
                </c:pt>
                <c:pt idx="922">
                  <c:v>1992</c:v>
                </c:pt>
                <c:pt idx="923">
                  <c:v>2013</c:v>
                </c:pt>
                <c:pt idx="924">
                  <c:v>1983</c:v>
                </c:pt>
                <c:pt idx="925">
                  <c:v>2007</c:v>
                </c:pt>
                <c:pt idx="926">
                  <c:v>2022</c:v>
                </c:pt>
                <c:pt idx="927">
                  <c:v>2001</c:v>
                </c:pt>
                <c:pt idx="928">
                  <c:v>2019</c:v>
                </c:pt>
                <c:pt idx="929">
                  <c:v>2000</c:v>
                </c:pt>
                <c:pt idx="930">
                  <c:v>1997</c:v>
                </c:pt>
                <c:pt idx="931">
                  <c:v>2007</c:v>
                </c:pt>
                <c:pt idx="932">
                  <c:v>2001</c:v>
                </c:pt>
                <c:pt idx="933">
                  <c:v>2006</c:v>
                </c:pt>
                <c:pt idx="934">
                  <c:v>2009</c:v>
                </c:pt>
                <c:pt idx="935">
                  <c:v>2018</c:v>
                </c:pt>
                <c:pt idx="936">
                  <c:v>2017</c:v>
                </c:pt>
                <c:pt idx="937">
                  <c:v>2016</c:v>
                </c:pt>
                <c:pt idx="938">
                  <c:v>1987</c:v>
                </c:pt>
                <c:pt idx="939">
                  <c:v>2010</c:v>
                </c:pt>
                <c:pt idx="940">
                  <c:v>2015</c:v>
                </c:pt>
                <c:pt idx="941">
                  <c:v>1992</c:v>
                </c:pt>
                <c:pt idx="942">
                  <c:v>1998</c:v>
                </c:pt>
                <c:pt idx="943">
                  <c:v>2004</c:v>
                </c:pt>
                <c:pt idx="944">
                  <c:v>1999</c:v>
                </c:pt>
                <c:pt idx="945">
                  <c:v>2011</c:v>
                </c:pt>
                <c:pt idx="946">
                  <c:v>2018</c:v>
                </c:pt>
                <c:pt idx="947">
                  <c:v>2004</c:v>
                </c:pt>
                <c:pt idx="948">
                  <c:v>2006</c:v>
                </c:pt>
                <c:pt idx="949">
                  <c:v>2005</c:v>
                </c:pt>
                <c:pt idx="950">
                  <c:v>2007</c:v>
                </c:pt>
                <c:pt idx="951">
                  <c:v>2010</c:v>
                </c:pt>
                <c:pt idx="952">
                  <c:v>2008</c:v>
                </c:pt>
                <c:pt idx="953">
                  <c:v>2002</c:v>
                </c:pt>
                <c:pt idx="954">
                  <c:v>2016</c:v>
                </c:pt>
                <c:pt idx="955">
                  <c:v>2009</c:v>
                </c:pt>
                <c:pt idx="956">
                  <c:v>2007</c:v>
                </c:pt>
                <c:pt idx="957">
                  <c:v>2001</c:v>
                </c:pt>
                <c:pt idx="958">
                  <c:v>1963</c:v>
                </c:pt>
                <c:pt idx="959">
                  <c:v>1998</c:v>
                </c:pt>
                <c:pt idx="960">
                  <c:v>1986</c:v>
                </c:pt>
                <c:pt idx="961">
                  <c:v>1987</c:v>
                </c:pt>
                <c:pt idx="962">
                  <c:v>2014</c:v>
                </c:pt>
                <c:pt idx="963">
                  <c:v>2021</c:v>
                </c:pt>
                <c:pt idx="964">
                  <c:v>1998</c:v>
                </c:pt>
                <c:pt idx="965">
                  <c:v>2010</c:v>
                </c:pt>
                <c:pt idx="966">
                  <c:v>2018</c:v>
                </c:pt>
                <c:pt idx="967">
                  <c:v>2011</c:v>
                </c:pt>
                <c:pt idx="968">
                  <c:v>1981</c:v>
                </c:pt>
                <c:pt idx="969">
                  <c:v>1998</c:v>
                </c:pt>
                <c:pt idx="970">
                  <c:v>2007</c:v>
                </c:pt>
                <c:pt idx="971">
                  <c:v>2011</c:v>
                </c:pt>
                <c:pt idx="972">
                  <c:v>2008</c:v>
                </c:pt>
                <c:pt idx="973">
                  <c:v>1967</c:v>
                </c:pt>
                <c:pt idx="974">
                  <c:v>1973</c:v>
                </c:pt>
                <c:pt idx="975">
                  <c:v>2012</c:v>
                </c:pt>
                <c:pt idx="976">
                  <c:v>2019</c:v>
                </c:pt>
                <c:pt idx="977">
                  <c:v>2014</c:v>
                </c:pt>
                <c:pt idx="978">
                  <c:v>2001</c:v>
                </c:pt>
                <c:pt idx="979">
                  <c:v>2005</c:v>
                </c:pt>
                <c:pt idx="980">
                  <c:v>1995</c:v>
                </c:pt>
                <c:pt idx="981">
                  <c:v>1985</c:v>
                </c:pt>
                <c:pt idx="982">
                  <c:v>1954</c:v>
                </c:pt>
                <c:pt idx="983">
                  <c:v>1995</c:v>
                </c:pt>
                <c:pt idx="984">
                  <c:v>1955</c:v>
                </c:pt>
                <c:pt idx="985">
                  <c:v>1937</c:v>
                </c:pt>
                <c:pt idx="986">
                  <c:v>1953</c:v>
                </c:pt>
                <c:pt idx="987">
                  <c:v>2011</c:v>
                </c:pt>
                <c:pt idx="988">
                  <c:v>1991</c:v>
                </c:pt>
                <c:pt idx="989">
                  <c:v>2003</c:v>
                </c:pt>
                <c:pt idx="990">
                  <c:v>2006</c:v>
                </c:pt>
                <c:pt idx="991">
                  <c:v>2006</c:v>
                </c:pt>
                <c:pt idx="992">
                  <c:v>2002</c:v>
                </c:pt>
                <c:pt idx="993">
                  <c:v>1974</c:v>
                </c:pt>
                <c:pt idx="994">
                  <c:v>2007</c:v>
                </c:pt>
                <c:pt idx="995">
                  <c:v>2004</c:v>
                </c:pt>
                <c:pt idx="996">
                  <c:v>1996</c:v>
                </c:pt>
                <c:pt idx="997">
                  <c:v>2013</c:v>
                </c:pt>
                <c:pt idx="998">
                  <c:v>1933</c:v>
                </c:pt>
                <c:pt idx="999">
                  <c:v>2009</c:v>
                </c:pt>
              </c:numCache>
            </c:numRef>
          </c:xVal>
          <c:yVal>
            <c:numRef>
              <c:f>unique_dataset!$H$2:$H$1001</c:f>
              <c:numCache>
                <c:formatCode>General</c:formatCode>
                <c:ptCount val="1000"/>
                <c:pt idx="0">
                  <c:v>28.34</c:v>
                </c:pt>
                <c:pt idx="1">
                  <c:v>134.97</c:v>
                </c:pt>
                <c:pt idx="2">
                  <c:v>534.86</c:v>
                </c:pt>
                <c:pt idx="3">
                  <c:v>96.9</c:v>
                </c:pt>
                <c:pt idx="4">
                  <c:v>4.3600000000000003</c:v>
                </c:pt>
                <c:pt idx="5">
                  <c:v>377.85</c:v>
                </c:pt>
                <c:pt idx="6">
                  <c:v>57.3</c:v>
                </c:pt>
                <c:pt idx="7">
                  <c:v>0</c:v>
                </c:pt>
                <c:pt idx="8">
                  <c:v>107.93</c:v>
                </c:pt>
                <c:pt idx="9">
                  <c:v>292.58</c:v>
                </c:pt>
                <c:pt idx="10">
                  <c:v>315.54000000000002</c:v>
                </c:pt>
                <c:pt idx="11">
                  <c:v>37.03</c:v>
                </c:pt>
                <c:pt idx="12">
                  <c:v>330.25</c:v>
                </c:pt>
                <c:pt idx="13">
                  <c:v>6.1</c:v>
                </c:pt>
                <c:pt idx="14">
                  <c:v>342.55</c:v>
                </c:pt>
                <c:pt idx="15">
                  <c:v>0</c:v>
                </c:pt>
                <c:pt idx="16">
                  <c:v>0</c:v>
                </c:pt>
                <c:pt idx="17">
                  <c:v>188.02</c:v>
                </c:pt>
                <c:pt idx="18">
                  <c:v>46.84</c:v>
                </c:pt>
                <c:pt idx="19">
                  <c:v>171.48</c:v>
                </c:pt>
                <c:pt idx="20">
                  <c:v>112</c:v>
                </c:pt>
                <c:pt idx="21">
                  <c:v>290.48</c:v>
                </c:pt>
                <c:pt idx="22">
                  <c:v>0</c:v>
                </c:pt>
                <c:pt idx="23">
                  <c:v>0</c:v>
                </c:pt>
                <c:pt idx="24">
                  <c:v>136.80000000000001</c:v>
                </c:pt>
                <c:pt idx="25">
                  <c:v>204.84</c:v>
                </c:pt>
                <c:pt idx="26">
                  <c:v>100.13</c:v>
                </c:pt>
                <c:pt idx="27">
                  <c:v>216.54</c:v>
                </c:pt>
                <c:pt idx="28">
                  <c:v>130.74</c:v>
                </c:pt>
                <c:pt idx="29">
                  <c:v>322.74</c:v>
                </c:pt>
                <c:pt idx="30">
                  <c:v>10.06</c:v>
                </c:pt>
                <c:pt idx="31">
                  <c:v>7.56</c:v>
                </c:pt>
                <c:pt idx="32">
                  <c:v>57.6</c:v>
                </c:pt>
                <c:pt idx="33">
                  <c:v>0.27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210.61</c:v>
                </c:pt>
                <c:pt idx="38">
                  <c:v>132.38</c:v>
                </c:pt>
                <c:pt idx="39">
                  <c:v>187.71</c:v>
                </c:pt>
                <c:pt idx="40">
                  <c:v>78.900000000000006</c:v>
                </c:pt>
                <c:pt idx="41">
                  <c:v>53.37</c:v>
                </c:pt>
                <c:pt idx="42">
                  <c:v>53.09</c:v>
                </c:pt>
                <c:pt idx="43">
                  <c:v>13.09</c:v>
                </c:pt>
                <c:pt idx="44">
                  <c:v>19.5</c:v>
                </c:pt>
                <c:pt idx="45">
                  <c:v>422.78</c:v>
                </c:pt>
                <c:pt idx="46">
                  <c:v>23.34</c:v>
                </c:pt>
                <c:pt idx="47">
                  <c:v>1.02</c:v>
                </c:pt>
                <c:pt idx="48">
                  <c:v>6.72</c:v>
                </c:pt>
                <c:pt idx="49">
                  <c:v>32</c:v>
                </c:pt>
                <c:pt idx="50">
                  <c:v>32.57</c:v>
                </c:pt>
                <c:pt idx="51">
                  <c:v>13.18</c:v>
                </c:pt>
                <c:pt idx="52">
                  <c:v>5.32</c:v>
                </c:pt>
                <c:pt idx="53">
                  <c:v>0</c:v>
                </c:pt>
                <c:pt idx="54">
                  <c:v>36.76</c:v>
                </c:pt>
                <c:pt idx="55">
                  <c:v>11.99</c:v>
                </c:pt>
                <c:pt idx="56">
                  <c:v>0.16</c:v>
                </c:pt>
                <c:pt idx="57">
                  <c:v>0.02</c:v>
                </c:pt>
                <c:pt idx="58">
                  <c:v>0</c:v>
                </c:pt>
                <c:pt idx="59">
                  <c:v>248.16</c:v>
                </c:pt>
                <c:pt idx="60">
                  <c:v>190.24</c:v>
                </c:pt>
                <c:pt idx="61">
                  <c:v>858.37</c:v>
                </c:pt>
                <c:pt idx="62">
                  <c:v>162.81</c:v>
                </c:pt>
                <c:pt idx="63">
                  <c:v>83.47</c:v>
                </c:pt>
                <c:pt idx="64">
                  <c:v>85.16</c:v>
                </c:pt>
                <c:pt idx="65">
                  <c:v>335.45</c:v>
                </c:pt>
                <c:pt idx="66">
                  <c:v>448.14</c:v>
                </c:pt>
                <c:pt idx="67">
                  <c:v>678.82</c:v>
                </c:pt>
                <c:pt idx="68">
                  <c:v>44.02</c:v>
                </c:pt>
                <c:pt idx="69">
                  <c:v>0.71</c:v>
                </c:pt>
                <c:pt idx="70">
                  <c:v>25.54</c:v>
                </c:pt>
                <c:pt idx="71">
                  <c:v>51.97</c:v>
                </c:pt>
                <c:pt idx="72">
                  <c:v>0</c:v>
                </c:pt>
                <c:pt idx="73">
                  <c:v>209.73</c:v>
                </c:pt>
                <c:pt idx="74">
                  <c:v>5.0199999999999996</c:v>
                </c:pt>
                <c:pt idx="75">
                  <c:v>223.81</c:v>
                </c:pt>
                <c:pt idx="76">
                  <c:v>6.53</c:v>
                </c:pt>
                <c:pt idx="77">
                  <c:v>11.29</c:v>
                </c:pt>
                <c:pt idx="78">
                  <c:v>0.28000000000000003</c:v>
                </c:pt>
                <c:pt idx="79">
                  <c:v>11.49</c:v>
                </c:pt>
                <c:pt idx="80">
                  <c:v>1.66</c:v>
                </c:pt>
                <c:pt idx="81">
                  <c:v>0</c:v>
                </c:pt>
                <c:pt idx="82">
                  <c:v>0</c:v>
                </c:pt>
                <c:pt idx="83">
                  <c:v>8.18</c:v>
                </c:pt>
                <c:pt idx="84">
                  <c:v>0.28999999999999998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718.73</c:v>
                </c:pt>
                <c:pt idx="91">
                  <c:v>67.44</c:v>
                </c:pt>
                <c:pt idx="92">
                  <c:v>120.54</c:v>
                </c:pt>
                <c:pt idx="93">
                  <c:v>46.36</c:v>
                </c:pt>
                <c:pt idx="94">
                  <c:v>45.6</c:v>
                </c:pt>
                <c:pt idx="95">
                  <c:v>130.1</c:v>
                </c:pt>
                <c:pt idx="96">
                  <c:v>3.64</c:v>
                </c:pt>
                <c:pt idx="97">
                  <c:v>138.43</c:v>
                </c:pt>
                <c:pt idx="98">
                  <c:v>34.4</c:v>
                </c:pt>
                <c:pt idx="99">
                  <c:v>6.21</c:v>
                </c:pt>
                <c:pt idx="100">
                  <c:v>3.2</c:v>
                </c:pt>
                <c:pt idx="101">
                  <c:v>75.599999999999994</c:v>
                </c:pt>
                <c:pt idx="102">
                  <c:v>56.95</c:v>
                </c:pt>
                <c:pt idx="103">
                  <c:v>2.83</c:v>
                </c:pt>
                <c:pt idx="104">
                  <c:v>5.32</c:v>
                </c:pt>
                <c:pt idx="105">
                  <c:v>0.69</c:v>
                </c:pt>
                <c:pt idx="106">
                  <c:v>191.8</c:v>
                </c:pt>
                <c:pt idx="107">
                  <c:v>0</c:v>
                </c:pt>
                <c:pt idx="108">
                  <c:v>293</c:v>
                </c:pt>
                <c:pt idx="109">
                  <c:v>309.13</c:v>
                </c:pt>
                <c:pt idx="110">
                  <c:v>33.229999999999997</c:v>
                </c:pt>
                <c:pt idx="111">
                  <c:v>6.86</c:v>
                </c:pt>
                <c:pt idx="112">
                  <c:v>44.82</c:v>
                </c:pt>
                <c:pt idx="113">
                  <c:v>415</c:v>
                </c:pt>
                <c:pt idx="114">
                  <c:v>2.38</c:v>
                </c:pt>
                <c:pt idx="115">
                  <c:v>13.28</c:v>
                </c:pt>
                <c:pt idx="116">
                  <c:v>0</c:v>
                </c:pt>
                <c:pt idx="117">
                  <c:v>1.59</c:v>
                </c:pt>
                <c:pt idx="118">
                  <c:v>8.82</c:v>
                </c:pt>
                <c:pt idx="119">
                  <c:v>1.24</c:v>
                </c:pt>
                <c:pt idx="120">
                  <c:v>159.6</c:v>
                </c:pt>
                <c:pt idx="121">
                  <c:v>7.1</c:v>
                </c:pt>
                <c:pt idx="122">
                  <c:v>0.03</c:v>
                </c:pt>
                <c:pt idx="123">
                  <c:v>18.600000000000001</c:v>
                </c:pt>
                <c:pt idx="124">
                  <c:v>12.39</c:v>
                </c:pt>
                <c:pt idx="125">
                  <c:v>0.06</c:v>
                </c:pt>
                <c:pt idx="126">
                  <c:v>0</c:v>
                </c:pt>
                <c:pt idx="127">
                  <c:v>0</c:v>
                </c:pt>
                <c:pt idx="128">
                  <c:v>5.72</c:v>
                </c:pt>
                <c:pt idx="129">
                  <c:v>1.22</c:v>
                </c:pt>
                <c:pt idx="130">
                  <c:v>0.33</c:v>
                </c:pt>
                <c:pt idx="131">
                  <c:v>0</c:v>
                </c:pt>
                <c:pt idx="132">
                  <c:v>6.6</c:v>
                </c:pt>
                <c:pt idx="133">
                  <c:v>0</c:v>
                </c:pt>
                <c:pt idx="134">
                  <c:v>0.9</c:v>
                </c:pt>
                <c:pt idx="135">
                  <c:v>5.45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197.17</c:v>
                </c:pt>
                <c:pt idx="141">
                  <c:v>116.9</c:v>
                </c:pt>
                <c:pt idx="142">
                  <c:v>804.75</c:v>
                </c:pt>
                <c:pt idx="143">
                  <c:v>40.22</c:v>
                </c:pt>
                <c:pt idx="144">
                  <c:v>402.45</c:v>
                </c:pt>
                <c:pt idx="145">
                  <c:v>128.01</c:v>
                </c:pt>
                <c:pt idx="146">
                  <c:v>74.28</c:v>
                </c:pt>
                <c:pt idx="147">
                  <c:v>13.78</c:v>
                </c:pt>
                <c:pt idx="148">
                  <c:v>206.85</c:v>
                </c:pt>
                <c:pt idx="149">
                  <c:v>28.26</c:v>
                </c:pt>
                <c:pt idx="150">
                  <c:v>159.22999999999999</c:v>
                </c:pt>
                <c:pt idx="151">
                  <c:v>42.44</c:v>
                </c:pt>
                <c:pt idx="152">
                  <c:v>30.33</c:v>
                </c:pt>
                <c:pt idx="153">
                  <c:v>4.71</c:v>
                </c:pt>
                <c:pt idx="154">
                  <c:v>101.16</c:v>
                </c:pt>
                <c:pt idx="155">
                  <c:v>125.62</c:v>
                </c:pt>
                <c:pt idx="156">
                  <c:v>85.08</c:v>
                </c:pt>
                <c:pt idx="157">
                  <c:v>70.099999999999994</c:v>
                </c:pt>
                <c:pt idx="158">
                  <c:v>64.62</c:v>
                </c:pt>
                <c:pt idx="159">
                  <c:v>293.51</c:v>
                </c:pt>
                <c:pt idx="160">
                  <c:v>380.84</c:v>
                </c:pt>
                <c:pt idx="161">
                  <c:v>83.01</c:v>
                </c:pt>
                <c:pt idx="162">
                  <c:v>170.74</c:v>
                </c:pt>
                <c:pt idx="163">
                  <c:v>0</c:v>
                </c:pt>
                <c:pt idx="164">
                  <c:v>5.51</c:v>
                </c:pt>
                <c:pt idx="165">
                  <c:v>198.68</c:v>
                </c:pt>
                <c:pt idx="166">
                  <c:v>8.49</c:v>
                </c:pt>
                <c:pt idx="167">
                  <c:v>70.510000000000005</c:v>
                </c:pt>
                <c:pt idx="168">
                  <c:v>37.630000000000003</c:v>
                </c:pt>
                <c:pt idx="169">
                  <c:v>12.1</c:v>
                </c:pt>
                <c:pt idx="170">
                  <c:v>25</c:v>
                </c:pt>
                <c:pt idx="171">
                  <c:v>1.23</c:v>
                </c:pt>
                <c:pt idx="172">
                  <c:v>0</c:v>
                </c:pt>
                <c:pt idx="173">
                  <c:v>47.7</c:v>
                </c:pt>
                <c:pt idx="174">
                  <c:v>6.39</c:v>
                </c:pt>
                <c:pt idx="175">
                  <c:v>15</c:v>
                </c:pt>
                <c:pt idx="176">
                  <c:v>4.1399999999999997</c:v>
                </c:pt>
                <c:pt idx="177">
                  <c:v>0</c:v>
                </c:pt>
                <c:pt idx="178">
                  <c:v>0</c:v>
                </c:pt>
                <c:pt idx="179">
                  <c:v>0.01</c:v>
                </c:pt>
                <c:pt idx="180">
                  <c:v>0.01</c:v>
                </c:pt>
                <c:pt idx="181">
                  <c:v>20.190000000000001</c:v>
                </c:pt>
                <c:pt idx="182">
                  <c:v>1.37</c:v>
                </c:pt>
                <c:pt idx="183">
                  <c:v>0</c:v>
                </c:pt>
                <c:pt idx="184">
                  <c:v>0.1</c:v>
                </c:pt>
                <c:pt idx="185">
                  <c:v>5.01</c:v>
                </c:pt>
                <c:pt idx="186">
                  <c:v>0</c:v>
                </c:pt>
                <c:pt idx="187">
                  <c:v>0</c:v>
                </c:pt>
                <c:pt idx="188">
                  <c:v>0.74</c:v>
                </c:pt>
                <c:pt idx="189">
                  <c:v>0</c:v>
                </c:pt>
                <c:pt idx="190">
                  <c:v>3.11</c:v>
                </c:pt>
                <c:pt idx="191">
                  <c:v>0</c:v>
                </c:pt>
                <c:pt idx="192">
                  <c:v>0.54</c:v>
                </c:pt>
                <c:pt idx="193">
                  <c:v>0.08</c:v>
                </c:pt>
                <c:pt idx="194">
                  <c:v>0</c:v>
                </c:pt>
                <c:pt idx="195">
                  <c:v>0.93</c:v>
                </c:pt>
                <c:pt idx="196">
                  <c:v>4.1900000000000004</c:v>
                </c:pt>
                <c:pt idx="197">
                  <c:v>1.22</c:v>
                </c:pt>
                <c:pt idx="198">
                  <c:v>0</c:v>
                </c:pt>
                <c:pt idx="199">
                  <c:v>0</c:v>
                </c:pt>
                <c:pt idx="200">
                  <c:v>0.02</c:v>
                </c:pt>
                <c:pt idx="201">
                  <c:v>0</c:v>
                </c:pt>
                <c:pt idx="202">
                  <c:v>0.98</c:v>
                </c:pt>
                <c:pt idx="203">
                  <c:v>0</c:v>
                </c:pt>
                <c:pt idx="204">
                  <c:v>7.0000000000000007E-2</c:v>
                </c:pt>
                <c:pt idx="205">
                  <c:v>0</c:v>
                </c:pt>
                <c:pt idx="206">
                  <c:v>0.04</c:v>
                </c:pt>
                <c:pt idx="207">
                  <c:v>3.51</c:v>
                </c:pt>
                <c:pt idx="208">
                  <c:v>1.63</c:v>
                </c:pt>
                <c:pt idx="209">
                  <c:v>260</c:v>
                </c:pt>
                <c:pt idx="210">
                  <c:v>59.1</c:v>
                </c:pt>
                <c:pt idx="211">
                  <c:v>61</c:v>
                </c:pt>
                <c:pt idx="212">
                  <c:v>305.41000000000003</c:v>
                </c:pt>
                <c:pt idx="213">
                  <c:v>32.869999999999997</c:v>
                </c:pt>
                <c:pt idx="214">
                  <c:v>38.4</c:v>
                </c:pt>
                <c:pt idx="215">
                  <c:v>154.06</c:v>
                </c:pt>
                <c:pt idx="216">
                  <c:v>167.77</c:v>
                </c:pt>
                <c:pt idx="217">
                  <c:v>117.62</c:v>
                </c:pt>
                <c:pt idx="218">
                  <c:v>169.71</c:v>
                </c:pt>
                <c:pt idx="219">
                  <c:v>226.28</c:v>
                </c:pt>
                <c:pt idx="220">
                  <c:v>164.62</c:v>
                </c:pt>
                <c:pt idx="221">
                  <c:v>17.5</c:v>
                </c:pt>
                <c:pt idx="222">
                  <c:v>67.209999999999994</c:v>
                </c:pt>
                <c:pt idx="223">
                  <c:v>52.29</c:v>
                </c:pt>
                <c:pt idx="224">
                  <c:v>206.45</c:v>
                </c:pt>
                <c:pt idx="225">
                  <c:v>381.01</c:v>
                </c:pt>
                <c:pt idx="226">
                  <c:v>232.91</c:v>
                </c:pt>
                <c:pt idx="227">
                  <c:v>356.46</c:v>
                </c:pt>
                <c:pt idx="228">
                  <c:v>2.0099999999999998</c:v>
                </c:pt>
                <c:pt idx="229">
                  <c:v>117.24</c:v>
                </c:pt>
                <c:pt idx="230">
                  <c:v>9.6</c:v>
                </c:pt>
                <c:pt idx="231">
                  <c:v>24.61</c:v>
                </c:pt>
                <c:pt idx="232">
                  <c:v>16.5</c:v>
                </c:pt>
                <c:pt idx="233">
                  <c:v>2.08</c:v>
                </c:pt>
                <c:pt idx="234">
                  <c:v>54.51</c:v>
                </c:pt>
                <c:pt idx="235">
                  <c:v>95.86</c:v>
                </c:pt>
                <c:pt idx="236">
                  <c:v>18.350000000000001</c:v>
                </c:pt>
                <c:pt idx="237">
                  <c:v>48.98</c:v>
                </c:pt>
                <c:pt idx="238">
                  <c:v>289.92</c:v>
                </c:pt>
                <c:pt idx="239">
                  <c:v>0.01</c:v>
                </c:pt>
                <c:pt idx="240">
                  <c:v>14.68</c:v>
                </c:pt>
                <c:pt idx="241">
                  <c:v>5.54</c:v>
                </c:pt>
                <c:pt idx="242">
                  <c:v>26.95</c:v>
                </c:pt>
                <c:pt idx="243">
                  <c:v>56.67</c:v>
                </c:pt>
                <c:pt idx="244">
                  <c:v>45.06</c:v>
                </c:pt>
                <c:pt idx="245">
                  <c:v>163.21</c:v>
                </c:pt>
                <c:pt idx="246">
                  <c:v>138.53</c:v>
                </c:pt>
                <c:pt idx="247">
                  <c:v>217.58</c:v>
                </c:pt>
                <c:pt idx="248">
                  <c:v>3.9</c:v>
                </c:pt>
                <c:pt idx="249">
                  <c:v>13.66</c:v>
                </c:pt>
                <c:pt idx="250">
                  <c:v>3.76</c:v>
                </c:pt>
                <c:pt idx="251">
                  <c:v>148.1</c:v>
                </c:pt>
                <c:pt idx="252">
                  <c:v>100.49</c:v>
                </c:pt>
                <c:pt idx="253">
                  <c:v>0</c:v>
                </c:pt>
                <c:pt idx="254">
                  <c:v>2.73</c:v>
                </c:pt>
                <c:pt idx="255">
                  <c:v>0.31</c:v>
                </c:pt>
                <c:pt idx="256">
                  <c:v>0</c:v>
                </c:pt>
                <c:pt idx="257">
                  <c:v>1.1100000000000001</c:v>
                </c:pt>
                <c:pt idx="258">
                  <c:v>23.38</c:v>
                </c:pt>
                <c:pt idx="259">
                  <c:v>16.22</c:v>
                </c:pt>
                <c:pt idx="260">
                  <c:v>23.16</c:v>
                </c:pt>
                <c:pt idx="261">
                  <c:v>3.11</c:v>
                </c:pt>
                <c:pt idx="262">
                  <c:v>5.82</c:v>
                </c:pt>
                <c:pt idx="263">
                  <c:v>0.23</c:v>
                </c:pt>
                <c:pt idx="264">
                  <c:v>0</c:v>
                </c:pt>
                <c:pt idx="265">
                  <c:v>0</c:v>
                </c:pt>
                <c:pt idx="266">
                  <c:v>74.7</c:v>
                </c:pt>
                <c:pt idx="267">
                  <c:v>2.1800000000000002</c:v>
                </c:pt>
                <c:pt idx="268">
                  <c:v>0</c:v>
                </c:pt>
                <c:pt idx="269">
                  <c:v>44.91</c:v>
                </c:pt>
                <c:pt idx="270">
                  <c:v>0</c:v>
                </c:pt>
                <c:pt idx="271">
                  <c:v>25.01</c:v>
                </c:pt>
                <c:pt idx="272">
                  <c:v>23.53</c:v>
                </c:pt>
                <c:pt idx="273">
                  <c:v>5.38</c:v>
                </c:pt>
                <c:pt idx="274">
                  <c:v>0</c:v>
                </c:pt>
                <c:pt idx="275">
                  <c:v>4.3600000000000003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0.45</c:v>
                </c:pt>
                <c:pt idx="280">
                  <c:v>30.93</c:v>
                </c:pt>
                <c:pt idx="281">
                  <c:v>23.65</c:v>
                </c:pt>
                <c:pt idx="282">
                  <c:v>0.06</c:v>
                </c:pt>
                <c:pt idx="283">
                  <c:v>3.27</c:v>
                </c:pt>
                <c:pt idx="284">
                  <c:v>0</c:v>
                </c:pt>
                <c:pt idx="285">
                  <c:v>13.34</c:v>
                </c:pt>
                <c:pt idx="286">
                  <c:v>0</c:v>
                </c:pt>
                <c:pt idx="287">
                  <c:v>4.04</c:v>
                </c:pt>
                <c:pt idx="288">
                  <c:v>1.65</c:v>
                </c:pt>
                <c:pt idx="289">
                  <c:v>10.62</c:v>
                </c:pt>
                <c:pt idx="290">
                  <c:v>4.3600000000000003</c:v>
                </c:pt>
                <c:pt idx="291">
                  <c:v>4.97</c:v>
                </c:pt>
                <c:pt idx="292">
                  <c:v>8.18</c:v>
                </c:pt>
                <c:pt idx="293">
                  <c:v>0</c:v>
                </c:pt>
                <c:pt idx="294">
                  <c:v>10.9</c:v>
                </c:pt>
                <c:pt idx="295">
                  <c:v>7.0000000000000007E-2</c:v>
                </c:pt>
                <c:pt idx="296">
                  <c:v>1.1400000000000001</c:v>
                </c:pt>
                <c:pt idx="297">
                  <c:v>0.17</c:v>
                </c:pt>
                <c:pt idx="298">
                  <c:v>0.06</c:v>
                </c:pt>
                <c:pt idx="299">
                  <c:v>5.22</c:v>
                </c:pt>
                <c:pt idx="300">
                  <c:v>9.6</c:v>
                </c:pt>
                <c:pt idx="301">
                  <c:v>0.17</c:v>
                </c:pt>
                <c:pt idx="302">
                  <c:v>1.0900000000000001</c:v>
                </c:pt>
                <c:pt idx="303">
                  <c:v>0.1</c:v>
                </c:pt>
                <c:pt idx="304">
                  <c:v>0.30000000000000004</c:v>
                </c:pt>
                <c:pt idx="305">
                  <c:v>0</c:v>
                </c:pt>
                <c:pt idx="306">
                  <c:v>0</c:v>
                </c:pt>
                <c:pt idx="307">
                  <c:v>3.97</c:v>
                </c:pt>
                <c:pt idx="308">
                  <c:v>0</c:v>
                </c:pt>
                <c:pt idx="309">
                  <c:v>1.03</c:v>
                </c:pt>
                <c:pt idx="310">
                  <c:v>0</c:v>
                </c:pt>
                <c:pt idx="311">
                  <c:v>5.45</c:v>
                </c:pt>
                <c:pt idx="312">
                  <c:v>0</c:v>
                </c:pt>
                <c:pt idx="313">
                  <c:v>2.8</c:v>
                </c:pt>
                <c:pt idx="314">
                  <c:v>0.34</c:v>
                </c:pt>
                <c:pt idx="315">
                  <c:v>0.54</c:v>
                </c:pt>
                <c:pt idx="316">
                  <c:v>0</c:v>
                </c:pt>
                <c:pt idx="317">
                  <c:v>0</c:v>
                </c:pt>
                <c:pt idx="318">
                  <c:v>0.06</c:v>
                </c:pt>
                <c:pt idx="319">
                  <c:v>2.2000000000000002</c:v>
                </c:pt>
                <c:pt idx="320">
                  <c:v>0.17</c:v>
                </c:pt>
                <c:pt idx="321">
                  <c:v>2.6</c:v>
                </c:pt>
                <c:pt idx="322">
                  <c:v>0.75</c:v>
                </c:pt>
                <c:pt idx="323">
                  <c:v>1.24</c:v>
                </c:pt>
                <c:pt idx="324">
                  <c:v>1.1100000000000001</c:v>
                </c:pt>
                <c:pt idx="325">
                  <c:v>1.53</c:v>
                </c:pt>
                <c:pt idx="326">
                  <c:v>1.43</c:v>
                </c:pt>
                <c:pt idx="327">
                  <c:v>4.9400000000000004</c:v>
                </c:pt>
                <c:pt idx="328">
                  <c:v>0</c:v>
                </c:pt>
                <c:pt idx="329">
                  <c:v>0.28000000000000003</c:v>
                </c:pt>
                <c:pt idx="330">
                  <c:v>0</c:v>
                </c:pt>
                <c:pt idx="331">
                  <c:v>0</c:v>
                </c:pt>
                <c:pt idx="332">
                  <c:v>0.14000000000000001</c:v>
                </c:pt>
                <c:pt idx="333">
                  <c:v>1.04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0.01</c:v>
                </c:pt>
                <c:pt idx="338">
                  <c:v>0.92</c:v>
                </c:pt>
                <c:pt idx="339">
                  <c:v>0.73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108.33</c:v>
                </c:pt>
                <c:pt idx="344">
                  <c:v>92.05</c:v>
                </c:pt>
                <c:pt idx="345">
                  <c:v>333.18</c:v>
                </c:pt>
                <c:pt idx="346">
                  <c:v>363.07</c:v>
                </c:pt>
                <c:pt idx="347">
                  <c:v>178.8</c:v>
                </c:pt>
                <c:pt idx="348">
                  <c:v>106.95</c:v>
                </c:pt>
                <c:pt idx="349">
                  <c:v>30.86</c:v>
                </c:pt>
                <c:pt idx="350">
                  <c:v>623.28</c:v>
                </c:pt>
                <c:pt idx="351">
                  <c:v>151.1</c:v>
                </c:pt>
                <c:pt idx="352">
                  <c:v>228.43</c:v>
                </c:pt>
                <c:pt idx="353">
                  <c:v>1.48</c:v>
                </c:pt>
                <c:pt idx="354">
                  <c:v>261.44</c:v>
                </c:pt>
                <c:pt idx="355">
                  <c:v>25.57</c:v>
                </c:pt>
                <c:pt idx="356">
                  <c:v>341.27</c:v>
                </c:pt>
                <c:pt idx="357">
                  <c:v>104.95</c:v>
                </c:pt>
                <c:pt idx="358">
                  <c:v>167.45</c:v>
                </c:pt>
                <c:pt idx="359">
                  <c:v>183.64</c:v>
                </c:pt>
                <c:pt idx="360">
                  <c:v>91.13</c:v>
                </c:pt>
                <c:pt idx="361">
                  <c:v>74.099999999999994</c:v>
                </c:pt>
                <c:pt idx="362">
                  <c:v>0</c:v>
                </c:pt>
                <c:pt idx="363">
                  <c:v>184.21</c:v>
                </c:pt>
                <c:pt idx="364">
                  <c:v>22.46</c:v>
                </c:pt>
                <c:pt idx="365">
                  <c:v>141.32</c:v>
                </c:pt>
                <c:pt idx="366">
                  <c:v>63.9</c:v>
                </c:pt>
                <c:pt idx="367">
                  <c:v>0</c:v>
                </c:pt>
                <c:pt idx="368">
                  <c:v>70.91</c:v>
                </c:pt>
                <c:pt idx="369">
                  <c:v>27.55</c:v>
                </c:pt>
                <c:pt idx="370">
                  <c:v>50</c:v>
                </c:pt>
                <c:pt idx="371">
                  <c:v>86.3</c:v>
                </c:pt>
                <c:pt idx="372">
                  <c:v>217.35</c:v>
                </c:pt>
                <c:pt idx="373">
                  <c:v>57.37</c:v>
                </c:pt>
                <c:pt idx="374">
                  <c:v>57.14</c:v>
                </c:pt>
                <c:pt idx="375">
                  <c:v>163.57</c:v>
                </c:pt>
                <c:pt idx="376">
                  <c:v>66.260000000000005</c:v>
                </c:pt>
                <c:pt idx="377">
                  <c:v>218.97</c:v>
                </c:pt>
                <c:pt idx="378">
                  <c:v>70.41</c:v>
                </c:pt>
                <c:pt idx="379">
                  <c:v>9.4499999999999993</c:v>
                </c:pt>
                <c:pt idx="380">
                  <c:v>33.4</c:v>
                </c:pt>
                <c:pt idx="381">
                  <c:v>227.47</c:v>
                </c:pt>
                <c:pt idx="382">
                  <c:v>0.55000000000000004</c:v>
                </c:pt>
                <c:pt idx="383">
                  <c:v>0</c:v>
                </c:pt>
                <c:pt idx="384">
                  <c:v>0.78</c:v>
                </c:pt>
                <c:pt idx="385">
                  <c:v>0</c:v>
                </c:pt>
                <c:pt idx="386">
                  <c:v>66.209999999999994</c:v>
                </c:pt>
                <c:pt idx="387">
                  <c:v>20.05</c:v>
                </c:pt>
                <c:pt idx="388">
                  <c:v>102.31</c:v>
                </c:pt>
                <c:pt idx="389">
                  <c:v>138.80000000000001</c:v>
                </c:pt>
                <c:pt idx="390">
                  <c:v>1.53</c:v>
                </c:pt>
                <c:pt idx="391">
                  <c:v>80.5</c:v>
                </c:pt>
                <c:pt idx="392">
                  <c:v>51.74</c:v>
                </c:pt>
                <c:pt idx="393">
                  <c:v>4.05</c:v>
                </c:pt>
                <c:pt idx="394">
                  <c:v>0</c:v>
                </c:pt>
                <c:pt idx="395">
                  <c:v>24.48</c:v>
                </c:pt>
                <c:pt idx="396">
                  <c:v>0.60000000000000009</c:v>
                </c:pt>
                <c:pt idx="397">
                  <c:v>0</c:v>
                </c:pt>
                <c:pt idx="398">
                  <c:v>53.27</c:v>
                </c:pt>
                <c:pt idx="399">
                  <c:v>3.49</c:v>
                </c:pt>
                <c:pt idx="400">
                  <c:v>30.18</c:v>
                </c:pt>
                <c:pt idx="401">
                  <c:v>29.13</c:v>
                </c:pt>
                <c:pt idx="402">
                  <c:v>0.05</c:v>
                </c:pt>
                <c:pt idx="403">
                  <c:v>39.200000000000003</c:v>
                </c:pt>
                <c:pt idx="404">
                  <c:v>0.5</c:v>
                </c:pt>
                <c:pt idx="405">
                  <c:v>2.11</c:v>
                </c:pt>
                <c:pt idx="406">
                  <c:v>0</c:v>
                </c:pt>
                <c:pt idx="407">
                  <c:v>0</c:v>
                </c:pt>
                <c:pt idx="408">
                  <c:v>12.54</c:v>
                </c:pt>
                <c:pt idx="409">
                  <c:v>22.24</c:v>
                </c:pt>
                <c:pt idx="410">
                  <c:v>61.65</c:v>
                </c:pt>
                <c:pt idx="411">
                  <c:v>0.26</c:v>
                </c:pt>
                <c:pt idx="412">
                  <c:v>0.65</c:v>
                </c:pt>
                <c:pt idx="413">
                  <c:v>0</c:v>
                </c:pt>
                <c:pt idx="414">
                  <c:v>19.52</c:v>
                </c:pt>
                <c:pt idx="415">
                  <c:v>52.77</c:v>
                </c:pt>
                <c:pt idx="416">
                  <c:v>3.33</c:v>
                </c:pt>
                <c:pt idx="417">
                  <c:v>0</c:v>
                </c:pt>
                <c:pt idx="418">
                  <c:v>0.17</c:v>
                </c:pt>
                <c:pt idx="419">
                  <c:v>6.2</c:v>
                </c:pt>
                <c:pt idx="420">
                  <c:v>6.74</c:v>
                </c:pt>
                <c:pt idx="421">
                  <c:v>11.9</c:v>
                </c:pt>
                <c:pt idx="422">
                  <c:v>0</c:v>
                </c:pt>
                <c:pt idx="423">
                  <c:v>2.2400000000000002</c:v>
                </c:pt>
                <c:pt idx="424">
                  <c:v>0.18</c:v>
                </c:pt>
                <c:pt idx="425">
                  <c:v>0</c:v>
                </c:pt>
                <c:pt idx="426">
                  <c:v>8.2799999999999994</c:v>
                </c:pt>
                <c:pt idx="427">
                  <c:v>0</c:v>
                </c:pt>
                <c:pt idx="428">
                  <c:v>0</c:v>
                </c:pt>
                <c:pt idx="429">
                  <c:v>0.04</c:v>
                </c:pt>
                <c:pt idx="430">
                  <c:v>0.01</c:v>
                </c:pt>
                <c:pt idx="431">
                  <c:v>0</c:v>
                </c:pt>
                <c:pt idx="432">
                  <c:v>1.51</c:v>
                </c:pt>
                <c:pt idx="433">
                  <c:v>0.68</c:v>
                </c:pt>
                <c:pt idx="434">
                  <c:v>4.08</c:v>
                </c:pt>
                <c:pt idx="435">
                  <c:v>0</c:v>
                </c:pt>
                <c:pt idx="436">
                  <c:v>13.42</c:v>
                </c:pt>
                <c:pt idx="437">
                  <c:v>5.99</c:v>
                </c:pt>
                <c:pt idx="438">
                  <c:v>0.86</c:v>
                </c:pt>
                <c:pt idx="439">
                  <c:v>2.09</c:v>
                </c:pt>
                <c:pt idx="440">
                  <c:v>0</c:v>
                </c:pt>
                <c:pt idx="441">
                  <c:v>1.74</c:v>
                </c:pt>
                <c:pt idx="442">
                  <c:v>0</c:v>
                </c:pt>
                <c:pt idx="443">
                  <c:v>0.01</c:v>
                </c:pt>
                <c:pt idx="444">
                  <c:v>0</c:v>
                </c:pt>
                <c:pt idx="445">
                  <c:v>1.5</c:v>
                </c:pt>
                <c:pt idx="446">
                  <c:v>4.45</c:v>
                </c:pt>
                <c:pt idx="447">
                  <c:v>1.78</c:v>
                </c:pt>
                <c:pt idx="448">
                  <c:v>0</c:v>
                </c:pt>
                <c:pt idx="449">
                  <c:v>0.35</c:v>
                </c:pt>
                <c:pt idx="450">
                  <c:v>0</c:v>
                </c:pt>
                <c:pt idx="451">
                  <c:v>0.03</c:v>
                </c:pt>
                <c:pt idx="452">
                  <c:v>4.54</c:v>
                </c:pt>
                <c:pt idx="453">
                  <c:v>0</c:v>
                </c:pt>
                <c:pt idx="454">
                  <c:v>2.38</c:v>
                </c:pt>
                <c:pt idx="455">
                  <c:v>0.9</c:v>
                </c:pt>
                <c:pt idx="456">
                  <c:v>0.1</c:v>
                </c:pt>
                <c:pt idx="457">
                  <c:v>0.2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5.6</c:v>
                </c:pt>
                <c:pt idx="462">
                  <c:v>0</c:v>
                </c:pt>
                <c:pt idx="463">
                  <c:v>0</c:v>
                </c:pt>
                <c:pt idx="464">
                  <c:v>1.1100000000000001</c:v>
                </c:pt>
                <c:pt idx="465">
                  <c:v>0</c:v>
                </c:pt>
                <c:pt idx="466">
                  <c:v>2.2200000000000002</c:v>
                </c:pt>
                <c:pt idx="467">
                  <c:v>1.08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659.33</c:v>
                </c:pt>
                <c:pt idx="472">
                  <c:v>0</c:v>
                </c:pt>
                <c:pt idx="473">
                  <c:v>760.51</c:v>
                </c:pt>
                <c:pt idx="474">
                  <c:v>168.46</c:v>
                </c:pt>
                <c:pt idx="475">
                  <c:v>0</c:v>
                </c:pt>
                <c:pt idx="476">
                  <c:v>100.55</c:v>
                </c:pt>
                <c:pt idx="477">
                  <c:v>21</c:v>
                </c:pt>
                <c:pt idx="478">
                  <c:v>165.36</c:v>
                </c:pt>
                <c:pt idx="479">
                  <c:v>318.41000000000003</c:v>
                </c:pt>
                <c:pt idx="480">
                  <c:v>7.22</c:v>
                </c:pt>
                <c:pt idx="481">
                  <c:v>249.36</c:v>
                </c:pt>
                <c:pt idx="482">
                  <c:v>257.73</c:v>
                </c:pt>
                <c:pt idx="483">
                  <c:v>12.28</c:v>
                </c:pt>
                <c:pt idx="484">
                  <c:v>26.4</c:v>
                </c:pt>
                <c:pt idx="485">
                  <c:v>56.36</c:v>
                </c:pt>
                <c:pt idx="486">
                  <c:v>100.21</c:v>
                </c:pt>
                <c:pt idx="487">
                  <c:v>17.739999999999998</c:v>
                </c:pt>
                <c:pt idx="488">
                  <c:v>233.92</c:v>
                </c:pt>
                <c:pt idx="489">
                  <c:v>13.54</c:v>
                </c:pt>
                <c:pt idx="490">
                  <c:v>32.53</c:v>
                </c:pt>
                <c:pt idx="491">
                  <c:v>33.369999999999997</c:v>
                </c:pt>
                <c:pt idx="492">
                  <c:v>121.66</c:v>
                </c:pt>
                <c:pt idx="493">
                  <c:v>216.43</c:v>
                </c:pt>
                <c:pt idx="494">
                  <c:v>315.06</c:v>
                </c:pt>
                <c:pt idx="495">
                  <c:v>13.47</c:v>
                </c:pt>
                <c:pt idx="496">
                  <c:v>435.11</c:v>
                </c:pt>
                <c:pt idx="497">
                  <c:v>267.67</c:v>
                </c:pt>
                <c:pt idx="498">
                  <c:v>0</c:v>
                </c:pt>
                <c:pt idx="499">
                  <c:v>124.99</c:v>
                </c:pt>
                <c:pt idx="500">
                  <c:v>7.76</c:v>
                </c:pt>
                <c:pt idx="501">
                  <c:v>35.549999999999997</c:v>
                </c:pt>
                <c:pt idx="502">
                  <c:v>57.23</c:v>
                </c:pt>
                <c:pt idx="503">
                  <c:v>90.14</c:v>
                </c:pt>
                <c:pt idx="504">
                  <c:v>27.3</c:v>
                </c:pt>
                <c:pt idx="505">
                  <c:v>115.65</c:v>
                </c:pt>
                <c:pt idx="506">
                  <c:v>2</c:v>
                </c:pt>
                <c:pt idx="507">
                  <c:v>132.41999999999999</c:v>
                </c:pt>
                <c:pt idx="508">
                  <c:v>70.599999999999994</c:v>
                </c:pt>
                <c:pt idx="509">
                  <c:v>245.85</c:v>
                </c:pt>
                <c:pt idx="510">
                  <c:v>0</c:v>
                </c:pt>
                <c:pt idx="511">
                  <c:v>25.38</c:v>
                </c:pt>
                <c:pt idx="512">
                  <c:v>4.74</c:v>
                </c:pt>
                <c:pt idx="513">
                  <c:v>36.950000000000003</c:v>
                </c:pt>
                <c:pt idx="514">
                  <c:v>0</c:v>
                </c:pt>
                <c:pt idx="515">
                  <c:v>4.5</c:v>
                </c:pt>
                <c:pt idx="516">
                  <c:v>9.93</c:v>
                </c:pt>
                <c:pt idx="517">
                  <c:v>0.52</c:v>
                </c:pt>
                <c:pt idx="518">
                  <c:v>75.08</c:v>
                </c:pt>
                <c:pt idx="519">
                  <c:v>8.11</c:v>
                </c:pt>
                <c:pt idx="520">
                  <c:v>14.5</c:v>
                </c:pt>
                <c:pt idx="521">
                  <c:v>30</c:v>
                </c:pt>
                <c:pt idx="522">
                  <c:v>26.24</c:v>
                </c:pt>
                <c:pt idx="523">
                  <c:v>8</c:v>
                </c:pt>
                <c:pt idx="524">
                  <c:v>93.74</c:v>
                </c:pt>
                <c:pt idx="525">
                  <c:v>128.08000000000001</c:v>
                </c:pt>
                <c:pt idx="526">
                  <c:v>2.12</c:v>
                </c:pt>
                <c:pt idx="527">
                  <c:v>12.06</c:v>
                </c:pt>
                <c:pt idx="528">
                  <c:v>24.38</c:v>
                </c:pt>
                <c:pt idx="529">
                  <c:v>111.72</c:v>
                </c:pt>
                <c:pt idx="530">
                  <c:v>2.63</c:v>
                </c:pt>
                <c:pt idx="531">
                  <c:v>0</c:v>
                </c:pt>
                <c:pt idx="532">
                  <c:v>0</c:v>
                </c:pt>
                <c:pt idx="533">
                  <c:v>2.2000000000000002</c:v>
                </c:pt>
                <c:pt idx="534">
                  <c:v>3.24</c:v>
                </c:pt>
                <c:pt idx="535">
                  <c:v>0</c:v>
                </c:pt>
                <c:pt idx="536">
                  <c:v>0</c:v>
                </c:pt>
                <c:pt idx="537">
                  <c:v>10.46</c:v>
                </c:pt>
                <c:pt idx="538">
                  <c:v>53.71</c:v>
                </c:pt>
                <c:pt idx="539">
                  <c:v>22.28</c:v>
                </c:pt>
                <c:pt idx="540">
                  <c:v>44.67</c:v>
                </c:pt>
                <c:pt idx="541">
                  <c:v>10</c:v>
                </c:pt>
                <c:pt idx="542">
                  <c:v>3.31</c:v>
                </c:pt>
                <c:pt idx="543">
                  <c:v>20.61</c:v>
                </c:pt>
                <c:pt idx="544">
                  <c:v>0</c:v>
                </c:pt>
                <c:pt idx="545">
                  <c:v>4.18</c:v>
                </c:pt>
                <c:pt idx="546">
                  <c:v>1.32</c:v>
                </c:pt>
                <c:pt idx="547">
                  <c:v>7.63</c:v>
                </c:pt>
                <c:pt idx="548">
                  <c:v>1.01</c:v>
                </c:pt>
                <c:pt idx="549">
                  <c:v>0.37</c:v>
                </c:pt>
                <c:pt idx="550">
                  <c:v>61.7</c:v>
                </c:pt>
                <c:pt idx="551">
                  <c:v>6.54</c:v>
                </c:pt>
                <c:pt idx="552">
                  <c:v>0.11</c:v>
                </c:pt>
                <c:pt idx="553">
                  <c:v>0</c:v>
                </c:pt>
                <c:pt idx="554">
                  <c:v>17.57</c:v>
                </c:pt>
                <c:pt idx="555">
                  <c:v>0</c:v>
                </c:pt>
                <c:pt idx="556">
                  <c:v>0</c:v>
                </c:pt>
                <c:pt idx="557">
                  <c:v>0.54</c:v>
                </c:pt>
                <c:pt idx="558">
                  <c:v>6.74</c:v>
                </c:pt>
                <c:pt idx="559">
                  <c:v>9.36</c:v>
                </c:pt>
                <c:pt idx="560">
                  <c:v>1.79</c:v>
                </c:pt>
                <c:pt idx="561">
                  <c:v>0</c:v>
                </c:pt>
                <c:pt idx="562">
                  <c:v>0.30000000000000004</c:v>
                </c:pt>
                <c:pt idx="563">
                  <c:v>0</c:v>
                </c:pt>
                <c:pt idx="564">
                  <c:v>0.57999999999999996</c:v>
                </c:pt>
                <c:pt idx="565">
                  <c:v>3.98</c:v>
                </c:pt>
                <c:pt idx="566">
                  <c:v>4.0199999999999996</c:v>
                </c:pt>
                <c:pt idx="567">
                  <c:v>1.53</c:v>
                </c:pt>
                <c:pt idx="568">
                  <c:v>0</c:v>
                </c:pt>
                <c:pt idx="569">
                  <c:v>4.3600000000000003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0.24</c:v>
                </c:pt>
                <c:pt idx="574">
                  <c:v>0</c:v>
                </c:pt>
                <c:pt idx="575">
                  <c:v>0.1</c:v>
                </c:pt>
                <c:pt idx="576">
                  <c:v>0</c:v>
                </c:pt>
                <c:pt idx="577">
                  <c:v>5.57</c:v>
                </c:pt>
                <c:pt idx="578">
                  <c:v>2.65</c:v>
                </c:pt>
                <c:pt idx="579">
                  <c:v>1.22</c:v>
                </c:pt>
                <c:pt idx="580">
                  <c:v>0.11</c:v>
                </c:pt>
                <c:pt idx="581">
                  <c:v>2.27</c:v>
                </c:pt>
                <c:pt idx="582">
                  <c:v>9.4600000000000009</c:v>
                </c:pt>
                <c:pt idx="583">
                  <c:v>1.19</c:v>
                </c:pt>
                <c:pt idx="584">
                  <c:v>0.05</c:v>
                </c:pt>
                <c:pt idx="585">
                  <c:v>0.09</c:v>
                </c:pt>
                <c:pt idx="586">
                  <c:v>0</c:v>
                </c:pt>
                <c:pt idx="587">
                  <c:v>0.01</c:v>
                </c:pt>
                <c:pt idx="588">
                  <c:v>0</c:v>
                </c:pt>
                <c:pt idx="589">
                  <c:v>0.41</c:v>
                </c:pt>
                <c:pt idx="590">
                  <c:v>0.5</c:v>
                </c:pt>
                <c:pt idx="591">
                  <c:v>0.30000000000000004</c:v>
                </c:pt>
                <c:pt idx="592">
                  <c:v>1.06</c:v>
                </c:pt>
                <c:pt idx="593">
                  <c:v>0</c:v>
                </c:pt>
                <c:pt idx="594">
                  <c:v>0</c:v>
                </c:pt>
                <c:pt idx="595">
                  <c:v>1.66</c:v>
                </c:pt>
                <c:pt idx="596">
                  <c:v>0</c:v>
                </c:pt>
                <c:pt idx="597">
                  <c:v>0</c:v>
                </c:pt>
                <c:pt idx="598">
                  <c:v>369.35</c:v>
                </c:pt>
                <c:pt idx="599">
                  <c:v>72.86</c:v>
                </c:pt>
                <c:pt idx="600">
                  <c:v>56.51</c:v>
                </c:pt>
                <c:pt idx="601">
                  <c:v>59.89</c:v>
                </c:pt>
                <c:pt idx="602">
                  <c:v>188.37</c:v>
                </c:pt>
                <c:pt idx="603">
                  <c:v>17.27</c:v>
                </c:pt>
                <c:pt idx="604">
                  <c:v>45.51</c:v>
                </c:pt>
                <c:pt idx="605">
                  <c:v>45.88</c:v>
                </c:pt>
                <c:pt idx="606">
                  <c:v>36.47</c:v>
                </c:pt>
                <c:pt idx="607">
                  <c:v>176.04</c:v>
                </c:pt>
                <c:pt idx="608">
                  <c:v>81</c:v>
                </c:pt>
                <c:pt idx="609">
                  <c:v>0</c:v>
                </c:pt>
                <c:pt idx="610">
                  <c:v>35.06</c:v>
                </c:pt>
                <c:pt idx="611">
                  <c:v>38.409999999999997</c:v>
                </c:pt>
                <c:pt idx="612">
                  <c:v>70.260000000000005</c:v>
                </c:pt>
                <c:pt idx="613">
                  <c:v>23.64</c:v>
                </c:pt>
                <c:pt idx="614">
                  <c:v>18.100000000000001</c:v>
                </c:pt>
                <c:pt idx="615">
                  <c:v>14.5</c:v>
                </c:pt>
                <c:pt idx="616">
                  <c:v>15.32</c:v>
                </c:pt>
                <c:pt idx="617">
                  <c:v>54.12</c:v>
                </c:pt>
                <c:pt idx="618">
                  <c:v>238.63</c:v>
                </c:pt>
                <c:pt idx="619">
                  <c:v>7</c:v>
                </c:pt>
                <c:pt idx="620">
                  <c:v>108.1</c:v>
                </c:pt>
                <c:pt idx="621">
                  <c:v>102.52</c:v>
                </c:pt>
                <c:pt idx="622">
                  <c:v>32.42</c:v>
                </c:pt>
                <c:pt idx="623">
                  <c:v>59.74</c:v>
                </c:pt>
                <c:pt idx="624">
                  <c:v>96.96</c:v>
                </c:pt>
                <c:pt idx="625">
                  <c:v>32.020000000000003</c:v>
                </c:pt>
                <c:pt idx="626">
                  <c:v>115.65</c:v>
                </c:pt>
                <c:pt idx="627">
                  <c:v>70.14</c:v>
                </c:pt>
                <c:pt idx="628">
                  <c:v>303</c:v>
                </c:pt>
                <c:pt idx="629">
                  <c:v>532.17999999999995</c:v>
                </c:pt>
                <c:pt idx="630">
                  <c:v>936.66</c:v>
                </c:pt>
                <c:pt idx="631">
                  <c:v>50.87</c:v>
                </c:pt>
                <c:pt idx="632">
                  <c:v>32.380000000000003</c:v>
                </c:pt>
                <c:pt idx="633">
                  <c:v>183.88</c:v>
                </c:pt>
                <c:pt idx="634">
                  <c:v>169.61</c:v>
                </c:pt>
                <c:pt idx="635">
                  <c:v>130.16</c:v>
                </c:pt>
                <c:pt idx="636">
                  <c:v>50.93</c:v>
                </c:pt>
                <c:pt idx="637">
                  <c:v>34.700000000000003</c:v>
                </c:pt>
                <c:pt idx="638">
                  <c:v>127.51</c:v>
                </c:pt>
                <c:pt idx="639">
                  <c:v>408.08</c:v>
                </c:pt>
                <c:pt idx="640">
                  <c:v>76.27</c:v>
                </c:pt>
                <c:pt idx="641">
                  <c:v>145</c:v>
                </c:pt>
                <c:pt idx="642">
                  <c:v>233.63</c:v>
                </c:pt>
                <c:pt idx="643">
                  <c:v>118.5</c:v>
                </c:pt>
                <c:pt idx="644">
                  <c:v>0</c:v>
                </c:pt>
                <c:pt idx="645">
                  <c:v>4</c:v>
                </c:pt>
                <c:pt idx="646">
                  <c:v>31.8</c:v>
                </c:pt>
                <c:pt idx="647">
                  <c:v>259.77</c:v>
                </c:pt>
                <c:pt idx="648">
                  <c:v>304.36</c:v>
                </c:pt>
                <c:pt idx="649">
                  <c:v>107.1</c:v>
                </c:pt>
                <c:pt idx="650">
                  <c:v>47.7</c:v>
                </c:pt>
                <c:pt idx="651">
                  <c:v>5.88</c:v>
                </c:pt>
                <c:pt idx="652">
                  <c:v>258.37</c:v>
                </c:pt>
                <c:pt idx="653">
                  <c:v>12.34</c:v>
                </c:pt>
                <c:pt idx="654">
                  <c:v>61.28</c:v>
                </c:pt>
                <c:pt idx="655">
                  <c:v>111.11</c:v>
                </c:pt>
                <c:pt idx="656">
                  <c:v>222.53</c:v>
                </c:pt>
                <c:pt idx="657">
                  <c:v>0</c:v>
                </c:pt>
                <c:pt idx="658">
                  <c:v>44.79</c:v>
                </c:pt>
                <c:pt idx="659">
                  <c:v>57.5</c:v>
                </c:pt>
                <c:pt idx="660">
                  <c:v>0.13</c:v>
                </c:pt>
                <c:pt idx="661">
                  <c:v>102.27</c:v>
                </c:pt>
                <c:pt idx="662">
                  <c:v>119.52</c:v>
                </c:pt>
                <c:pt idx="663">
                  <c:v>0</c:v>
                </c:pt>
                <c:pt idx="664">
                  <c:v>161.19999999999999</c:v>
                </c:pt>
                <c:pt idx="665">
                  <c:v>4.42</c:v>
                </c:pt>
                <c:pt idx="666">
                  <c:v>26.83</c:v>
                </c:pt>
                <c:pt idx="667">
                  <c:v>52.1</c:v>
                </c:pt>
                <c:pt idx="668">
                  <c:v>25.51</c:v>
                </c:pt>
                <c:pt idx="669">
                  <c:v>5.01</c:v>
                </c:pt>
                <c:pt idx="670">
                  <c:v>0.06</c:v>
                </c:pt>
                <c:pt idx="671">
                  <c:v>21.5</c:v>
                </c:pt>
                <c:pt idx="672">
                  <c:v>93.62</c:v>
                </c:pt>
                <c:pt idx="673">
                  <c:v>34.6</c:v>
                </c:pt>
                <c:pt idx="674">
                  <c:v>2.5</c:v>
                </c:pt>
                <c:pt idx="675">
                  <c:v>2.2800000000000002</c:v>
                </c:pt>
                <c:pt idx="676">
                  <c:v>40.44</c:v>
                </c:pt>
                <c:pt idx="677">
                  <c:v>10.1</c:v>
                </c:pt>
                <c:pt idx="678">
                  <c:v>0</c:v>
                </c:pt>
                <c:pt idx="679">
                  <c:v>177</c:v>
                </c:pt>
                <c:pt idx="680">
                  <c:v>22.95</c:v>
                </c:pt>
                <c:pt idx="681">
                  <c:v>0</c:v>
                </c:pt>
                <c:pt idx="682">
                  <c:v>5.2</c:v>
                </c:pt>
                <c:pt idx="683">
                  <c:v>28.97</c:v>
                </c:pt>
                <c:pt idx="684">
                  <c:v>35.74</c:v>
                </c:pt>
                <c:pt idx="685">
                  <c:v>5.89</c:v>
                </c:pt>
                <c:pt idx="686">
                  <c:v>0.09</c:v>
                </c:pt>
                <c:pt idx="687">
                  <c:v>0</c:v>
                </c:pt>
                <c:pt idx="688">
                  <c:v>0.09</c:v>
                </c:pt>
                <c:pt idx="689">
                  <c:v>5.0999999999999996</c:v>
                </c:pt>
                <c:pt idx="690">
                  <c:v>72</c:v>
                </c:pt>
                <c:pt idx="691">
                  <c:v>106.26</c:v>
                </c:pt>
                <c:pt idx="692">
                  <c:v>14.74</c:v>
                </c:pt>
                <c:pt idx="693">
                  <c:v>16.059999999999999</c:v>
                </c:pt>
                <c:pt idx="694">
                  <c:v>0</c:v>
                </c:pt>
                <c:pt idx="695">
                  <c:v>42.77</c:v>
                </c:pt>
                <c:pt idx="696">
                  <c:v>32.479999999999997</c:v>
                </c:pt>
                <c:pt idx="697">
                  <c:v>0</c:v>
                </c:pt>
                <c:pt idx="698">
                  <c:v>56.7</c:v>
                </c:pt>
                <c:pt idx="699">
                  <c:v>9.44</c:v>
                </c:pt>
                <c:pt idx="700">
                  <c:v>0</c:v>
                </c:pt>
                <c:pt idx="701">
                  <c:v>0.63</c:v>
                </c:pt>
                <c:pt idx="702">
                  <c:v>8.26</c:v>
                </c:pt>
                <c:pt idx="703">
                  <c:v>37.82</c:v>
                </c:pt>
                <c:pt idx="704">
                  <c:v>13.76</c:v>
                </c:pt>
                <c:pt idx="705">
                  <c:v>0.18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45.7</c:v>
                </c:pt>
                <c:pt idx="710">
                  <c:v>4.04</c:v>
                </c:pt>
                <c:pt idx="711">
                  <c:v>6.74</c:v>
                </c:pt>
                <c:pt idx="712">
                  <c:v>5.13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4.2300000000000004</c:v>
                </c:pt>
                <c:pt idx="718">
                  <c:v>0.44</c:v>
                </c:pt>
                <c:pt idx="719">
                  <c:v>0.30000000000000004</c:v>
                </c:pt>
                <c:pt idx="720">
                  <c:v>5.62</c:v>
                </c:pt>
                <c:pt idx="721">
                  <c:v>0</c:v>
                </c:pt>
                <c:pt idx="722">
                  <c:v>40.08</c:v>
                </c:pt>
                <c:pt idx="723">
                  <c:v>0</c:v>
                </c:pt>
                <c:pt idx="724">
                  <c:v>0</c:v>
                </c:pt>
                <c:pt idx="725">
                  <c:v>2.2200000000000002</c:v>
                </c:pt>
                <c:pt idx="726">
                  <c:v>0</c:v>
                </c:pt>
                <c:pt idx="727">
                  <c:v>2.08</c:v>
                </c:pt>
                <c:pt idx="728">
                  <c:v>4.3600000000000003</c:v>
                </c:pt>
                <c:pt idx="729">
                  <c:v>0.03</c:v>
                </c:pt>
                <c:pt idx="730">
                  <c:v>0.26</c:v>
                </c:pt>
                <c:pt idx="731">
                  <c:v>2.62</c:v>
                </c:pt>
                <c:pt idx="732">
                  <c:v>0</c:v>
                </c:pt>
                <c:pt idx="733">
                  <c:v>21.85</c:v>
                </c:pt>
                <c:pt idx="734">
                  <c:v>4.66</c:v>
                </c:pt>
                <c:pt idx="735">
                  <c:v>1</c:v>
                </c:pt>
                <c:pt idx="736">
                  <c:v>3.64</c:v>
                </c:pt>
                <c:pt idx="737">
                  <c:v>0.13</c:v>
                </c:pt>
                <c:pt idx="738">
                  <c:v>18.25</c:v>
                </c:pt>
                <c:pt idx="739">
                  <c:v>0.14000000000000001</c:v>
                </c:pt>
                <c:pt idx="740">
                  <c:v>0</c:v>
                </c:pt>
                <c:pt idx="741">
                  <c:v>2.92</c:v>
                </c:pt>
                <c:pt idx="742">
                  <c:v>0.2</c:v>
                </c:pt>
                <c:pt idx="743">
                  <c:v>0.28000000000000003</c:v>
                </c:pt>
                <c:pt idx="744">
                  <c:v>1.67</c:v>
                </c:pt>
                <c:pt idx="745">
                  <c:v>0</c:v>
                </c:pt>
                <c:pt idx="746">
                  <c:v>0</c:v>
                </c:pt>
                <c:pt idx="747">
                  <c:v>0.19</c:v>
                </c:pt>
                <c:pt idx="748">
                  <c:v>0</c:v>
                </c:pt>
                <c:pt idx="749">
                  <c:v>0.28999999999999998</c:v>
                </c:pt>
                <c:pt idx="750">
                  <c:v>2.54</c:v>
                </c:pt>
                <c:pt idx="751">
                  <c:v>0</c:v>
                </c:pt>
                <c:pt idx="752">
                  <c:v>0.17</c:v>
                </c:pt>
                <c:pt idx="753">
                  <c:v>0</c:v>
                </c:pt>
                <c:pt idx="754">
                  <c:v>220.16</c:v>
                </c:pt>
                <c:pt idx="755">
                  <c:v>0</c:v>
                </c:pt>
                <c:pt idx="756">
                  <c:v>61.5</c:v>
                </c:pt>
                <c:pt idx="757">
                  <c:v>0</c:v>
                </c:pt>
                <c:pt idx="758">
                  <c:v>128.26</c:v>
                </c:pt>
                <c:pt idx="759">
                  <c:v>290.01</c:v>
                </c:pt>
                <c:pt idx="760">
                  <c:v>277.32</c:v>
                </c:pt>
                <c:pt idx="761">
                  <c:v>183.42</c:v>
                </c:pt>
                <c:pt idx="762">
                  <c:v>132.09</c:v>
                </c:pt>
                <c:pt idx="763">
                  <c:v>33.08</c:v>
                </c:pt>
                <c:pt idx="764">
                  <c:v>108.64</c:v>
                </c:pt>
                <c:pt idx="765">
                  <c:v>136.03</c:v>
                </c:pt>
                <c:pt idx="766">
                  <c:v>141.34</c:v>
                </c:pt>
                <c:pt idx="767">
                  <c:v>2.2000000000000002</c:v>
                </c:pt>
                <c:pt idx="768">
                  <c:v>119.5</c:v>
                </c:pt>
                <c:pt idx="769">
                  <c:v>44.59</c:v>
                </c:pt>
                <c:pt idx="770">
                  <c:v>5.92</c:v>
                </c:pt>
                <c:pt idx="771">
                  <c:v>295.98</c:v>
                </c:pt>
                <c:pt idx="772">
                  <c:v>83.04</c:v>
                </c:pt>
                <c:pt idx="773">
                  <c:v>75.510000000000005</c:v>
                </c:pt>
                <c:pt idx="774">
                  <c:v>56.12</c:v>
                </c:pt>
                <c:pt idx="775">
                  <c:v>33.799999999999997</c:v>
                </c:pt>
                <c:pt idx="776">
                  <c:v>146.41</c:v>
                </c:pt>
                <c:pt idx="777">
                  <c:v>25.44</c:v>
                </c:pt>
                <c:pt idx="778">
                  <c:v>32.39</c:v>
                </c:pt>
                <c:pt idx="779">
                  <c:v>53.61</c:v>
                </c:pt>
                <c:pt idx="780">
                  <c:v>83.4</c:v>
                </c:pt>
                <c:pt idx="781">
                  <c:v>13.62</c:v>
                </c:pt>
                <c:pt idx="782">
                  <c:v>285.76</c:v>
                </c:pt>
                <c:pt idx="783">
                  <c:v>76.63</c:v>
                </c:pt>
                <c:pt idx="784">
                  <c:v>8.5500000000000007</c:v>
                </c:pt>
                <c:pt idx="785">
                  <c:v>156.44999999999999</c:v>
                </c:pt>
                <c:pt idx="786">
                  <c:v>75.290000000000006</c:v>
                </c:pt>
                <c:pt idx="787">
                  <c:v>10.73</c:v>
                </c:pt>
                <c:pt idx="788">
                  <c:v>17.55</c:v>
                </c:pt>
                <c:pt idx="789">
                  <c:v>48.32</c:v>
                </c:pt>
                <c:pt idx="790">
                  <c:v>54.23</c:v>
                </c:pt>
                <c:pt idx="791">
                  <c:v>0</c:v>
                </c:pt>
                <c:pt idx="792">
                  <c:v>257.76</c:v>
                </c:pt>
                <c:pt idx="793">
                  <c:v>77.319999999999993</c:v>
                </c:pt>
                <c:pt idx="794">
                  <c:v>200.82</c:v>
                </c:pt>
                <c:pt idx="795">
                  <c:v>77.91</c:v>
                </c:pt>
                <c:pt idx="796">
                  <c:v>42.34</c:v>
                </c:pt>
                <c:pt idx="797">
                  <c:v>7.06</c:v>
                </c:pt>
                <c:pt idx="798">
                  <c:v>47.21</c:v>
                </c:pt>
                <c:pt idx="799">
                  <c:v>43.18</c:v>
                </c:pt>
                <c:pt idx="800">
                  <c:v>78.91</c:v>
                </c:pt>
                <c:pt idx="801">
                  <c:v>124.87</c:v>
                </c:pt>
                <c:pt idx="802">
                  <c:v>176.24</c:v>
                </c:pt>
                <c:pt idx="803">
                  <c:v>189.42</c:v>
                </c:pt>
                <c:pt idx="804">
                  <c:v>173.84</c:v>
                </c:pt>
                <c:pt idx="805">
                  <c:v>56.82</c:v>
                </c:pt>
                <c:pt idx="806">
                  <c:v>434.04</c:v>
                </c:pt>
                <c:pt idx="807">
                  <c:v>47</c:v>
                </c:pt>
                <c:pt idx="808">
                  <c:v>0</c:v>
                </c:pt>
                <c:pt idx="809">
                  <c:v>1.08</c:v>
                </c:pt>
                <c:pt idx="810">
                  <c:v>45.51</c:v>
                </c:pt>
                <c:pt idx="811">
                  <c:v>54.58</c:v>
                </c:pt>
                <c:pt idx="812">
                  <c:v>9.17</c:v>
                </c:pt>
                <c:pt idx="813">
                  <c:v>4.91</c:v>
                </c:pt>
                <c:pt idx="814">
                  <c:v>15.63</c:v>
                </c:pt>
                <c:pt idx="815">
                  <c:v>274.08999999999997</c:v>
                </c:pt>
                <c:pt idx="816">
                  <c:v>41.91</c:v>
                </c:pt>
                <c:pt idx="817">
                  <c:v>0</c:v>
                </c:pt>
                <c:pt idx="818">
                  <c:v>148.47999999999999</c:v>
                </c:pt>
                <c:pt idx="819">
                  <c:v>104.45</c:v>
                </c:pt>
                <c:pt idx="820">
                  <c:v>0.03</c:v>
                </c:pt>
                <c:pt idx="821">
                  <c:v>1.77</c:v>
                </c:pt>
                <c:pt idx="822">
                  <c:v>22.24</c:v>
                </c:pt>
                <c:pt idx="823">
                  <c:v>98.47</c:v>
                </c:pt>
                <c:pt idx="824">
                  <c:v>0</c:v>
                </c:pt>
                <c:pt idx="825">
                  <c:v>92.82</c:v>
                </c:pt>
                <c:pt idx="826">
                  <c:v>9.0299999999999994</c:v>
                </c:pt>
                <c:pt idx="827">
                  <c:v>3.48</c:v>
                </c:pt>
                <c:pt idx="828">
                  <c:v>228.78</c:v>
                </c:pt>
                <c:pt idx="829">
                  <c:v>82.42</c:v>
                </c:pt>
                <c:pt idx="830">
                  <c:v>17.11</c:v>
                </c:pt>
                <c:pt idx="831">
                  <c:v>35.9</c:v>
                </c:pt>
                <c:pt idx="832">
                  <c:v>29.8</c:v>
                </c:pt>
                <c:pt idx="833">
                  <c:v>7.0000000000000007E-2</c:v>
                </c:pt>
                <c:pt idx="834">
                  <c:v>2.81</c:v>
                </c:pt>
                <c:pt idx="835">
                  <c:v>22.86</c:v>
                </c:pt>
                <c:pt idx="836">
                  <c:v>35.89</c:v>
                </c:pt>
                <c:pt idx="837">
                  <c:v>45.3</c:v>
                </c:pt>
                <c:pt idx="838">
                  <c:v>22.49</c:v>
                </c:pt>
                <c:pt idx="839">
                  <c:v>22.25</c:v>
                </c:pt>
                <c:pt idx="840">
                  <c:v>3.15</c:v>
                </c:pt>
                <c:pt idx="841">
                  <c:v>39.1</c:v>
                </c:pt>
                <c:pt idx="842">
                  <c:v>0.33</c:v>
                </c:pt>
                <c:pt idx="843">
                  <c:v>1.75</c:v>
                </c:pt>
                <c:pt idx="844">
                  <c:v>7.15</c:v>
                </c:pt>
                <c:pt idx="845">
                  <c:v>51.08</c:v>
                </c:pt>
                <c:pt idx="846">
                  <c:v>54.8</c:v>
                </c:pt>
                <c:pt idx="847">
                  <c:v>52.04</c:v>
                </c:pt>
                <c:pt idx="848">
                  <c:v>0</c:v>
                </c:pt>
                <c:pt idx="849">
                  <c:v>54</c:v>
                </c:pt>
                <c:pt idx="850">
                  <c:v>2.85</c:v>
                </c:pt>
                <c:pt idx="851">
                  <c:v>48.17</c:v>
                </c:pt>
                <c:pt idx="852">
                  <c:v>22</c:v>
                </c:pt>
                <c:pt idx="853">
                  <c:v>5.08</c:v>
                </c:pt>
                <c:pt idx="854">
                  <c:v>0.88</c:v>
                </c:pt>
                <c:pt idx="855">
                  <c:v>5.21</c:v>
                </c:pt>
                <c:pt idx="856">
                  <c:v>75.33</c:v>
                </c:pt>
                <c:pt idx="857">
                  <c:v>0</c:v>
                </c:pt>
                <c:pt idx="858">
                  <c:v>0</c:v>
                </c:pt>
                <c:pt idx="859">
                  <c:v>7.27</c:v>
                </c:pt>
                <c:pt idx="860">
                  <c:v>0.03</c:v>
                </c:pt>
                <c:pt idx="861">
                  <c:v>43.98</c:v>
                </c:pt>
                <c:pt idx="862">
                  <c:v>0</c:v>
                </c:pt>
                <c:pt idx="863">
                  <c:v>48.02</c:v>
                </c:pt>
                <c:pt idx="864">
                  <c:v>0.19</c:v>
                </c:pt>
                <c:pt idx="865">
                  <c:v>0.01</c:v>
                </c:pt>
                <c:pt idx="866">
                  <c:v>0.55000000000000004</c:v>
                </c:pt>
                <c:pt idx="867">
                  <c:v>0</c:v>
                </c:pt>
                <c:pt idx="868">
                  <c:v>0.54</c:v>
                </c:pt>
                <c:pt idx="869">
                  <c:v>0.37</c:v>
                </c:pt>
                <c:pt idx="870">
                  <c:v>0.08</c:v>
                </c:pt>
                <c:pt idx="871">
                  <c:v>51.68</c:v>
                </c:pt>
                <c:pt idx="872">
                  <c:v>6.74</c:v>
                </c:pt>
                <c:pt idx="873">
                  <c:v>10.55</c:v>
                </c:pt>
                <c:pt idx="874">
                  <c:v>0.19</c:v>
                </c:pt>
                <c:pt idx="875">
                  <c:v>0.34</c:v>
                </c:pt>
                <c:pt idx="876">
                  <c:v>4.4000000000000004</c:v>
                </c:pt>
                <c:pt idx="877">
                  <c:v>6.11</c:v>
                </c:pt>
                <c:pt idx="878">
                  <c:v>4.41</c:v>
                </c:pt>
                <c:pt idx="879">
                  <c:v>76.41</c:v>
                </c:pt>
                <c:pt idx="880">
                  <c:v>17.649999999999999</c:v>
                </c:pt>
                <c:pt idx="881">
                  <c:v>2</c:v>
                </c:pt>
                <c:pt idx="882">
                  <c:v>0</c:v>
                </c:pt>
                <c:pt idx="883">
                  <c:v>2.89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0.77</c:v>
                </c:pt>
                <c:pt idx="888">
                  <c:v>3.03</c:v>
                </c:pt>
                <c:pt idx="889">
                  <c:v>0</c:v>
                </c:pt>
                <c:pt idx="890">
                  <c:v>28.35</c:v>
                </c:pt>
                <c:pt idx="891">
                  <c:v>2.02</c:v>
                </c:pt>
                <c:pt idx="892">
                  <c:v>0</c:v>
                </c:pt>
                <c:pt idx="893">
                  <c:v>0.18</c:v>
                </c:pt>
                <c:pt idx="894">
                  <c:v>7</c:v>
                </c:pt>
                <c:pt idx="895">
                  <c:v>4.0599999999999996</c:v>
                </c:pt>
                <c:pt idx="896">
                  <c:v>1.34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16.78</c:v>
                </c:pt>
                <c:pt idx="901">
                  <c:v>0</c:v>
                </c:pt>
                <c:pt idx="902">
                  <c:v>1.44</c:v>
                </c:pt>
                <c:pt idx="903">
                  <c:v>21.75</c:v>
                </c:pt>
                <c:pt idx="904">
                  <c:v>18.59</c:v>
                </c:pt>
                <c:pt idx="905">
                  <c:v>0.31</c:v>
                </c:pt>
                <c:pt idx="906">
                  <c:v>0</c:v>
                </c:pt>
                <c:pt idx="907">
                  <c:v>2.4</c:v>
                </c:pt>
                <c:pt idx="908">
                  <c:v>0</c:v>
                </c:pt>
                <c:pt idx="909">
                  <c:v>1.96</c:v>
                </c:pt>
                <c:pt idx="910">
                  <c:v>0.14000000000000001</c:v>
                </c:pt>
                <c:pt idx="911">
                  <c:v>0.02</c:v>
                </c:pt>
                <c:pt idx="912">
                  <c:v>0</c:v>
                </c:pt>
                <c:pt idx="913">
                  <c:v>0</c:v>
                </c:pt>
                <c:pt idx="914">
                  <c:v>4.8899999999999997</c:v>
                </c:pt>
                <c:pt idx="915">
                  <c:v>0.41</c:v>
                </c:pt>
                <c:pt idx="916">
                  <c:v>15.54</c:v>
                </c:pt>
                <c:pt idx="917">
                  <c:v>0.31</c:v>
                </c:pt>
                <c:pt idx="918">
                  <c:v>0</c:v>
                </c:pt>
                <c:pt idx="919">
                  <c:v>0</c:v>
                </c:pt>
                <c:pt idx="920">
                  <c:v>0.23</c:v>
                </c:pt>
                <c:pt idx="921">
                  <c:v>10.63</c:v>
                </c:pt>
                <c:pt idx="922">
                  <c:v>27.28</c:v>
                </c:pt>
                <c:pt idx="923">
                  <c:v>1.33</c:v>
                </c:pt>
                <c:pt idx="924">
                  <c:v>11.8</c:v>
                </c:pt>
                <c:pt idx="925">
                  <c:v>0.74</c:v>
                </c:pt>
                <c:pt idx="926">
                  <c:v>659.68</c:v>
                </c:pt>
                <c:pt idx="927">
                  <c:v>317.58</c:v>
                </c:pt>
                <c:pt idx="928">
                  <c:v>142.5</c:v>
                </c:pt>
                <c:pt idx="929">
                  <c:v>15.07</c:v>
                </c:pt>
                <c:pt idx="930">
                  <c:v>63.54</c:v>
                </c:pt>
                <c:pt idx="931">
                  <c:v>121.46</c:v>
                </c:pt>
                <c:pt idx="932">
                  <c:v>52.36</c:v>
                </c:pt>
                <c:pt idx="933">
                  <c:v>210.61</c:v>
                </c:pt>
                <c:pt idx="934">
                  <c:v>107.51</c:v>
                </c:pt>
                <c:pt idx="935">
                  <c:v>324.58999999999997</c:v>
                </c:pt>
                <c:pt idx="936">
                  <c:v>389.81</c:v>
                </c:pt>
                <c:pt idx="937">
                  <c:v>248.76</c:v>
                </c:pt>
                <c:pt idx="938">
                  <c:v>53.42</c:v>
                </c:pt>
                <c:pt idx="939">
                  <c:v>48.07</c:v>
                </c:pt>
                <c:pt idx="940">
                  <c:v>46.89</c:v>
                </c:pt>
                <c:pt idx="941">
                  <c:v>52.93</c:v>
                </c:pt>
                <c:pt idx="942">
                  <c:v>17.11</c:v>
                </c:pt>
                <c:pt idx="943">
                  <c:v>56</c:v>
                </c:pt>
                <c:pt idx="944">
                  <c:v>10.82</c:v>
                </c:pt>
                <c:pt idx="945">
                  <c:v>75.61</c:v>
                </c:pt>
                <c:pt idx="946">
                  <c:v>215.29</c:v>
                </c:pt>
                <c:pt idx="947">
                  <c:v>57.94</c:v>
                </c:pt>
                <c:pt idx="948">
                  <c:v>88.51</c:v>
                </c:pt>
                <c:pt idx="949">
                  <c:v>380.26</c:v>
                </c:pt>
                <c:pt idx="950">
                  <c:v>38.630000000000003</c:v>
                </c:pt>
                <c:pt idx="951">
                  <c:v>171.24</c:v>
                </c:pt>
                <c:pt idx="952">
                  <c:v>215.43</c:v>
                </c:pt>
                <c:pt idx="953">
                  <c:v>132.07</c:v>
                </c:pt>
                <c:pt idx="954">
                  <c:v>26.86</c:v>
                </c:pt>
                <c:pt idx="955">
                  <c:v>255.96</c:v>
                </c:pt>
                <c:pt idx="956">
                  <c:v>17.11</c:v>
                </c:pt>
                <c:pt idx="957">
                  <c:v>96.52</c:v>
                </c:pt>
                <c:pt idx="958">
                  <c:v>11.4</c:v>
                </c:pt>
                <c:pt idx="959">
                  <c:v>120.62</c:v>
                </c:pt>
                <c:pt idx="960">
                  <c:v>40.46</c:v>
                </c:pt>
                <c:pt idx="961">
                  <c:v>65.209999999999994</c:v>
                </c:pt>
                <c:pt idx="962">
                  <c:v>3.33</c:v>
                </c:pt>
                <c:pt idx="963">
                  <c:v>0</c:v>
                </c:pt>
                <c:pt idx="964">
                  <c:v>36.4</c:v>
                </c:pt>
                <c:pt idx="965">
                  <c:v>251.51</c:v>
                </c:pt>
                <c:pt idx="966">
                  <c:v>26.02</c:v>
                </c:pt>
                <c:pt idx="967">
                  <c:v>4.1100000000000003</c:v>
                </c:pt>
                <c:pt idx="968">
                  <c:v>12.47</c:v>
                </c:pt>
                <c:pt idx="969">
                  <c:v>14.38</c:v>
                </c:pt>
                <c:pt idx="970">
                  <c:v>20.3</c:v>
                </c:pt>
                <c:pt idx="971">
                  <c:v>3.19</c:v>
                </c:pt>
                <c:pt idx="972">
                  <c:v>15.09</c:v>
                </c:pt>
                <c:pt idx="973">
                  <c:v>141.84</c:v>
                </c:pt>
                <c:pt idx="974">
                  <c:v>25</c:v>
                </c:pt>
                <c:pt idx="975">
                  <c:v>41</c:v>
                </c:pt>
                <c:pt idx="976">
                  <c:v>0</c:v>
                </c:pt>
                <c:pt idx="977">
                  <c:v>208.55</c:v>
                </c:pt>
                <c:pt idx="978">
                  <c:v>40.31</c:v>
                </c:pt>
                <c:pt idx="979">
                  <c:v>23.09</c:v>
                </c:pt>
                <c:pt idx="980">
                  <c:v>71.52</c:v>
                </c:pt>
                <c:pt idx="981">
                  <c:v>10.6</c:v>
                </c:pt>
                <c:pt idx="982">
                  <c:v>0</c:v>
                </c:pt>
                <c:pt idx="983">
                  <c:v>100.01</c:v>
                </c:pt>
                <c:pt idx="984">
                  <c:v>0</c:v>
                </c:pt>
                <c:pt idx="985">
                  <c:v>184.93</c:v>
                </c:pt>
                <c:pt idx="986">
                  <c:v>30.5</c:v>
                </c:pt>
                <c:pt idx="987">
                  <c:v>35.01</c:v>
                </c:pt>
                <c:pt idx="988">
                  <c:v>6.15</c:v>
                </c:pt>
                <c:pt idx="989">
                  <c:v>16.29</c:v>
                </c:pt>
                <c:pt idx="990">
                  <c:v>31.57</c:v>
                </c:pt>
                <c:pt idx="991">
                  <c:v>17.61</c:v>
                </c:pt>
                <c:pt idx="992">
                  <c:v>13.06</c:v>
                </c:pt>
                <c:pt idx="993">
                  <c:v>2.4900000000000002</c:v>
                </c:pt>
                <c:pt idx="994">
                  <c:v>0.87</c:v>
                </c:pt>
                <c:pt idx="995">
                  <c:v>6.17</c:v>
                </c:pt>
                <c:pt idx="996">
                  <c:v>35.81</c:v>
                </c:pt>
                <c:pt idx="997">
                  <c:v>37.71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4D-4A57-A6F8-7EBDE78D0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7976"/>
        <c:axId val="3030024"/>
      </c:scatterChart>
      <c:valAx>
        <c:axId val="3027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0024"/>
        <c:crosses val="autoZero"/>
        <c:crossBetween val="midCat"/>
      </c:valAx>
      <c:valAx>
        <c:axId val="3030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7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Crime (runtimes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genre_tables!$F$3:$F$206</c:f>
              <c:numCache>
                <c:formatCode>General</c:formatCode>
                <c:ptCount val="204"/>
                <c:pt idx="0">
                  <c:v>1972</c:v>
                </c:pt>
                <c:pt idx="1">
                  <c:v>2008</c:v>
                </c:pt>
                <c:pt idx="2">
                  <c:v>1957</c:v>
                </c:pt>
                <c:pt idx="3">
                  <c:v>1974</c:v>
                </c:pt>
                <c:pt idx="4">
                  <c:v>1994</c:v>
                </c:pt>
                <c:pt idx="5">
                  <c:v>2021</c:v>
                </c:pt>
                <c:pt idx="6">
                  <c:v>1990</c:v>
                </c:pt>
                <c:pt idx="7">
                  <c:v>1999</c:v>
                </c:pt>
                <c:pt idx="8">
                  <c:v>1995</c:v>
                </c:pt>
                <c:pt idx="9">
                  <c:v>1991</c:v>
                </c:pt>
                <c:pt idx="10">
                  <c:v>2002</c:v>
                </c:pt>
                <c:pt idx="11">
                  <c:v>2006</c:v>
                </c:pt>
                <c:pt idx="12">
                  <c:v>1994</c:v>
                </c:pt>
                <c:pt idx="13">
                  <c:v>1995</c:v>
                </c:pt>
                <c:pt idx="14">
                  <c:v>1998</c:v>
                </c:pt>
                <c:pt idx="15">
                  <c:v>2019</c:v>
                </c:pt>
                <c:pt idx="16">
                  <c:v>1957</c:v>
                </c:pt>
                <c:pt idx="17">
                  <c:v>1963</c:v>
                </c:pt>
                <c:pt idx="18">
                  <c:v>2019</c:v>
                </c:pt>
                <c:pt idx="19">
                  <c:v>2021</c:v>
                </c:pt>
                <c:pt idx="20">
                  <c:v>2021</c:v>
                </c:pt>
                <c:pt idx="21">
                  <c:v>1995</c:v>
                </c:pt>
                <c:pt idx="22">
                  <c:v>1983</c:v>
                </c:pt>
                <c:pt idx="23">
                  <c:v>1971</c:v>
                </c:pt>
                <c:pt idx="24">
                  <c:v>1992</c:v>
                </c:pt>
                <c:pt idx="25">
                  <c:v>1984</c:v>
                </c:pt>
                <c:pt idx="26">
                  <c:v>1962</c:v>
                </c:pt>
                <c:pt idx="27">
                  <c:v>1973</c:v>
                </c:pt>
                <c:pt idx="28">
                  <c:v>1931</c:v>
                </c:pt>
                <c:pt idx="29">
                  <c:v>1944</c:v>
                </c:pt>
                <c:pt idx="30">
                  <c:v>2022</c:v>
                </c:pt>
                <c:pt idx="31">
                  <c:v>2022</c:v>
                </c:pt>
                <c:pt idx="32">
                  <c:v>2018</c:v>
                </c:pt>
                <c:pt idx="33">
                  <c:v>2013</c:v>
                </c:pt>
                <c:pt idx="34">
                  <c:v>2013</c:v>
                </c:pt>
                <c:pt idx="35">
                  <c:v>2007</c:v>
                </c:pt>
                <c:pt idx="36">
                  <c:v>2005</c:v>
                </c:pt>
                <c:pt idx="37">
                  <c:v>1976</c:v>
                </c:pt>
                <c:pt idx="38">
                  <c:v>1995</c:v>
                </c:pt>
                <c:pt idx="39">
                  <c:v>2000</c:v>
                </c:pt>
                <c:pt idx="40">
                  <c:v>2003</c:v>
                </c:pt>
                <c:pt idx="41">
                  <c:v>1997</c:v>
                </c:pt>
                <c:pt idx="42">
                  <c:v>2022</c:v>
                </c:pt>
                <c:pt idx="43">
                  <c:v>1954</c:v>
                </c:pt>
                <c:pt idx="44">
                  <c:v>2018</c:v>
                </c:pt>
                <c:pt idx="45">
                  <c:v>2012</c:v>
                </c:pt>
                <c:pt idx="46">
                  <c:v>1950</c:v>
                </c:pt>
                <c:pt idx="47">
                  <c:v>2015</c:v>
                </c:pt>
                <c:pt idx="48">
                  <c:v>1969</c:v>
                </c:pt>
                <c:pt idx="49">
                  <c:v>2018</c:v>
                </c:pt>
                <c:pt idx="50">
                  <c:v>2017</c:v>
                </c:pt>
                <c:pt idx="51">
                  <c:v>2012</c:v>
                </c:pt>
                <c:pt idx="52">
                  <c:v>2014</c:v>
                </c:pt>
                <c:pt idx="53">
                  <c:v>2013</c:v>
                </c:pt>
                <c:pt idx="54">
                  <c:v>2002</c:v>
                </c:pt>
                <c:pt idx="55">
                  <c:v>1998</c:v>
                </c:pt>
                <c:pt idx="56">
                  <c:v>1954</c:v>
                </c:pt>
                <c:pt idx="57">
                  <c:v>1996</c:v>
                </c:pt>
                <c:pt idx="58">
                  <c:v>2017</c:v>
                </c:pt>
                <c:pt idx="59">
                  <c:v>2003</c:v>
                </c:pt>
                <c:pt idx="60">
                  <c:v>2015</c:v>
                </c:pt>
                <c:pt idx="61">
                  <c:v>1998</c:v>
                </c:pt>
                <c:pt idx="62">
                  <c:v>1995</c:v>
                </c:pt>
                <c:pt idx="63">
                  <c:v>1967</c:v>
                </c:pt>
                <c:pt idx="64">
                  <c:v>1993</c:v>
                </c:pt>
                <c:pt idx="65">
                  <c:v>1973</c:v>
                </c:pt>
                <c:pt idx="66">
                  <c:v>1959</c:v>
                </c:pt>
                <c:pt idx="67">
                  <c:v>1955</c:v>
                </c:pt>
                <c:pt idx="68">
                  <c:v>1949</c:v>
                </c:pt>
                <c:pt idx="69">
                  <c:v>2015</c:v>
                </c:pt>
                <c:pt idx="70">
                  <c:v>2008</c:v>
                </c:pt>
                <c:pt idx="71">
                  <c:v>1955</c:v>
                </c:pt>
                <c:pt idx="72">
                  <c:v>2006</c:v>
                </c:pt>
                <c:pt idx="73">
                  <c:v>2016</c:v>
                </c:pt>
                <c:pt idx="74">
                  <c:v>2019</c:v>
                </c:pt>
                <c:pt idx="75">
                  <c:v>1988</c:v>
                </c:pt>
                <c:pt idx="76">
                  <c:v>2000</c:v>
                </c:pt>
                <c:pt idx="77">
                  <c:v>1996</c:v>
                </c:pt>
                <c:pt idx="78">
                  <c:v>2005</c:v>
                </c:pt>
                <c:pt idx="79">
                  <c:v>2008</c:v>
                </c:pt>
                <c:pt idx="80">
                  <c:v>1975</c:v>
                </c:pt>
                <c:pt idx="81">
                  <c:v>1997</c:v>
                </c:pt>
                <c:pt idx="82">
                  <c:v>2016</c:v>
                </c:pt>
                <c:pt idx="83">
                  <c:v>2004</c:v>
                </c:pt>
                <c:pt idx="84">
                  <c:v>1969</c:v>
                </c:pt>
                <c:pt idx="85">
                  <c:v>2003</c:v>
                </c:pt>
                <c:pt idx="86">
                  <c:v>1994</c:v>
                </c:pt>
                <c:pt idx="87">
                  <c:v>1973</c:v>
                </c:pt>
                <c:pt idx="88">
                  <c:v>1941</c:v>
                </c:pt>
                <c:pt idx="89">
                  <c:v>1955</c:v>
                </c:pt>
                <c:pt idx="90">
                  <c:v>2002</c:v>
                </c:pt>
                <c:pt idx="91">
                  <c:v>1958</c:v>
                </c:pt>
                <c:pt idx="92">
                  <c:v>1947</c:v>
                </c:pt>
                <c:pt idx="93">
                  <c:v>1967</c:v>
                </c:pt>
                <c:pt idx="94">
                  <c:v>2007</c:v>
                </c:pt>
                <c:pt idx="95">
                  <c:v>1998</c:v>
                </c:pt>
                <c:pt idx="96">
                  <c:v>2014</c:v>
                </c:pt>
                <c:pt idx="97">
                  <c:v>2010</c:v>
                </c:pt>
                <c:pt idx="98">
                  <c:v>1949</c:v>
                </c:pt>
                <c:pt idx="99">
                  <c:v>2013</c:v>
                </c:pt>
                <c:pt idx="100">
                  <c:v>2023</c:v>
                </c:pt>
                <c:pt idx="101">
                  <c:v>2019</c:v>
                </c:pt>
                <c:pt idx="102">
                  <c:v>1993</c:v>
                </c:pt>
                <c:pt idx="103">
                  <c:v>1948</c:v>
                </c:pt>
                <c:pt idx="104">
                  <c:v>2008</c:v>
                </c:pt>
                <c:pt idx="105">
                  <c:v>2003</c:v>
                </c:pt>
                <c:pt idx="106">
                  <c:v>1993</c:v>
                </c:pt>
                <c:pt idx="107">
                  <c:v>1993</c:v>
                </c:pt>
                <c:pt idx="108">
                  <c:v>1995</c:v>
                </c:pt>
                <c:pt idx="109">
                  <c:v>2014</c:v>
                </c:pt>
                <c:pt idx="110">
                  <c:v>1994</c:v>
                </c:pt>
                <c:pt idx="111">
                  <c:v>2018</c:v>
                </c:pt>
                <c:pt idx="112">
                  <c:v>1956</c:v>
                </c:pt>
                <c:pt idx="113">
                  <c:v>2000</c:v>
                </c:pt>
                <c:pt idx="114">
                  <c:v>1951</c:v>
                </c:pt>
                <c:pt idx="115">
                  <c:v>1970</c:v>
                </c:pt>
                <c:pt idx="116">
                  <c:v>1946</c:v>
                </c:pt>
                <c:pt idx="117">
                  <c:v>1944</c:v>
                </c:pt>
                <c:pt idx="118">
                  <c:v>1934</c:v>
                </c:pt>
                <c:pt idx="119">
                  <c:v>1945</c:v>
                </c:pt>
                <c:pt idx="120">
                  <c:v>1967</c:v>
                </c:pt>
                <c:pt idx="121">
                  <c:v>2004</c:v>
                </c:pt>
                <c:pt idx="122">
                  <c:v>2000</c:v>
                </c:pt>
                <c:pt idx="123">
                  <c:v>1958</c:v>
                </c:pt>
                <c:pt idx="124">
                  <c:v>1953</c:v>
                </c:pt>
                <c:pt idx="125">
                  <c:v>2015</c:v>
                </c:pt>
                <c:pt idx="126">
                  <c:v>2022</c:v>
                </c:pt>
                <c:pt idx="127">
                  <c:v>1993</c:v>
                </c:pt>
                <c:pt idx="128">
                  <c:v>2019</c:v>
                </c:pt>
                <c:pt idx="129">
                  <c:v>2015</c:v>
                </c:pt>
                <c:pt idx="130">
                  <c:v>2019</c:v>
                </c:pt>
                <c:pt idx="131">
                  <c:v>2011</c:v>
                </c:pt>
                <c:pt idx="132">
                  <c:v>2014</c:v>
                </c:pt>
                <c:pt idx="133">
                  <c:v>1993</c:v>
                </c:pt>
                <c:pt idx="134">
                  <c:v>2007</c:v>
                </c:pt>
                <c:pt idx="135">
                  <c:v>1987</c:v>
                </c:pt>
                <c:pt idx="136">
                  <c:v>2008</c:v>
                </c:pt>
                <c:pt idx="137">
                  <c:v>2013</c:v>
                </c:pt>
                <c:pt idx="138">
                  <c:v>1991</c:v>
                </c:pt>
                <c:pt idx="139">
                  <c:v>2010</c:v>
                </c:pt>
                <c:pt idx="140">
                  <c:v>1988</c:v>
                </c:pt>
                <c:pt idx="141">
                  <c:v>1982</c:v>
                </c:pt>
                <c:pt idx="142">
                  <c:v>2009</c:v>
                </c:pt>
                <c:pt idx="143">
                  <c:v>2008</c:v>
                </c:pt>
                <c:pt idx="144">
                  <c:v>2013</c:v>
                </c:pt>
                <c:pt idx="145">
                  <c:v>1973</c:v>
                </c:pt>
                <c:pt idx="146">
                  <c:v>2002</c:v>
                </c:pt>
                <c:pt idx="147">
                  <c:v>1944</c:v>
                </c:pt>
                <c:pt idx="148">
                  <c:v>2008</c:v>
                </c:pt>
                <c:pt idx="149">
                  <c:v>2009</c:v>
                </c:pt>
                <c:pt idx="150">
                  <c:v>1989</c:v>
                </c:pt>
                <c:pt idx="151">
                  <c:v>2001</c:v>
                </c:pt>
                <c:pt idx="152">
                  <c:v>2011</c:v>
                </c:pt>
                <c:pt idx="153">
                  <c:v>1950</c:v>
                </c:pt>
                <c:pt idx="154">
                  <c:v>1997</c:v>
                </c:pt>
                <c:pt idx="155">
                  <c:v>2001</c:v>
                </c:pt>
                <c:pt idx="156">
                  <c:v>2007</c:v>
                </c:pt>
                <c:pt idx="157">
                  <c:v>1996</c:v>
                </c:pt>
                <c:pt idx="158">
                  <c:v>2017</c:v>
                </c:pt>
                <c:pt idx="159">
                  <c:v>2007</c:v>
                </c:pt>
                <c:pt idx="160">
                  <c:v>2001</c:v>
                </c:pt>
                <c:pt idx="161">
                  <c:v>1986</c:v>
                </c:pt>
                <c:pt idx="162">
                  <c:v>1992</c:v>
                </c:pt>
                <c:pt idx="163">
                  <c:v>2004</c:v>
                </c:pt>
                <c:pt idx="164">
                  <c:v>2000</c:v>
                </c:pt>
                <c:pt idx="165">
                  <c:v>2004</c:v>
                </c:pt>
                <c:pt idx="166">
                  <c:v>1971</c:v>
                </c:pt>
                <c:pt idx="167">
                  <c:v>1997</c:v>
                </c:pt>
                <c:pt idx="168">
                  <c:v>2002</c:v>
                </c:pt>
                <c:pt idx="169">
                  <c:v>1971</c:v>
                </c:pt>
                <c:pt idx="170">
                  <c:v>1973</c:v>
                </c:pt>
                <c:pt idx="171">
                  <c:v>2006</c:v>
                </c:pt>
                <c:pt idx="172">
                  <c:v>2006</c:v>
                </c:pt>
                <c:pt idx="173">
                  <c:v>1967</c:v>
                </c:pt>
                <c:pt idx="174">
                  <c:v>1990</c:v>
                </c:pt>
                <c:pt idx="175">
                  <c:v>1998</c:v>
                </c:pt>
                <c:pt idx="176">
                  <c:v>1992</c:v>
                </c:pt>
                <c:pt idx="177">
                  <c:v>2010</c:v>
                </c:pt>
                <c:pt idx="178">
                  <c:v>2009</c:v>
                </c:pt>
                <c:pt idx="179">
                  <c:v>1973</c:v>
                </c:pt>
                <c:pt idx="180">
                  <c:v>1960</c:v>
                </c:pt>
                <c:pt idx="181">
                  <c:v>1932</c:v>
                </c:pt>
                <c:pt idx="182">
                  <c:v>1986</c:v>
                </c:pt>
                <c:pt idx="183">
                  <c:v>1948</c:v>
                </c:pt>
                <c:pt idx="184">
                  <c:v>2005</c:v>
                </c:pt>
                <c:pt idx="185">
                  <c:v>1997</c:v>
                </c:pt>
                <c:pt idx="186">
                  <c:v>2000</c:v>
                </c:pt>
                <c:pt idx="187">
                  <c:v>1987</c:v>
                </c:pt>
                <c:pt idx="188">
                  <c:v>2010</c:v>
                </c:pt>
                <c:pt idx="189">
                  <c:v>2015</c:v>
                </c:pt>
                <c:pt idx="190">
                  <c:v>1992</c:v>
                </c:pt>
                <c:pt idx="191">
                  <c:v>2006</c:v>
                </c:pt>
                <c:pt idx="192">
                  <c:v>2002</c:v>
                </c:pt>
                <c:pt idx="193">
                  <c:v>2016</c:v>
                </c:pt>
                <c:pt idx="194">
                  <c:v>2007</c:v>
                </c:pt>
                <c:pt idx="195">
                  <c:v>1987</c:v>
                </c:pt>
                <c:pt idx="196">
                  <c:v>2011</c:v>
                </c:pt>
                <c:pt idx="197">
                  <c:v>2007</c:v>
                </c:pt>
                <c:pt idx="198">
                  <c:v>1973</c:v>
                </c:pt>
                <c:pt idx="199">
                  <c:v>2012</c:v>
                </c:pt>
                <c:pt idx="200">
                  <c:v>1985</c:v>
                </c:pt>
                <c:pt idx="201">
                  <c:v>2003</c:v>
                </c:pt>
                <c:pt idx="202">
                  <c:v>1974</c:v>
                </c:pt>
                <c:pt idx="203">
                  <c:v>2009</c:v>
                </c:pt>
              </c:numCache>
            </c:numRef>
          </c:xVal>
          <c:yVal>
            <c:numRef>
              <c:f>genre_tables!$G$3:$G$206</c:f>
              <c:numCache>
                <c:formatCode>General</c:formatCode>
                <c:ptCount val="204"/>
                <c:pt idx="0">
                  <c:v>175</c:v>
                </c:pt>
                <c:pt idx="1">
                  <c:v>152</c:v>
                </c:pt>
                <c:pt idx="2">
                  <c:v>96</c:v>
                </c:pt>
                <c:pt idx="3">
                  <c:v>202</c:v>
                </c:pt>
                <c:pt idx="4">
                  <c:v>154</c:v>
                </c:pt>
                <c:pt idx="5">
                  <c:v>164</c:v>
                </c:pt>
                <c:pt idx="6">
                  <c:v>145</c:v>
                </c:pt>
                <c:pt idx="7">
                  <c:v>189</c:v>
                </c:pt>
                <c:pt idx="8">
                  <c:v>127</c:v>
                </c:pt>
                <c:pt idx="9">
                  <c:v>118</c:v>
                </c:pt>
                <c:pt idx="10">
                  <c:v>130</c:v>
                </c:pt>
                <c:pt idx="11">
                  <c:v>151</c:v>
                </c:pt>
                <c:pt idx="12">
                  <c:v>110</c:v>
                </c:pt>
                <c:pt idx="13">
                  <c:v>106</c:v>
                </c:pt>
                <c:pt idx="14">
                  <c:v>119</c:v>
                </c:pt>
                <c:pt idx="15">
                  <c:v>122</c:v>
                </c:pt>
                <c:pt idx="16">
                  <c:v>116</c:v>
                </c:pt>
                <c:pt idx="17">
                  <c:v>143</c:v>
                </c:pt>
                <c:pt idx="18">
                  <c:v>145</c:v>
                </c:pt>
                <c:pt idx="19">
                  <c:v>164</c:v>
                </c:pt>
                <c:pt idx="20">
                  <c:v>152</c:v>
                </c:pt>
                <c:pt idx="21">
                  <c:v>170</c:v>
                </c:pt>
                <c:pt idx="22">
                  <c:v>170</c:v>
                </c:pt>
                <c:pt idx="23">
                  <c:v>136</c:v>
                </c:pt>
                <c:pt idx="24">
                  <c:v>99</c:v>
                </c:pt>
                <c:pt idx="25">
                  <c:v>229</c:v>
                </c:pt>
                <c:pt idx="26">
                  <c:v>129</c:v>
                </c:pt>
                <c:pt idx="27">
                  <c:v>129</c:v>
                </c:pt>
                <c:pt idx="28">
                  <c:v>99</c:v>
                </c:pt>
                <c:pt idx="29">
                  <c:v>107</c:v>
                </c:pt>
                <c:pt idx="30">
                  <c:v>168</c:v>
                </c:pt>
                <c:pt idx="31">
                  <c:v>175</c:v>
                </c:pt>
                <c:pt idx="32">
                  <c:v>170</c:v>
                </c:pt>
                <c:pt idx="33">
                  <c:v>160</c:v>
                </c:pt>
                <c:pt idx="34">
                  <c:v>180</c:v>
                </c:pt>
                <c:pt idx="35">
                  <c:v>122</c:v>
                </c:pt>
                <c:pt idx="36">
                  <c:v>140</c:v>
                </c:pt>
                <c:pt idx="37">
                  <c:v>114</c:v>
                </c:pt>
                <c:pt idx="38">
                  <c:v>178</c:v>
                </c:pt>
                <c:pt idx="39">
                  <c:v>102</c:v>
                </c:pt>
                <c:pt idx="40">
                  <c:v>111</c:v>
                </c:pt>
                <c:pt idx="41">
                  <c:v>138</c:v>
                </c:pt>
                <c:pt idx="42">
                  <c:v>140</c:v>
                </c:pt>
                <c:pt idx="43">
                  <c:v>105</c:v>
                </c:pt>
                <c:pt idx="44">
                  <c:v>139</c:v>
                </c:pt>
                <c:pt idx="45">
                  <c:v>321</c:v>
                </c:pt>
                <c:pt idx="46">
                  <c:v>88</c:v>
                </c:pt>
                <c:pt idx="47">
                  <c:v>163</c:v>
                </c:pt>
                <c:pt idx="48">
                  <c:v>127</c:v>
                </c:pt>
                <c:pt idx="49">
                  <c:v>156</c:v>
                </c:pt>
                <c:pt idx="50">
                  <c:v>147</c:v>
                </c:pt>
                <c:pt idx="51">
                  <c:v>135</c:v>
                </c:pt>
                <c:pt idx="52">
                  <c:v>99</c:v>
                </c:pt>
                <c:pt idx="53">
                  <c:v>153</c:v>
                </c:pt>
                <c:pt idx="54">
                  <c:v>141</c:v>
                </c:pt>
                <c:pt idx="55">
                  <c:v>117</c:v>
                </c:pt>
                <c:pt idx="56">
                  <c:v>108</c:v>
                </c:pt>
                <c:pt idx="57">
                  <c:v>98</c:v>
                </c:pt>
                <c:pt idx="58">
                  <c:v>115</c:v>
                </c:pt>
                <c:pt idx="59">
                  <c:v>132</c:v>
                </c:pt>
                <c:pt idx="60">
                  <c:v>129</c:v>
                </c:pt>
                <c:pt idx="61">
                  <c:v>107</c:v>
                </c:pt>
                <c:pt idx="62">
                  <c:v>98</c:v>
                </c:pt>
                <c:pt idx="63">
                  <c:v>127</c:v>
                </c:pt>
                <c:pt idx="64">
                  <c:v>133</c:v>
                </c:pt>
                <c:pt idx="65">
                  <c:v>102</c:v>
                </c:pt>
                <c:pt idx="66">
                  <c:v>99</c:v>
                </c:pt>
                <c:pt idx="67">
                  <c:v>117</c:v>
                </c:pt>
                <c:pt idx="68">
                  <c:v>114</c:v>
                </c:pt>
                <c:pt idx="69">
                  <c:v>132</c:v>
                </c:pt>
                <c:pt idx="70">
                  <c:v>104</c:v>
                </c:pt>
                <c:pt idx="71">
                  <c:v>118</c:v>
                </c:pt>
                <c:pt idx="72">
                  <c:v>167</c:v>
                </c:pt>
                <c:pt idx="73">
                  <c:v>136</c:v>
                </c:pt>
                <c:pt idx="74">
                  <c:v>130</c:v>
                </c:pt>
                <c:pt idx="75">
                  <c:v>142</c:v>
                </c:pt>
                <c:pt idx="76">
                  <c:v>156</c:v>
                </c:pt>
                <c:pt idx="77">
                  <c:v>128</c:v>
                </c:pt>
                <c:pt idx="78">
                  <c:v>124</c:v>
                </c:pt>
                <c:pt idx="79">
                  <c:v>120</c:v>
                </c:pt>
                <c:pt idx="80">
                  <c:v>125</c:v>
                </c:pt>
                <c:pt idx="81">
                  <c:v>81</c:v>
                </c:pt>
                <c:pt idx="82">
                  <c:v>106</c:v>
                </c:pt>
                <c:pt idx="83">
                  <c:v>137</c:v>
                </c:pt>
                <c:pt idx="84">
                  <c:v>110</c:v>
                </c:pt>
                <c:pt idx="85">
                  <c:v>178</c:v>
                </c:pt>
                <c:pt idx="86">
                  <c:v>102</c:v>
                </c:pt>
                <c:pt idx="87">
                  <c:v>151</c:v>
                </c:pt>
                <c:pt idx="88">
                  <c:v>100</c:v>
                </c:pt>
                <c:pt idx="89">
                  <c:v>92</c:v>
                </c:pt>
                <c:pt idx="90">
                  <c:v>101</c:v>
                </c:pt>
                <c:pt idx="91">
                  <c:v>95</c:v>
                </c:pt>
                <c:pt idx="92">
                  <c:v>97</c:v>
                </c:pt>
                <c:pt idx="93">
                  <c:v>101</c:v>
                </c:pt>
                <c:pt idx="94">
                  <c:v>115</c:v>
                </c:pt>
                <c:pt idx="95">
                  <c:v>127</c:v>
                </c:pt>
                <c:pt idx="96">
                  <c:v>160</c:v>
                </c:pt>
                <c:pt idx="97">
                  <c:v>115</c:v>
                </c:pt>
                <c:pt idx="98">
                  <c:v>106</c:v>
                </c:pt>
                <c:pt idx="99">
                  <c:v>144</c:v>
                </c:pt>
                <c:pt idx="100">
                  <c:v>169</c:v>
                </c:pt>
                <c:pt idx="101">
                  <c:v>130</c:v>
                </c:pt>
                <c:pt idx="102">
                  <c:v>119</c:v>
                </c:pt>
                <c:pt idx="103">
                  <c:v>80</c:v>
                </c:pt>
                <c:pt idx="104">
                  <c:v>107</c:v>
                </c:pt>
                <c:pt idx="105">
                  <c:v>138</c:v>
                </c:pt>
                <c:pt idx="106">
                  <c:v>144</c:v>
                </c:pt>
                <c:pt idx="107">
                  <c:v>180</c:v>
                </c:pt>
                <c:pt idx="108">
                  <c:v>83</c:v>
                </c:pt>
                <c:pt idx="109">
                  <c:v>150</c:v>
                </c:pt>
                <c:pt idx="110">
                  <c:v>102</c:v>
                </c:pt>
                <c:pt idx="111">
                  <c:v>121</c:v>
                </c:pt>
                <c:pt idx="112">
                  <c:v>84</c:v>
                </c:pt>
                <c:pt idx="113">
                  <c:v>140</c:v>
                </c:pt>
                <c:pt idx="114">
                  <c:v>101</c:v>
                </c:pt>
                <c:pt idx="115">
                  <c:v>140</c:v>
                </c:pt>
                <c:pt idx="116">
                  <c:v>114</c:v>
                </c:pt>
                <c:pt idx="117">
                  <c:v>118</c:v>
                </c:pt>
                <c:pt idx="118">
                  <c:v>91</c:v>
                </c:pt>
                <c:pt idx="119">
                  <c:v>111</c:v>
                </c:pt>
                <c:pt idx="120">
                  <c:v>134</c:v>
                </c:pt>
                <c:pt idx="121">
                  <c:v>88</c:v>
                </c:pt>
                <c:pt idx="122">
                  <c:v>114</c:v>
                </c:pt>
                <c:pt idx="123">
                  <c:v>91</c:v>
                </c:pt>
                <c:pt idx="124">
                  <c:v>89</c:v>
                </c:pt>
                <c:pt idx="125">
                  <c:v>159</c:v>
                </c:pt>
                <c:pt idx="126">
                  <c:v>176</c:v>
                </c:pt>
                <c:pt idx="127">
                  <c:v>121</c:v>
                </c:pt>
                <c:pt idx="128">
                  <c:v>113</c:v>
                </c:pt>
                <c:pt idx="129">
                  <c:v>168</c:v>
                </c:pt>
                <c:pt idx="130">
                  <c:v>209</c:v>
                </c:pt>
                <c:pt idx="131">
                  <c:v>158</c:v>
                </c:pt>
                <c:pt idx="132">
                  <c:v>117</c:v>
                </c:pt>
                <c:pt idx="133">
                  <c:v>130</c:v>
                </c:pt>
                <c:pt idx="134">
                  <c:v>157</c:v>
                </c:pt>
                <c:pt idx="135">
                  <c:v>119</c:v>
                </c:pt>
                <c:pt idx="136">
                  <c:v>90</c:v>
                </c:pt>
                <c:pt idx="137">
                  <c:v>134</c:v>
                </c:pt>
                <c:pt idx="138">
                  <c:v>112</c:v>
                </c:pt>
                <c:pt idx="139">
                  <c:v>144</c:v>
                </c:pt>
                <c:pt idx="140">
                  <c:v>128</c:v>
                </c:pt>
                <c:pt idx="141">
                  <c:v>109</c:v>
                </c:pt>
                <c:pt idx="142">
                  <c:v>152</c:v>
                </c:pt>
                <c:pt idx="143">
                  <c:v>141</c:v>
                </c:pt>
                <c:pt idx="144">
                  <c:v>131</c:v>
                </c:pt>
                <c:pt idx="145">
                  <c:v>143</c:v>
                </c:pt>
                <c:pt idx="146">
                  <c:v>109</c:v>
                </c:pt>
                <c:pt idx="147">
                  <c:v>114</c:v>
                </c:pt>
                <c:pt idx="148">
                  <c:v>125</c:v>
                </c:pt>
                <c:pt idx="149">
                  <c:v>155</c:v>
                </c:pt>
                <c:pt idx="150">
                  <c:v>111</c:v>
                </c:pt>
                <c:pt idx="151">
                  <c:v>115</c:v>
                </c:pt>
                <c:pt idx="152">
                  <c:v>157</c:v>
                </c:pt>
                <c:pt idx="153">
                  <c:v>112</c:v>
                </c:pt>
                <c:pt idx="154">
                  <c:v>87</c:v>
                </c:pt>
                <c:pt idx="155">
                  <c:v>116</c:v>
                </c:pt>
                <c:pt idx="156">
                  <c:v>157</c:v>
                </c:pt>
                <c:pt idx="157">
                  <c:v>129</c:v>
                </c:pt>
                <c:pt idx="158">
                  <c:v>107</c:v>
                </c:pt>
                <c:pt idx="159">
                  <c:v>122</c:v>
                </c:pt>
                <c:pt idx="160">
                  <c:v>122</c:v>
                </c:pt>
                <c:pt idx="161">
                  <c:v>120</c:v>
                </c:pt>
                <c:pt idx="162">
                  <c:v>100</c:v>
                </c:pt>
                <c:pt idx="163">
                  <c:v>146</c:v>
                </c:pt>
                <c:pt idx="164">
                  <c:v>107</c:v>
                </c:pt>
                <c:pt idx="165">
                  <c:v>112</c:v>
                </c:pt>
                <c:pt idx="166">
                  <c:v>104</c:v>
                </c:pt>
                <c:pt idx="167">
                  <c:v>127</c:v>
                </c:pt>
                <c:pt idx="168">
                  <c:v>117</c:v>
                </c:pt>
                <c:pt idx="169">
                  <c:v>102</c:v>
                </c:pt>
                <c:pt idx="170">
                  <c:v>130</c:v>
                </c:pt>
                <c:pt idx="171">
                  <c:v>110</c:v>
                </c:pt>
                <c:pt idx="172">
                  <c:v>101</c:v>
                </c:pt>
                <c:pt idx="173">
                  <c:v>111</c:v>
                </c:pt>
                <c:pt idx="174">
                  <c:v>115</c:v>
                </c:pt>
                <c:pt idx="175">
                  <c:v>80</c:v>
                </c:pt>
                <c:pt idx="176">
                  <c:v>128</c:v>
                </c:pt>
                <c:pt idx="177">
                  <c:v>119</c:v>
                </c:pt>
                <c:pt idx="178">
                  <c:v>129</c:v>
                </c:pt>
                <c:pt idx="179">
                  <c:v>94</c:v>
                </c:pt>
                <c:pt idx="180">
                  <c:v>90</c:v>
                </c:pt>
                <c:pt idx="181">
                  <c:v>93</c:v>
                </c:pt>
                <c:pt idx="182">
                  <c:v>107</c:v>
                </c:pt>
                <c:pt idx="183">
                  <c:v>100</c:v>
                </c:pt>
                <c:pt idx="184">
                  <c:v>94</c:v>
                </c:pt>
                <c:pt idx="185">
                  <c:v>103</c:v>
                </c:pt>
                <c:pt idx="186">
                  <c:v>102</c:v>
                </c:pt>
                <c:pt idx="187">
                  <c:v>102</c:v>
                </c:pt>
                <c:pt idx="188">
                  <c:v>117</c:v>
                </c:pt>
                <c:pt idx="189">
                  <c:v>121</c:v>
                </c:pt>
                <c:pt idx="190">
                  <c:v>120</c:v>
                </c:pt>
                <c:pt idx="191">
                  <c:v>129</c:v>
                </c:pt>
                <c:pt idx="192">
                  <c:v>145</c:v>
                </c:pt>
                <c:pt idx="193">
                  <c:v>102</c:v>
                </c:pt>
                <c:pt idx="194">
                  <c:v>100</c:v>
                </c:pt>
                <c:pt idx="195">
                  <c:v>109</c:v>
                </c:pt>
                <c:pt idx="196">
                  <c:v>101</c:v>
                </c:pt>
                <c:pt idx="197">
                  <c:v>114</c:v>
                </c:pt>
                <c:pt idx="198">
                  <c:v>102</c:v>
                </c:pt>
                <c:pt idx="199">
                  <c:v>109</c:v>
                </c:pt>
                <c:pt idx="200">
                  <c:v>97</c:v>
                </c:pt>
                <c:pt idx="201">
                  <c:v>124</c:v>
                </c:pt>
                <c:pt idx="202">
                  <c:v>104</c:v>
                </c:pt>
                <c:pt idx="203">
                  <c:v>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B2-49BB-B5B2-A79BEB987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6503432"/>
        <c:axId val="1406505480"/>
      </c:scatterChart>
      <c:valAx>
        <c:axId val="1406503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505480"/>
        <c:crosses val="autoZero"/>
        <c:crossBetween val="midCat"/>
      </c:valAx>
      <c:valAx>
        <c:axId val="1406505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503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Crime (ratings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genre_tables!$F$3:$F$206</c:f>
              <c:numCache>
                <c:formatCode>General</c:formatCode>
                <c:ptCount val="204"/>
                <c:pt idx="0">
                  <c:v>1972</c:v>
                </c:pt>
                <c:pt idx="1">
                  <c:v>2008</c:v>
                </c:pt>
                <c:pt idx="2">
                  <c:v>1957</c:v>
                </c:pt>
                <c:pt idx="3">
                  <c:v>1974</c:v>
                </c:pt>
                <c:pt idx="4">
                  <c:v>1994</c:v>
                </c:pt>
                <c:pt idx="5">
                  <c:v>2021</c:v>
                </c:pt>
                <c:pt idx="6">
                  <c:v>1990</c:v>
                </c:pt>
                <c:pt idx="7">
                  <c:v>1999</c:v>
                </c:pt>
                <c:pt idx="8">
                  <c:v>1995</c:v>
                </c:pt>
                <c:pt idx="9">
                  <c:v>1991</c:v>
                </c:pt>
                <c:pt idx="10">
                  <c:v>2002</c:v>
                </c:pt>
                <c:pt idx="11">
                  <c:v>2006</c:v>
                </c:pt>
                <c:pt idx="12">
                  <c:v>1994</c:v>
                </c:pt>
                <c:pt idx="13">
                  <c:v>1995</c:v>
                </c:pt>
                <c:pt idx="14">
                  <c:v>1998</c:v>
                </c:pt>
                <c:pt idx="15">
                  <c:v>2019</c:v>
                </c:pt>
                <c:pt idx="16">
                  <c:v>1957</c:v>
                </c:pt>
                <c:pt idx="17">
                  <c:v>1963</c:v>
                </c:pt>
                <c:pt idx="18">
                  <c:v>2019</c:v>
                </c:pt>
                <c:pt idx="19">
                  <c:v>2021</c:v>
                </c:pt>
                <c:pt idx="20">
                  <c:v>2021</c:v>
                </c:pt>
                <c:pt idx="21">
                  <c:v>1995</c:v>
                </c:pt>
                <c:pt idx="22">
                  <c:v>1983</c:v>
                </c:pt>
                <c:pt idx="23">
                  <c:v>1971</c:v>
                </c:pt>
                <c:pt idx="24">
                  <c:v>1992</c:v>
                </c:pt>
                <c:pt idx="25">
                  <c:v>1984</c:v>
                </c:pt>
                <c:pt idx="26">
                  <c:v>1962</c:v>
                </c:pt>
                <c:pt idx="27">
                  <c:v>1973</c:v>
                </c:pt>
                <c:pt idx="28">
                  <c:v>1931</c:v>
                </c:pt>
                <c:pt idx="29">
                  <c:v>1944</c:v>
                </c:pt>
                <c:pt idx="30">
                  <c:v>2022</c:v>
                </c:pt>
                <c:pt idx="31">
                  <c:v>2022</c:v>
                </c:pt>
                <c:pt idx="32">
                  <c:v>2018</c:v>
                </c:pt>
                <c:pt idx="33">
                  <c:v>2013</c:v>
                </c:pt>
                <c:pt idx="34">
                  <c:v>2013</c:v>
                </c:pt>
                <c:pt idx="35">
                  <c:v>2007</c:v>
                </c:pt>
                <c:pt idx="36">
                  <c:v>2005</c:v>
                </c:pt>
                <c:pt idx="37">
                  <c:v>1976</c:v>
                </c:pt>
                <c:pt idx="38">
                  <c:v>1995</c:v>
                </c:pt>
                <c:pt idx="39">
                  <c:v>2000</c:v>
                </c:pt>
                <c:pt idx="40">
                  <c:v>2003</c:v>
                </c:pt>
                <c:pt idx="41">
                  <c:v>1997</c:v>
                </c:pt>
                <c:pt idx="42">
                  <c:v>2022</c:v>
                </c:pt>
                <c:pt idx="43">
                  <c:v>1954</c:v>
                </c:pt>
                <c:pt idx="44">
                  <c:v>2018</c:v>
                </c:pt>
                <c:pt idx="45">
                  <c:v>2012</c:v>
                </c:pt>
                <c:pt idx="46">
                  <c:v>1950</c:v>
                </c:pt>
                <c:pt idx="47">
                  <c:v>2015</c:v>
                </c:pt>
                <c:pt idx="48">
                  <c:v>1969</c:v>
                </c:pt>
                <c:pt idx="49">
                  <c:v>2018</c:v>
                </c:pt>
                <c:pt idx="50">
                  <c:v>2017</c:v>
                </c:pt>
                <c:pt idx="51">
                  <c:v>2012</c:v>
                </c:pt>
                <c:pt idx="52">
                  <c:v>2014</c:v>
                </c:pt>
                <c:pt idx="53">
                  <c:v>2013</c:v>
                </c:pt>
                <c:pt idx="54">
                  <c:v>2002</c:v>
                </c:pt>
                <c:pt idx="55">
                  <c:v>1998</c:v>
                </c:pt>
                <c:pt idx="56">
                  <c:v>1954</c:v>
                </c:pt>
                <c:pt idx="57">
                  <c:v>1996</c:v>
                </c:pt>
                <c:pt idx="58">
                  <c:v>2017</c:v>
                </c:pt>
                <c:pt idx="59">
                  <c:v>2003</c:v>
                </c:pt>
                <c:pt idx="60">
                  <c:v>2015</c:v>
                </c:pt>
                <c:pt idx="61">
                  <c:v>1998</c:v>
                </c:pt>
                <c:pt idx="62">
                  <c:v>1995</c:v>
                </c:pt>
                <c:pt idx="63">
                  <c:v>1967</c:v>
                </c:pt>
                <c:pt idx="64">
                  <c:v>1993</c:v>
                </c:pt>
                <c:pt idx="65">
                  <c:v>1973</c:v>
                </c:pt>
                <c:pt idx="66">
                  <c:v>1959</c:v>
                </c:pt>
                <c:pt idx="67">
                  <c:v>1955</c:v>
                </c:pt>
                <c:pt idx="68">
                  <c:v>1949</c:v>
                </c:pt>
                <c:pt idx="69">
                  <c:v>2015</c:v>
                </c:pt>
                <c:pt idx="70">
                  <c:v>2008</c:v>
                </c:pt>
                <c:pt idx="71">
                  <c:v>1955</c:v>
                </c:pt>
                <c:pt idx="72">
                  <c:v>2006</c:v>
                </c:pt>
                <c:pt idx="73">
                  <c:v>2016</c:v>
                </c:pt>
                <c:pt idx="74">
                  <c:v>2019</c:v>
                </c:pt>
                <c:pt idx="75">
                  <c:v>1988</c:v>
                </c:pt>
                <c:pt idx="76">
                  <c:v>2000</c:v>
                </c:pt>
                <c:pt idx="77">
                  <c:v>1996</c:v>
                </c:pt>
                <c:pt idx="78">
                  <c:v>2005</c:v>
                </c:pt>
                <c:pt idx="79">
                  <c:v>2008</c:v>
                </c:pt>
                <c:pt idx="80">
                  <c:v>1975</c:v>
                </c:pt>
                <c:pt idx="81">
                  <c:v>1997</c:v>
                </c:pt>
                <c:pt idx="82">
                  <c:v>2016</c:v>
                </c:pt>
                <c:pt idx="83">
                  <c:v>2004</c:v>
                </c:pt>
                <c:pt idx="84">
                  <c:v>1969</c:v>
                </c:pt>
                <c:pt idx="85">
                  <c:v>2003</c:v>
                </c:pt>
                <c:pt idx="86">
                  <c:v>1994</c:v>
                </c:pt>
                <c:pt idx="87">
                  <c:v>1973</c:v>
                </c:pt>
                <c:pt idx="88">
                  <c:v>1941</c:v>
                </c:pt>
                <c:pt idx="89">
                  <c:v>1955</c:v>
                </c:pt>
                <c:pt idx="90">
                  <c:v>2002</c:v>
                </c:pt>
                <c:pt idx="91">
                  <c:v>1958</c:v>
                </c:pt>
                <c:pt idx="92">
                  <c:v>1947</c:v>
                </c:pt>
                <c:pt idx="93">
                  <c:v>1967</c:v>
                </c:pt>
                <c:pt idx="94">
                  <c:v>2007</c:v>
                </c:pt>
                <c:pt idx="95">
                  <c:v>1998</c:v>
                </c:pt>
                <c:pt idx="96">
                  <c:v>2014</c:v>
                </c:pt>
                <c:pt idx="97">
                  <c:v>2010</c:v>
                </c:pt>
                <c:pt idx="98">
                  <c:v>1949</c:v>
                </c:pt>
                <c:pt idx="99">
                  <c:v>2013</c:v>
                </c:pt>
                <c:pt idx="100">
                  <c:v>2023</c:v>
                </c:pt>
                <c:pt idx="101">
                  <c:v>2019</c:v>
                </c:pt>
                <c:pt idx="102">
                  <c:v>1993</c:v>
                </c:pt>
                <c:pt idx="103">
                  <c:v>1948</c:v>
                </c:pt>
                <c:pt idx="104">
                  <c:v>2008</c:v>
                </c:pt>
                <c:pt idx="105">
                  <c:v>2003</c:v>
                </c:pt>
                <c:pt idx="106">
                  <c:v>1993</c:v>
                </c:pt>
                <c:pt idx="107">
                  <c:v>1993</c:v>
                </c:pt>
                <c:pt idx="108">
                  <c:v>1995</c:v>
                </c:pt>
                <c:pt idx="109">
                  <c:v>2014</c:v>
                </c:pt>
                <c:pt idx="110">
                  <c:v>1994</c:v>
                </c:pt>
                <c:pt idx="111">
                  <c:v>2018</c:v>
                </c:pt>
                <c:pt idx="112">
                  <c:v>1956</c:v>
                </c:pt>
                <c:pt idx="113">
                  <c:v>2000</c:v>
                </c:pt>
                <c:pt idx="114">
                  <c:v>1951</c:v>
                </c:pt>
                <c:pt idx="115">
                  <c:v>1970</c:v>
                </c:pt>
                <c:pt idx="116">
                  <c:v>1946</c:v>
                </c:pt>
                <c:pt idx="117">
                  <c:v>1944</c:v>
                </c:pt>
                <c:pt idx="118">
                  <c:v>1934</c:v>
                </c:pt>
                <c:pt idx="119">
                  <c:v>1945</c:v>
                </c:pt>
                <c:pt idx="120">
                  <c:v>1967</c:v>
                </c:pt>
                <c:pt idx="121">
                  <c:v>2004</c:v>
                </c:pt>
                <c:pt idx="122">
                  <c:v>2000</c:v>
                </c:pt>
                <c:pt idx="123">
                  <c:v>1958</c:v>
                </c:pt>
                <c:pt idx="124">
                  <c:v>1953</c:v>
                </c:pt>
                <c:pt idx="125">
                  <c:v>2015</c:v>
                </c:pt>
                <c:pt idx="126">
                  <c:v>2022</c:v>
                </c:pt>
                <c:pt idx="127">
                  <c:v>1993</c:v>
                </c:pt>
                <c:pt idx="128">
                  <c:v>2019</c:v>
                </c:pt>
                <c:pt idx="129">
                  <c:v>2015</c:v>
                </c:pt>
                <c:pt idx="130">
                  <c:v>2019</c:v>
                </c:pt>
                <c:pt idx="131">
                  <c:v>2011</c:v>
                </c:pt>
                <c:pt idx="132">
                  <c:v>2014</c:v>
                </c:pt>
                <c:pt idx="133">
                  <c:v>1993</c:v>
                </c:pt>
                <c:pt idx="134">
                  <c:v>2007</c:v>
                </c:pt>
                <c:pt idx="135">
                  <c:v>1987</c:v>
                </c:pt>
                <c:pt idx="136">
                  <c:v>2008</c:v>
                </c:pt>
                <c:pt idx="137">
                  <c:v>2013</c:v>
                </c:pt>
                <c:pt idx="138">
                  <c:v>1991</c:v>
                </c:pt>
                <c:pt idx="139">
                  <c:v>2010</c:v>
                </c:pt>
                <c:pt idx="140">
                  <c:v>1988</c:v>
                </c:pt>
                <c:pt idx="141">
                  <c:v>1982</c:v>
                </c:pt>
                <c:pt idx="142">
                  <c:v>2009</c:v>
                </c:pt>
                <c:pt idx="143">
                  <c:v>2008</c:v>
                </c:pt>
                <c:pt idx="144">
                  <c:v>2013</c:v>
                </c:pt>
                <c:pt idx="145">
                  <c:v>1973</c:v>
                </c:pt>
                <c:pt idx="146">
                  <c:v>2002</c:v>
                </c:pt>
                <c:pt idx="147">
                  <c:v>1944</c:v>
                </c:pt>
                <c:pt idx="148">
                  <c:v>2008</c:v>
                </c:pt>
                <c:pt idx="149">
                  <c:v>2009</c:v>
                </c:pt>
                <c:pt idx="150">
                  <c:v>1989</c:v>
                </c:pt>
                <c:pt idx="151">
                  <c:v>2001</c:v>
                </c:pt>
                <c:pt idx="152">
                  <c:v>2011</c:v>
                </c:pt>
                <c:pt idx="153">
                  <c:v>1950</c:v>
                </c:pt>
                <c:pt idx="154">
                  <c:v>1997</c:v>
                </c:pt>
                <c:pt idx="155">
                  <c:v>2001</c:v>
                </c:pt>
                <c:pt idx="156">
                  <c:v>2007</c:v>
                </c:pt>
                <c:pt idx="157">
                  <c:v>1996</c:v>
                </c:pt>
                <c:pt idx="158">
                  <c:v>2017</c:v>
                </c:pt>
                <c:pt idx="159">
                  <c:v>2007</c:v>
                </c:pt>
                <c:pt idx="160">
                  <c:v>2001</c:v>
                </c:pt>
                <c:pt idx="161">
                  <c:v>1986</c:v>
                </c:pt>
                <c:pt idx="162">
                  <c:v>1992</c:v>
                </c:pt>
                <c:pt idx="163">
                  <c:v>2004</c:v>
                </c:pt>
                <c:pt idx="164">
                  <c:v>2000</c:v>
                </c:pt>
                <c:pt idx="165">
                  <c:v>2004</c:v>
                </c:pt>
                <c:pt idx="166">
                  <c:v>1971</c:v>
                </c:pt>
                <c:pt idx="167">
                  <c:v>1997</c:v>
                </c:pt>
                <c:pt idx="168">
                  <c:v>2002</c:v>
                </c:pt>
                <c:pt idx="169">
                  <c:v>1971</c:v>
                </c:pt>
                <c:pt idx="170">
                  <c:v>1973</c:v>
                </c:pt>
                <c:pt idx="171">
                  <c:v>2006</c:v>
                </c:pt>
                <c:pt idx="172">
                  <c:v>2006</c:v>
                </c:pt>
                <c:pt idx="173">
                  <c:v>1967</c:v>
                </c:pt>
                <c:pt idx="174">
                  <c:v>1990</c:v>
                </c:pt>
                <c:pt idx="175">
                  <c:v>1998</c:v>
                </c:pt>
                <c:pt idx="176">
                  <c:v>1992</c:v>
                </c:pt>
                <c:pt idx="177">
                  <c:v>2010</c:v>
                </c:pt>
                <c:pt idx="178">
                  <c:v>2009</c:v>
                </c:pt>
                <c:pt idx="179">
                  <c:v>1973</c:v>
                </c:pt>
                <c:pt idx="180">
                  <c:v>1960</c:v>
                </c:pt>
                <c:pt idx="181">
                  <c:v>1932</c:v>
                </c:pt>
                <c:pt idx="182">
                  <c:v>1986</c:v>
                </c:pt>
                <c:pt idx="183">
                  <c:v>1948</c:v>
                </c:pt>
                <c:pt idx="184">
                  <c:v>2005</c:v>
                </c:pt>
                <c:pt idx="185">
                  <c:v>1997</c:v>
                </c:pt>
                <c:pt idx="186">
                  <c:v>2000</c:v>
                </c:pt>
                <c:pt idx="187">
                  <c:v>1987</c:v>
                </c:pt>
                <c:pt idx="188">
                  <c:v>2010</c:v>
                </c:pt>
                <c:pt idx="189">
                  <c:v>2015</c:v>
                </c:pt>
                <c:pt idx="190">
                  <c:v>1992</c:v>
                </c:pt>
                <c:pt idx="191">
                  <c:v>2006</c:v>
                </c:pt>
                <c:pt idx="192">
                  <c:v>2002</c:v>
                </c:pt>
                <c:pt idx="193">
                  <c:v>2016</c:v>
                </c:pt>
                <c:pt idx="194">
                  <c:v>2007</c:v>
                </c:pt>
                <c:pt idx="195">
                  <c:v>1987</c:v>
                </c:pt>
                <c:pt idx="196">
                  <c:v>2011</c:v>
                </c:pt>
                <c:pt idx="197">
                  <c:v>2007</c:v>
                </c:pt>
                <c:pt idx="198">
                  <c:v>1973</c:v>
                </c:pt>
                <c:pt idx="199">
                  <c:v>2012</c:v>
                </c:pt>
                <c:pt idx="200">
                  <c:v>1985</c:v>
                </c:pt>
                <c:pt idx="201">
                  <c:v>2003</c:v>
                </c:pt>
                <c:pt idx="202">
                  <c:v>1974</c:v>
                </c:pt>
                <c:pt idx="203">
                  <c:v>2009</c:v>
                </c:pt>
              </c:numCache>
            </c:numRef>
          </c:xVal>
          <c:yVal>
            <c:numRef>
              <c:f>genre_tables!$H$3:$H$206</c:f>
              <c:numCache>
                <c:formatCode>General</c:formatCode>
                <c:ptCount val="204"/>
                <c:pt idx="0">
                  <c:v>9.1999999999999993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8.9</c:v>
                </c:pt>
                <c:pt idx="5">
                  <c:v>8.8000000000000007</c:v>
                </c:pt>
                <c:pt idx="6">
                  <c:v>8.6999999999999993</c:v>
                </c:pt>
                <c:pt idx="7">
                  <c:v>8.6</c:v>
                </c:pt>
                <c:pt idx="8">
                  <c:v>8.6</c:v>
                </c:pt>
                <c:pt idx="9">
                  <c:v>8.6</c:v>
                </c:pt>
                <c:pt idx="10">
                  <c:v>8.6</c:v>
                </c:pt>
                <c:pt idx="11">
                  <c:v>8.5</c:v>
                </c:pt>
                <c:pt idx="12">
                  <c:v>8.5</c:v>
                </c:pt>
                <c:pt idx="13">
                  <c:v>8.5</c:v>
                </c:pt>
                <c:pt idx="14">
                  <c:v>8.5</c:v>
                </c:pt>
                <c:pt idx="15">
                  <c:v>8.4</c:v>
                </c:pt>
                <c:pt idx="16">
                  <c:v>8.4</c:v>
                </c:pt>
                <c:pt idx="17">
                  <c:v>8.4</c:v>
                </c:pt>
                <c:pt idx="18">
                  <c:v>8.4</c:v>
                </c:pt>
                <c:pt idx="19">
                  <c:v>8.4</c:v>
                </c:pt>
                <c:pt idx="20">
                  <c:v>8.4</c:v>
                </c:pt>
                <c:pt idx="21">
                  <c:v>8.3000000000000007</c:v>
                </c:pt>
                <c:pt idx="22">
                  <c:v>8.3000000000000007</c:v>
                </c:pt>
                <c:pt idx="23">
                  <c:v>8.3000000000000007</c:v>
                </c:pt>
                <c:pt idx="24">
                  <c:v>8.3000000000000007</c:v>
                </c:pt>
                <c:pt idx="25">
                  <c:v>8.3000000000000007</c:v>
                </c:pt>
                <c:pt idx="26">
                  <c:v>8.3000000000000007</c:v>
                </c:pt>
                <c:pt idx="27">
                  <c:v>8.3000000000000007</c:v>
                </c:pt>
                <c:pt idx="28">
                  <c:v>8.3000000000000007</c:v>
                </c:pt>
                <c:pt idx="29">
                  <c:v>8.3000000000000007</c:v>
                </c:pt>
                <c:pt idx="30">
                  <c:v>8.3000000000000007</c:v>
                </c:pt>
                <c:pt idx="31">
                  <c:v>8.3000000000000007</c:v>
                </c:pt>
                <c:pt idx="32">
                  <c:v>8.3000000000000007</c:v>
                </c:pt>
                <c:pt idx="33">
                  <c:v>8.3000000000000007</c:v>
                </c:pt>
                <c:pt idx="34">
                  <c:v>8.1999999999999993</c:v>
                </c:pt>
                <c:pt idx="35">
                  <c:v>8.1999999999999993</c:v>
                </c:pt>
                <c:pt idx="36">
                  <c:v>8.1999999999999993</c:v>
                </c:pt>
                <c:pt idx="37">
                  <c:v>8.1999999999999993</c:v>
                </c:pt>
                <c:pt idx="38">
                  <c:v>8.1999999999999993</c:v>
                </c:pt>
                <c:pt idx="39">
                  <c:v>8.1999999999999993</c:v>
                </c:pt>
                <c:pt idx="40">
                  <c:v>8.1999999999999993</c:v>
                </c:pt>
                <c:pt idx="41">
                  <c:v>8.1999999999999993</c:v>
                </c:pt>
                <c:pt idx="42">
                  <c:v>8.1999999999999993</c:v>
                </c:pt>
                <c:pt idx="43">
                  <c:v>8.1999999999999993</c:v>
                </c:pt>
                <c:pt idx="44">
                  <c:v>8.1999999999999993</c:v>
                </c:pt>
                <c:pt idx="45">
                  <c:v>8.1999999999999993</c:v>
                </c:pt>
                <c:pt idx="46">
                  <c:v>8.1999999999999993</c:v>
                </c:pt>
                <c:pt idx="47">
                  <c:v>8.1999999999999993</c:v>
                </c:pt>
                <c:pt idx="48">
                  <c:v>8.1999999999999993</c:v>
                </c:pt>
                <c:pt idx="49">
                  <c:v>8.1999999999999993</c:v>
                </c:pt>
                <c:pt idx="50">
                  <c:v>8.1999999999999993</c:v>
                </c:pt>
                <c:pt idx="51">
                  <c:v>8.1999999999999993</c:v>
                </c:pt>
                <c:pt idx="52">
                  <c:v>8.1</c:v>
                </c:pt>
                <c:pt idx="53">
                  <c:v>8.1</c:v>
                </c:pt>
                <c:pt idx="54">
                  <c:v>8.1</c:v>
                </c:pt>
                <c:pt idx="55">
                  <c:v>8.1</c:v>
                </c:pt>
                <c:pt idx="56">
                  <c:v>8.1</c:v>
                </c:pt>
                <c:pt idx="57">
                  <c:v>8.1</c:v>
                </c:pt>
                <c:pt idx="58">
                  <c:v>8.1</c:v>
                </c:pt>
                <c:pt idx="59">
                  <c:v>8.1</c:v>
                </c:pt>
                <c:pt idx="60">
                  <c:v>8.1</c:v>
                </c:pt>
                <c:pt idx="61">
                  <c:v>8.1</c:v>
                </c:pt>
                <c:pt idx="62">
                  <c:v>8.1</c:v>
                </c:pt>
                <c:pt idx="63">
                  <c:v>8.1</c:v>
                </c:pt>
                <c:pt idx="64">
                  <c:v>8.1</c:v>
                </c:pt>
                <c:pt idx="65">
                  <c:v>8.1</c:v>
                </c:pt>
                <c:pt idx="66">
                  <c:v>8.1</c:v>
                </c:pt>
                <c:pt idx="67">
                  <c:v>8.1</c:v>
                </c:pt>
                <c:pt idx="68">
                  <c:v>8.1</c:v>
                </c:pt>
                <c:pt idx="69">
                  <c:v>8.1</c:v>
                </c:pt>
                <c:pt idx="70">
                  <c:v>8.1</c:v>
                </c:pt>
                <c:pt idx="71">
                  <c:v>8.1</c:v>
                </c:pt>
                <c:pt idx="72">
                  <c:v>8.1</c:v>
                </c:pt>
                <c:pt idx="73">
                  <c:v>8.1</c:v>
                </c:pt>
                <c:pt idx="74">
                  <c:v>8.1</c:v>
                </c:pt>
                <c:pt idx="75">
                  <c:v>8.1</c:v>
                </c:pt>
                <c:pt idx="76">
                  <c:v>8.1</c:v>
                </c:pt>
                <c:pt idx="77">
                  <c:v>8.1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7.9</c:v>
                </c:pt>
                <c:pt idx="101">
                  <c:v>7.9</c:v>
                </c:pt>
                <c:pt idx="102">
                  <c:v>7.9</c:v>
                </c:pt>
                <c:pt idx="103">
                  <c:v>7.9</c:v>
                </c:pt>
                <c:pt idx="104">
                  <c:v>7.9</c:v>
                </c:pt>
                <c:pt idx="105">
                  <c:v>7.9</c:v>
                </c:pt>
                <c:pt idx="106">
                  <c:v>7.9</c:v>
                </c:pt>
                <c:pt idx="107">
                  <c:v>7.9</c:v>
                </c:pt>
                <c:pt idx="108">
                  <c:v>7.9</c:v>
                </c:pt>
                <c:pt idx="109">
                  <c:v>7.9</c:v>
                </c:pt>
                <c:pt idx="110">
                  <c:v>7.9</c:v>
                </c:pt>
                <c:pt idx="111">
                  <c:v>7.9</c:v>
                </c:pt>
                <c:pt idx="112">
                  <c:v>7.9</c:v>
                </c:pt>
                <c:pt idx="113">
                  <c:v>7.9</c:v>
                </c:pt>
                <c:pt idx="114">
                  <c:v>7.9</c:v>
                </c:pt>
                <c:pt idx="115">
                  <c:v>7.9</c:v>
                </c:pt>
                <c:pt idx="116">
                  <c:v>7.9</c:v>
                </c:pt>
                <c:pt idx="117">
                  <c:v>7.9</c:v>
                </c:pt>
                <c:pt idx="118">
                  <c:v>7.9</c:v>
                </c:pt>
                <c:pt idx="119">
                  <c:v>7.9</c:v>
                </c:pt>
                <c:pt idx="120">
                  <c:v>7.9</c:v>
                </c:pt>
                <c:pt idx="121">
                  <c:v>7.9</c:v>
                </c:pt>
                <c:pt idx="122">
                  <c:v>7.9</c:v>
                </c:pt>
                <c:pt idx="123">
                  <c:v>7.9</c:v>
                </c:pt>
                <c:pt idx="124">
                  <c:v>7.9</c:v>
                </c:pt>
                <c:pt idx="125">
                  <c:v>7.9</c:v>
                </c:pt>
                <c:pt idx="126">
                  <c:v>7.8</c:v>
                </c:pt>
                <c:pt idx="127">
                  <c:v>7.8</c:v>
                </c:pt>
                <c:pt idx="128">
                  <c:v>7.8</c:v>
                </c:pt>
                <c:pt idx="129">
                  <c:v>7.8</c:v>
                </c:pt>
                <c:pt idx="130">
                  <c:v>7.8</c:v>
                </c:pt>
                <c:pt idx="131">
                  <c:v>7.8</c:v>
                </c:pt>
                <c:pt idx="132">
                  <c:v>7.8</c:v>
                </c:pt>
                <c:pt idx="133">
                  <c:v>7.8</c:v>
                </c:pt>
                <c:pt idx="134">
                  <c:v>7.8</c:v>
                </c:pt>
                <c:pt idx="135">
                  <c:v>7.8</c:v>
                </c:pt>
                <c:pt idx="136">
                  <c:v>7.8</c:v>
                </c:pt>
                <c:pt idx="137">
                  <c:v>7.8</c:v>
                </c:pt>
                <c:pt idx="138">
                  <c:v>7.8</c:v>
                </c:pt>
                <c:pt idx="139">
                  <c:v>7.8</c:v>
                </c:pt>
                <c:pt idx="140">
                  <c:v>7.8</c:v>
                </c:pt>
                <c:pt idx="141">
                  <c:v>7.8</c:v>
                </c:pt>
                <c:pt idx="142">
                  <c:v>7.8</c:v>
                </c:pt>
                <c:pt idx="143">
                  <c:v>7.8</c:v>
                </c:pt>
                <c:pt idx="144">
                  <c:v>7.8</c:v>
                </c:pt>
                <c:pt idx="145">
                  <c:v>7.8</c:v>
                </c:pt>
                <c:pt idx="146">
                  <c:v>7.8</c:v>
                </c:pt>
                <c:pt idx="147">
                  <c:v>7.8</c:v>
                </c:pt>
                <c:pt idx="148">
                  <c:v>7.8</c:v>
                </c:pt>
                <c:pt idx="149">
                  <c:v>7.8</c:v>
                </c:pt>
                <c:pt idx="150">
                  <c:v>7.8</c:v>
                </c:pt>
                <c:pt idx="151">
                  <c:v>7.8</c:v>
                </c:pt>
                <c:pt idx="152">
                  <c:v>7.8</c:v>
                </c:pt>
                <c:pt idx="153">
                  <c:v>7.8</c:v>
                </c:pt>
                <c:pt idx="154">
                  <c:v>7.8</c:v>
                </c:pt>
                <c:pt idx="155">
                  <c:v>7.7</c:v>
                </c:pt>
                <c:pt idx="156">
                  <c:v>7.7</c:v>
                </c:pt>
                <c:pt idx="157">
                  <c:v>7.7</c:v>
                </c:pt>
                <c:pt idx="158">
                  <c:v>7.7</c:v>
                </c:pt>
                <c:pt idx="159">
                  <c:v>7.7</c:v>
                </c:pt>
                <c:pt idx="160">
                  <c:v>7.7</c:v>
                </c:pt>
                <c:pt idx="161">
                  <c:v>7.7</c:v>
                </c:pt>
                <c:pt idx="162">
                  <c:v>7.7</c:v>
                </c:pt>
                <c:pt idx="163">
                  <c:v>7.7</c:v>
                </c:pt>
                <c:pt idx="164">
                  <c:v>7.7</c:v>
                </c:pt>
                <c:pt idx="165">
                  <c:v>7.7</c:v>
                </c:pt>
                <c:pt idx="166">
                  <c:v>7.7</c:v>
                </c:pt>
                <c:pt idx="167">
                  <c:v>7.7</c:v>
                </c:pt>
                <c:pt idx="168">
                  <c:v>7.7</c:v>
                </c:pt>
                <c:pt idx="169">
                  <c:v>7.7</c:v>
                </c:pt>
                <c:pt idx="170">
                  <c:v>7.7</c:v>
                </c:pt>
                <c:pt idx="171">
                  <c:v>7.7</c:v>
                </c:pt>
                <c:pt idx="172">
                  <c:v>7.7</c:v>
                </c:pt>
                <c:pt idx="173">
                  <c:v>7.7</c:v>
                </c:pt>
                <c:pt idx="174">
                  <c:v>7.7</c:v>
                </c:pt>
                <c:pt idx="175">
                  <c:v>7.7</c:v>
                </c:pt>
                <c:pt idx="176">
                  <c:v>7.7</c:v>
                </c:pt>
                <c:pt idx="177">
                  <c:v>7.7</c:v>
                </c:pt>
                <c:pt idx="178">
                  <c:v>7.7</c:v>
                </c:pt>
                <c:pt idx="179">
                  <c:v>7.7</c:v>
                </c:pt>
                <c:pt idx="180">
                  <c:v>7.7</c:v>
                </c:pt>
                <c:pt idx="181">
                  <c:v>7.7</c:v>
                </c:pt>
                <c:pt idx="182">
                  <c:v>7.7</c:v>
                </c:pt>
                <c:pt idx="183">
                  <c:v>7.7</c:v>
                </c:pt>
                <c:pt idx="184">
                  <c:v>7.7</c:v>
                </c:pt>
                <c:pt idx="185">
                  <c:v>7.7</c:v>
                </c:pt>
                <c:pt idx="186">
                  <c:v>7.6</c:v>
                </c:pt>
                <c:pt idx="187">
                  <c:v>7.6</c:v>
                </c:pt>
                <c:pt idx="188">
                  <c:v>7.6</c:v>
                </c:pt>
                <c:pt idx="189">
                  <c:v>7.6</c:v>
                </c:pt>
                <c:pt idx="190">
                  <c:v>7.6</c:v>
                </c:pt>
                <c:pt idx="191">
                  <c:v>7.6</c:v>
                </c:pt>
                <c:pt idx="192">
                  <c:v>7.6</c:v>
                </c:pt>
                <c:pt idx="193">
                  <c:v>7.6</c:v>
                </c:pt>
                <c:pt idx="194">
                  <c:v>7.6</c:v>
                </c:pt>
                <c:pt idx="195">
                  <c:v>7.6</c:v>
                </c:pt>
                <c:pt idx="196">
                  <c:v>7.6</c:v>
                </c:pt>
                <c:pt idx="197">
                  <c:v>7.6</c:v>
                </c:pt>
                <c:pt idx="198">
                  <c:v>7.6</c:v>
                </c:pt>
                <c:pt idx="199">
                  <c:v>7.6</c:v>
                </c:pt>
                <c:pt idx="200">
                  <c:v>7.6</c:v>
                </c:pt>
                <c:pt idx="201">
                  <c:v>7.6</c:v>
                </c:pt>
                <c:pt idx="202">
                  <c:v>7.6</c:v>
                </c:pt>
                <c:pt idx="203">
                  <c:v>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DF-4523-9D42-64071A6B2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653064"/>
        <c:axId val="180655112"/>
      </c:scatterChart>
      <c:valAx>
        <c:axId val="180653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55112"/>
        <c:crosses val="autoZero"/>
        <c:crossBetween val="midCat"/>
      </c:valAx>
      <c:valAx>
        <c:axId val="180655112"/>
        <c:scaling>
          <c:orientation val="minMax"/>
          <c:min val="7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53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Crime (Metascores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genre_tables!$F$3:$F$206</c:f>
              <c:numCache>
                <c:formatCode>General</c:formatCode>
                <c:ptCount val="204"/>
                <c:pt idx="0">
                  <c:v>1972</c:v>
                </c:pt>
                <c:pt idx="1">
                  <c:v>2008</c:v>
                </c:pt>
                <c:pt idx="2">
                  <c:v>1957</c:v>
                </c:pt>
                <c:pt idx="3">
                  <c:v>1974</c:v>
                </c:pt>
                <c:pt idx="4">
                  <c:v>1994</c:v>
                </c:pt>
                <c:pt idx="5">
                  <c:v>2021</c:v>
                </c:pt>
                <c:pt idx="6">
                  <c:v>1990</c:v>
                </c:pt>
                <c:pt idx="7">
                  <c:v>1999</c:v>
                </c:pt>
                <c:pt idx="8">
                  <c:v>1995</c:v>
                </c:pt>
                <c:pt idx="9">
                  <c:v>1991</c:v>
                </c:pt>
                <c:pt idx="10">
                  <c:v>2002</c:v>
                </c:pt>
                <c:pt idx="11">
                  <c:v>2006</c:v>
                </c:pt>
                <c:pt idx="12">
                  <c:v>1994</c:v>
                </c:pt>
                <c:pt idx="13">
                  <c:v>1995</c:v>
                </c:pt>
                <c:pt idx="14">
                  <c:v>1998</c:v>
                </c:pt>
                <c:pt idx="15">
                  <c:v>2019</c:v>
                </c:pt>
                <c:pt idx="16">
                  <c:v>1957</c:v>
                </c:pt>
                <c:pt idx="17">
                  <c:v>1963</c:v>
                </c:pt>
                <c:pt idx="18">
                  <c:v>2019</c:v>
                </c:pt>
                <c:pt idx="19">
                  <c:v>2021</c:v>
                </c:pt>
                <c:pt idx="20">
                  <c:v>2021</c:v>
                </c:pt>
                <c:pt idx="21">
                  <c:v>1995</c:v>
                </c:pt>
                <c:pt idx="22">
                  <c:v>1983</c:v>
                </c:pt>
                <c:pt idx="23">
                  <c:v>1971</c:v>
                </c:pt>
                <c:pt idx="24">
                  <c:v>1992</c:v>
                </c:pt>
                <c:pt idx="25">
                  <c:v>1984</c:v>
                </c:pt>
                <c:pt idx="26">
                  <c:v>1962</c:v>
                </c:pt>
                <c:pt idx="27">
                  <c:v>1973</c:v>
                </c:pt>
                <c:pt idx="28">
                  <c:v>1931</c:v>
                </c:pt>
                <c:pt idx="29">
                  <c:v>1944</c:v>
                </c:pt>
                <c:pt idx="30">
                  <c:v>2022</c:v>
                </c:pt>
                <c:pt idx="31">
                  <c:v>2022</c:v>
                </c:pt>
                <c:pt idx="32">
                  <c:v>2018</c:v>
                </c:pt>
                <c:pt idx="33">
                  <c:v>2013</c:v>
                </c:pt>
                <c:pt idx="34">
                  <c:v>2013</c:v>
                </c:pt>
                <c:pt idx="35">
                  <c:v>2007</c:v>
                </c:pt>
                <c:pt idx="36">
                  <c:v>2005</c:v>
                </c:pt>
                <c:pt idx="37">
                  <c:v>1976</c:v>
                </c:pt>
                <c:pt idx="38">
                  <c:v>1995</c:v>
                </c:pt>
                <c:pt idx="39">
                  <c:v>2000</c:v>
                </c:pt>
                <c:pt idx="40">
                  <c:v>2003</c:v>
                </c:pt>
                <c:pt idx="41">
                  <c:v>1997</c:v>
                </c:pt>
                <c:pt idx="42">
                  <c:v>2022</c:v>
                </c:pt>
                <c:pt idx="43">
                  <c:v>1954</c:v>
                </c:pt>
                <c:pt idx="44">
                  <c:v>2018</c:v>
                </c:pt>
                <c:pt idx="45">
                  <c:v>2012</c:v>
                </c:pt>
                <c:pt idx="46">
                  <c:v>1950</c:v>
                </c:pt>
                <c:pt idx="47">
                  <c:v>2015</c:v>
                </c:pt>
                <c:pt idx="48">
                  <c:v>1969</c:v>
                </c:pt>
                <c:pt idx="49">
                  <c:v>2018</c:v>
                </c:pt>
                <c:pt idx="50">
                  <c:v>2017</c:v>
                </c:pt>
                <c:pt idx="51">
                  <c:v>2012</c:v>
                </c:pt>
                <c:pt idx="52">
                  <c:v>2014</c:v>
                </c:pt>
                <c:pt idx="53">
                  <c:v>2013</c:v>
                </c:pt>
                <c:pt idx="54">
                  <c:v>2002</c:v>
                </c:pt>
                <c:pt idx="55">
                  <c:v>1998</c:v>
                </c:pt>
                <c:pt idx="56">
                  <c:v>1954</c:v>
                </c:pt>
                <c:pt idx="57">
                  <c:v>1996</c:v>
                </c:pt>
                <c:pt idx="58">
                  <c:v>2017</c:v>
                </c:pt>
                <c:pt idx="59">
                  <c:v>2003</c:v>
                </c:pt>
                <c:pt idx="60">
                  <c:v>2015</c:v>
                </c:pt>
                <c:pt idx="61">
                  <c:v>1998</c:v>
                </c:pt>
                <c:pt idx="62">
                  <c:v>1995</c:v>
                </c:pt>
                <c:pt idx="63">
                  <c:v>1967</c:v>
                </c:pt>
                <c:pt idx="64">
                  <c:v>1993</c:v>
                </c:pt>
                <c:pt idx="65">
                  <c:v>1973</c:v>
                </c:pt>
                <c:pt idx="66">
                  <c:v>1959</c:v>
                </c:pt>
                <c:pt idx="67">
                  <c:v>1955</c:v>
                </c:pt>
                <c:pt idx="68">
                  <c:v>1949</c:v>
                </c:pt>
                <c:pt idx="69">
                  <c:v>2015</c:v>
                </c:pt>
                <c:pt idx="70">
                  <c:v>2008</c:v>
                </c:pt>
                <c:pt idx="71">
                  <c:v>1955</c:v>
                </c:pt>
                <c:pt idx="72">
                  <c:v>2006</c:v>
                </c:pt>
                <c:pt idx="73">
                  <c:v>2016</c:v>
                </c:pt>
                <c:pt idx="74">
                  <c:v>2019</c:v>
                </c:pt>
                <c:pt idx="75">
                  <c:v>1988</c:v>
                </c:pt>
                <c:pt idx="76">
                  <c:v>2000</c:v>
                </c:pt>
                <c:pt idx="77">
                  <c:v>1996</c:v>
                </c:pt>
                <c:pt idx="78">
                  <c:v>2005</c:v>
                </c:pt>
                <c:pt idx="79">
                  <c:v>2008</c:v>
                </c:pt>
                <c:pt idx="80">
                  <c:v>1975</c:v>
                </c:pt>
                <c:pt idx="81">
                  <c:v>1997</c:v>
                </c:pt>
                <c:pt idx="82">
                  <c:v>2016</c:v>
                </c:pt>
                <c:pt idx="83">
                  <c:v>2004</c:v>
                </c:pt>
                <c:pt idx="84">
                  <c:v>1969</c:v>
                </c:pt>
                <c:pt idx="85">
                  <c:v>2003</c:v>
                </c:pt>
                <c:pt idx="86">
                  <c:v>1994</c:v>
                </c:pt>
                <c:pt idx="87">
                  <c:v>1973</c:v>
                </c:pt>
                <c:pt idx="88">
                  <c:v>1941</c:v>
                </c:pt>
                <c:pt idx="89">
                  <c:v>1955</c:v>
                </c:pt>
                <c:pt idx="90">
                  <c:v>2002</c:v>
                </c:pt>
                <c:pt idx="91">
                  <c:v>1958</c:v>
                </c:pt>
                <c:pt idx="92">
                  <c:v>1947</c:v>
                </c:pt>
                <c:pt idx="93">
                  <c:v>1967</c:v>
                </c:pt>
                <c:pt idx="94">
                  <c:v>2007</c:v>
                </c:pt>
                <c:pt idx="95">
                  <c:v>1998</c:v>
                </c:pt>
                <c:pt idx="96">
                  <c:v>2014</c:v>
                </c:pt>
                <c:pt idx="97">
                  <c:v>2010</c:v>
                </c:pt>
                <c:pt idx="98">
                  <c:v>1949</c:v>
                </c:pt>
                <c:pt idx="99">
                  <c:v>2013</c:v>
                </c:pt>
                <c:pt idx="100">
                  <c:v>2023</c:v>
                </c:pt>
                <c:pt idx="101">
                  <c:v>2019</c:v>
                </c:pt>
                <c:pt idx="102">
                  <c:v>1993</c:v>
                </c:pt>
                <c:pt idx="103">
                  <c:v>1948</c:v>
                </c:pt>
                <c:pt idx="104">
                  <c:v>2008</c:v>
                </c:pt>
                <c:pt idx="105">
                  <c:v>2003</c:v>
                </c:pt>
                <c:pt idx="106">
                  <c:v>1993</c:v>
                </c:pt>
                <c:pt idx="107">
                  <c:v>1993</c:v>
                </c:pt>
                <c:pt idx="108">
                  <c:v>1995</c:v>
                </c:pt>
                <c:pt idx="109">
                  <c:v>2014</c:v>
                </c:pt>
                <c:pt idx="110">
                  <c:v>1994</c:v>
                </c:pt>
                <c:pt idx="111">
                  <c:v>2018</c:v>
                </c:pt>
                <c:pt idx="112">
                  <c:v>1956</c:v>
                </c:pt>
                <c:pt idx="113">
                  <c:v>2000</c:v>
                </c:pt>
                <c:pt idx="114">
                  <c:v>1951</c:v>
                </c:pt>
                <c:pt idx="115">
                  <c:v>1970</c:v>
                </c:pt>
                <c:pt idx="116">
                  <c:v>1946</c:v>
                </c:pt>
                <c:pt idx="117">
                  <c:v>1944</c:v>
                </c:pt>
                <c:pt idx="118">
                  <c:v>1934</c:v>
                </c:pt>
                <c:pt idx="119">
                  <c:v>1945</c:v>
                </c:pt>
                <c:pt idx="120">
                  <c:v>1967</c:v>
                </c:pt>
                <c:pt idx="121">
                  <c:v>2004</c:v>
                </c:pt>
                <c:pt idx="122">
                  <c:v>2000</c:v>
                </c:pt>
                <c:pt idx="123">
                  <c:v>1958</c:v>
                </c:pt>
                <c:pt idx="124">
                  <c:v>1953</c:v>
                </c:pt>
                <c:pt idx="125">
                  <c:v>2015</c:v>
                </c:pt>
                <c:pt idx="126">
                  <c:v>2022</c:v>
                </c:pt>
                <c:pt idx="127">
                  <c:v>1993</c:v>
                </c:pt>
                <c:pt idx="128">
                  <c:v>2019</c:v>
                </c:pt>
                <c:pt idx="129">
                  <c:v>2015</c:v>
                </c:pt>
                <c:pt idx="130">
                  <c:v>2019</c:v>
                </c:pt>
                <c:pt idx="131">
                  <c:v>2011</c:v>
                </c:pt>
                <c:pt idx="132">
                  <c:v>2014</c:v>
                </c:pt>
                <c:pt idx="133">
                  <c:v>1993</c:v>
                </c:pt>
                <c:pt idx="134">
                  <c:v>2007</c:v>
                </c:pt>
                <c:pt idx="135">
                  <c:v>1987</c:v>
                </c:pt>
                <c:pt idx="136">
                  <c:v>2008</c:v>
                </c:pt>
                <c:pt idx="137">
                  <c:v>2013</c:v>
                </c:pt>
                <c:pt idx="138">
                  <c:v>1991</c:v>
                </c:pt>
                <c:pt idx="139">
                  <c:v>2010</c:v>
                </c:pt>
                <c:pt idx="140">
                  <c:v>1988</c:v>
                </c:pt>
                <c:pt idx="141">
                  <c:v>1982</c:v>
                </c:pt>
                <c:pt idx="142">
                  <c:v>2009</c:v>
                </c:pt>
                <c:pt idx="143">
                  <c:v>2008</c:v>
                </c:pt>
                <c:pt idx="144">
                  <c:v>2013</c:v>
                </c:pt>
                <c:pt idx="145">
                  <c:v>1973</c:v>
                </c:pt>
                <c:pt idx="146">
                  <c:v>2002</c:v>
                </c:pt>
                <c:pt idx="147">
                  <c:v>1944</c:v>
                </c:pt>
                <c:pt idx="148">
                  <c:v>2008</c:v>
                </c:pt>
                <c:pt idx="149">
                  <c:v>2009</c:v>
                </c:pt>
                <c:pt idx="150">
                  <c:v>1989</c:v>
                </c:pt>
                <c:pt idx="151">
                  <c:v>2001</c:v>
                </c:pt>
                <c:pt idx="152">
                  <c:v>2011</c:v>
                </c:pt>
                <c:pt idx="153">
                  <c:v>1950</c:v>
                </c:pt>
                <c:pt idx="154">
                  <c:v>1997</c:v>
                </c:pt>
                <c:pt idx="155">
                  <c:v>2001</c:v>
                </c:pt>
                <c:pt idx="156">
                  <c:v>2007</c:v>
                </c:pt>
                <c:pt idx="157">
                  <c:v>1996</c:v>
                </c:pt>
                <c:pt idx="158">
                  <c:v>2017</c:v>
                </c:pt>
                <c:pt idx="159">
                  <c:v>2007</c:v>
                </c:pt>
                <c:pt idx="160">
                  <c:v>2001</c:v>
                </c:pt>
                <c:pt idx="161">
                  <c:v>1986</c:v>
                </c:pt>
                <c:pt idx="162">
                  <c:v>1992</c:v>
                </c:pt>
                <c:pt idx="163">
                  <c:v>2004</c:v>
                </c:pt>
                <c:pt idx="164">
                  <c:v>2000</c:v>
                </c:pt>
                <c:pt idx="165">
                  <c:v>2004</c:v>
                </c:pt>
                <c:pt idx="166">
                  <c:v>1971</c:v>
                </c:pt>
                <c:pt idx="167">
                  <c:v>1997</c:v>
                </c:pt>
                <c:pt idx="168">
                  <c:v>2002</c:v>
                </c:pt>
                <c:pt idx="169">
                  <c:v>1971</c:v>
                </c:pt>
                <c:pt idx="170">
                  <c:v>1973</c:v>
                </c:pt>
                <c:pt idx="171">
                  <c:v>2006</c:v>
                </c:pt>
                <c:pt idx="172">
                  <c:v>2006</c:v>
                </c:pt>
                <c:pt idx="173">
                  <c:v>1967</c:v>
                </c:pt>
                <c:pt idx="174">
                  <c:v>1990</c:v>
                </c:pt>
                <c:pt idx="175">
                  <c:v>1998</c:v>
                </c:pt>
                <c:pt idx="176">
                  <c:v>1992</c:v>
                </c:pt>
                <c:pt idx="177">
                  <c:v>2010</c:v>
                </c:pt>
                <c:pt idx="178">
                  <c:v>2009</c:v>
                </c:pt>
                <c:pt idx="179">
                  <c:v>1973</c:v>
                </c:pt>
                <c:pt idx="180">
                  <c:v>1960</c:v>
                </c:pt>
                <c:pt idx="181">
                  <c:v>1932</c:v>
                </c:pt>
                <c:pt idx="182">
                  <c:v>1986</c:v>
                </c:pt>
                <c:pt idx="183">
                  <c:v>1948</c:v>
                </c:pt>
                <c:pt idx="184">
                  <c:v>2005</c:v>
                </c:pt>
                <c:pt idx="185">
                  <c:v>1997</c:v>
                </c:pt>
                <c:pt idx="186">
                  <c:v>2000</c:v>
                </c:pt>
                <c:pt idx="187">
                  <c:v>1987</c:v>
                </c:pt>
                <c:pt idx="188">
                  <c:v>2010</c:v>
                </c:pt>
                <c:pt idx="189">
                  <c:v>2015</c:v>
                </c:pt>
                <c:pt idx="190">
                  <c:v>1992</c:v>
                </c:pt>
                <c:pt idx="191">
                  <c:v>2006</c:v>
                </c:pt>
                <c:pt idx="192">
                  <c:v>2002</c:v>
                </c:pt>
                <c:pt idx="193">
                  <c:v>2016</c:v>
                </c:pt>
                <c:pt idx="194">
                  <c:v>2007</c:v>
                </c:pt>
                <c:pt idx="195">
                  <c:v>1987</c:v>
                </c:pt>
                <c:pt idx="196">
                  <c:v>2011</c:v>
                </c:pt>
                <c:pt idx="197">
                  <c:v>2007</c:v>
                </c:pt>
                <c:pt idx="198">
                  <c:v>1973</c:v>
                </c:pt>
                <c:pt idx="199">
                  <c:v>2012</c:v>
                </c:pt>
                <c:pt idx="200">
                  <c:v>1985</c:v>
                </c:pt>
                <c:pt idx="201">
                  <c:v>2003</c:v>
                </c:pt>
                <c:pt idx="202">
                  <c:v>1974</c:v>
                </c:pt>
                <c:pt idx="203">
                  <c:v>2009</c:v>
                </c:pt>
              </c:numCache>
            </c:numRef>
          </c:xVal>
          <c:yVal>
            <c:numRef>
              <c:f>genre_tables!$I$3:$I$206</c:f>
              <c:numCache>
                <c:formatCode>General</c:formatCode>
                <c:ptCount val="204"/>
                <c:pt idx="0" formatCode="0.0">
                  <c:v>100</c:v>
                </c:pt>
                <c:pt idx="1">
                  <c:v>84</c:v>
                </c:pt>
                <c:pt idx="2">
                  <c:v>97</c:v>
                </c:pt>
                <c:pt idx="3">
                  <c:v>90</c:v>
                </c:pt>
                <c:pt idx="4">
                  <c:v>95</c:v>
                </c:pt>
                <c:pt idx="5">
                  <c:v>0</c:v>
                </c:pt>
                <c:pt idx="6">
                  <c:v>92</c:v>
                </c:pt>
                <c:pt idx="7">
                  <c:v>61</c:v>
                </c:pt>
                <c:pt idx="8">
                  <c:v>65</c:v>
                </c:pt>
                <c:pt idx="9">
                  <c:v>86</c:v>
                </c:pt>
                <c:pt idx="10">
                  <c:v>79</c:v>
                </c:pt>
                <c:pt idx="11">
                  <c:v>85</c:v>
                </c:pt>
                <c:pt idx="12">
                  <c:v>64</c:v>
                </c:pt>
                <c:pt idx="13">
                  <c:v>77</c:v>
                </c:pt>
                <c:pt idx="14">
                  <c:v>62</c:v>
                </c:pt>
                <c:pt idx="15">
                  <c:v>59</c:v>
                </c:pt>
                <c:pt idx="16">
                  <c:v>76</c:v>
                </c:pt>
                <c:pt idx="17">
                  <c:v>90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76</c:v>
                </c:pt>
                <c:pt idx="22">
                  <c:v>65</c:v>
                </c:pt>
                <c:pt idx="23">
                  <c:v>77</c:v>
                </c:pt>
                <c:pt idx="24">
                  <c:v>81</c:v>
                </c:pt>
                <c:pt idx="25">
                  <c:v>75</c:v>
                </c:pt>
                <c:pt idx="26">
                  <c:v>88</c:v>
                </c:pt>
                <c:pt idx="27">
                  <c:v>83</c:v>
                </c:pt>
                <c:pt idx="28">
                  <c:v>0</c:v>
                </c:pt>
                <c:pt idx="29">
                  <c:v>95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75</c:v>
                </c:pt>
                <c:pt idx="35">
                  <c:v>92</c:v>
                </c:pt>
                <c:pt idx="36">
                  <c:v>70</c:v>
                </c:pt>
                <c:pt idx="37">
                  <c:v>94</c:v>
                </c:pt>
                <c:pt idx="38">
                  <c:v>73</c:v>
                </c:pt>
                <c:pt idx="39">
                  <c:v>55</c:v>
                </c:pt>
                <c:pt idx="40">
                  <c:v>69</c:v>
                </c:pt>
                <c:pt idx="41">
                  <c:v>91</c:v>
                </c:pt>
                <c:pt idx="42">
                  <c:v>0</c:v>
                </c:pt>
                <c:pt idx="43">
                  <c:v>75</c:v>
                </c:pt>
                <c:pt idx="44">
                  <c:v>0</c:v>
                </c:pt>
                <c:pt idx="45">
                  <c:v>89</c:v>
                </c:pt>
                <c:pt idx="46">
                  <c:v>98</c:v>
                </c:pt>
                <c:pt idx="47">
                  <c:v>0</c:v>
                </c:pt>
                <c:pt idx="48">
                  <c:v>86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88</c:v>
                </c:pt>
                <c:pt idx="53">
                  <c:v>70</c:v>
                </c:pt>
                <c:pt idx="54">
                  <c:v>75</c:v>
                </c:pt>
                <c:pt idx="55">
                  <c:v>71</c:v>
                </c:pt>
                <c:pt idx="56">
                  <c:v>91</c:v>
                </c:pt>
                <c:pt idx="57">
                  <c:v>86</c:v>
                </c:pt>
                <c:pt idx="58">
                  <c:v>88</c:v>
                </c:pt>
                <c:pt idx="59">
                  <c:v>82</c:v>
                </c:pt>
                <c:pt idx="60">
                  <c:v>93</c:v>
                </c:pt>
                <c:pt idx="61">
                  <c:v>66</c:v>
                </c:pt>
                <c:pt idx="62">
                  <c:v>0</c:v>
                </c:pt>
                <c:pt idx="63">
                  <c:v>92</c:v>
                </c:pt>
                <c:pt idx="64">
                  <c:v>84</c:v>
                </c:pt>
                <c:pt idx="65">
                  <c:v>77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97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74</c:v>
                </c:pt>
                <c:pt idx="79">
                  <c:v>84</c:v>
                </c:pt>
                <c:pt idx="80">
                  <c:v>86</c:v>
                </c:pt>
                <c:pt idx="81">
                  <c:v>67</c:v>
                </c:pt>
                <c:pt idx="82">
                  <c:v>0</c:v>
                </c:pt>
                <c:pt idx="83">
                  <c:v>83</c:v>
                </c:pt>
                <c:pt idx="84">
                  <c:v>66</c:v>
                </c:pt>
                <c:pt idx="85">
                  <c:v>61</c:v>
                </c:pt>
                <c:pt idx="86">
                  <c:v>78</c:v>
                </c:pt>
                <c:pt idx="87">
                  <c:v>58</c:v>
                </c:pt>
                <c:pt idx="88">
                  <c:v>97</c:v>
                </c:pt>
                <c:pt idx="89">
                  <c:v>97</c:v>
                </c:pt>
                <c:pt idx="90">
                  <c:v>75</c:v>
                </c:pt>
                <c:pt idx="91">
                  <c:v>99</c:v>
                </c:pt>
                <c:pt idx="92">
                  <c:v>85</c:v>
                </c:pt>
                <c:pt idx="93">
                  <c:v>0</c:v>
                </c:pt>
                <c:pt idx="94">
                  <c:v>33</c:v>
                </c:pt>
                <c:pt idx="95">
                  <c:v>73</c:v>
                </c:pt>
                <c:pt idx="96">
                  <c:v>0</c:v>
                </c:pt>
                <c:pt idx="97">
                  <c:v>71</c:v>
                </c:pt>
                <c:pt idx="98">
                  <c:v>0</c:v>
                </c:pt>
                <c:pt idx="99">
                  <c:v>0</c:v>
                </c:pt>
                <c:pt idx="100">
                  <c:v>78</c:v>
                </c:pt>
                <c:pt idx="101">
                  <c:v>82</c:v>
                </c:pt>
                <c:pt idx="102">
                  <c:v>59</c:v>
                </c:pt>
                <c:pt idx="103">
                  <c:v>73</c:v>
                </c:pt>
                <c:pt idx="104">
                  <c:v>67</c:v>
                </c:pt>
                <c:pt idx="105">
                  <c:v>84</c:v>
                </c:pt>
                <c:pt idx="106">
                  <c:v>66</c:v>
                </c:pt>
                <c:pt idx="107">
                  <c:v>47</c:v>
                </c:pt>
                <c:pt idx="108">
                  <c:v>76</c:v>
                </c:pt>
                <c:pt idx="109">
                  <c:v>71</c:v>
                </c:pt>
                <c:pt idx="110">
                  <c:v>77</c:v>
                </c:pt>
                <c:pt idx="111">
                  <c:v>93</c:v>
                </c:pt>
                <c:pt idx="112">
                  <c:v>91</c:v>
                </c:pt>
                <c:pt idx="113">
                  <c:v>63</c:v>
                </c:pt>
                <c:pt idx="114">
                  <c:v>88</c:v>
                </c:pt>
                <c:pt idx="115">
                  <c:v>92</c:v>
                </c:pt>
                <c:pt idx="116">
                  <c:v>86</c:v>
                </c:pt>
                <c:pt idx="117">
                  <c:v>0</c:v>
                </c:pt>
                <c:pt idx="118">
                  <c:v>86</c:v>
                </c:pt>
                <c:pt idx="119">
                  <c:v>88</c:v>
                </c:pt>
                <c:pt idx="120">
                  <c:v>89</c:v>
                </c:pt>
                <c:pt idx="121">
                  <c:v>72</c:v>
                </c:pt>
                <c:pt idx="122">
                  <c:v>80</c:v>
                </c:pt>
                <c:pt idx="123">
                  <c:v>94</c:v>
                </c:pt>
                <c:pt idx="124">
                  <c:v>0</c:v>
                </c:pt>
                <c:pt idx="125">
                  <c:v>0</c:v>
                </c:pt>
                <c:pt idx="126">
                  <c:v>72</c:v>
                </c:pt>
                <c:pt idx="127">
                  <c:v>80</c:v>
                </c:pt>
                <c:pt idx="128">
                  <c:v>51</c:v>
                </c:pt>
                <c:pt idx="129">
                  <c:v>68</c:v>
                </c:pt>
                <c:pt idx="130">
                  <c:v>94</c:v>
                </c:pt>
                <c:pt idx="131">
                  <c:v>71</c:v>
                </c:pt>
                <c:pt idx="132">
                  <c:v>76</c:v>
                </c:pt>
                <c:pt idx="133">
                  <c:v>87</c:v>
                </c:pt>
                <c:pt idx="134">
                  <c:v>76</c:v>
                </c:pt>
                <c:pt idx="135">
                  <c:v>79</c:v>
                </c:pt>
                <c:pt idx="136">
                  <c:v>51</c:v>
                </c:pt>
                <c:pt idx="137">
                  <c:v>82</c:v>
                </c:pt>
                <c:pt idx="138">
                  <c:v>76</c:v>
                </c:pt>
                <c:pt idx="139">
                  <c:v>67</c:v>
                </c:pt>
                <c:pt idx="140">
                  <c:v>65</c:v>
                </c:pt>
                <c:pt idx="141">
                  <c:v>73</c:v>
                </c:pt>
                <c:pt idx="142">
                  <c:v>76</c:v>
                </c:pt>
                <c:pt idx="143">
                  <c:v>63</c:v>
                </c:pt>
                <c:pt idx="144">
                  <c:v>49</c:v>
                </c:pt>
                <c:pt idx="145">
                  <c:v>80</c:v>
                </c:pt>
                <c:pt idx="146">
                  <c:v>83</c:v>
                </c:pt>
                <c:pt idx="147">
                  <c:v>78</c:v>
                </c:pt>
                <c:pt idx="148">
                  <c:v>64</c:v>
                </c:pt>
                <c:pt idx="149">
                  <c:v>90</c:v>
                </c:pt>
                <c:pt idx="150">
                  <c:v>82</c:v>
                </c:pt>
                <c:pt idx="151">
                  <c:v>61</c:v>
                </c:pt>
                <c:pt idx="152">
                  <c:v>82</c:v>
                </c:pt>
                <c:pt idx="153">
                  <c:v>85</c:v>
                </c:pt>
                <c:pt idx="154">
                  <c:v>0</c:v>
                </c:pt>
                <c:pt idx="155">
                  <c:v>74</c:v>
                </c:pt>
                <c:pt idx="156">
                  <c:v>79</c:v>
                </c:pt>
                <c:pt idx="157">
                  <c:v>47</c:v>
                </c:pt>
                <c:pt idx="158">
                  <c:v>73</c:v>
                </c:pt>
                <c:pt idx="159">
                  <c:v>76</c:v>
                </c:pt>
                <c:pt idx="160">
                  <c:v>69</c:v>
                </c:pt>
                <c:pt idx="161">
                  <c:v>76</c:v>
                </c:pt>
                <c:pt idx="162">
                  <c:v>82</c:v>
                </c:pt>
                <c:pt idx="163">
                  <c:v>47</c:v>
                </c:pt>
                <c:pt idx="164">
                  <c:v>69</c:v>
                </c:pt>
                <c:pt idx="165">
                  <c:v>66</c:v>
                </c:pt>
                <c:pt idx="166">
                  <c:v>94</c:v>
                </c:pt>
                <c:pt idx="167">
                  <c:v>76</c:v>
                </c:pt>
                <c:pt idx="168">
                  <c:v>72</c:v>
                </c:pt>
                <c:pt idx="169">
                  <c:v>87</c:v>
                </c:pt>
                <c:pt idx="170">
                  <c:v>81</c:v>
                </c:pt>
                <c:pt idx="171">
                  <c:v>53</c:v>
                </c:pt>
                <c:pt idx="172">
                  <c:v>86</c:v>
                </c:pt>
                <c:pt idx="173">
                  <c:v>86</c:v>
                </c:pt>
                <c:pt idx="174">
                  <c:v>66</c:v>
                </c:pt>
                <c:pt idx="175">
                  <c:v>77</c:v>
                </c:pt>
                <c:pt idx="176">
                  <c:v>0</c:v>
                </c:pt>
                <c:pt idx="177">
                  <c:v>0</c:v>
                </c:pt>
                <c:pt idx="178">
                  <c:v>79</c:v>
                </c:pt>
                <c:pt idx="179">
                  <c:v>93</c:v>
                </c:pt>
                <c:pt idx="180">
                  <c:v>0</c:v>
                </c:pt>
                <c:pt idx="181">
                  <c:v>90</c:v>
                </c:pt>
                <c:pt idx="182">
                  <c:v>75</c:v>
                </c:pt>
                <c:pt idx="183">
                  <c:v>0</c:v>
                </c:pt>
                <c:pt idx="184">
                  <c:v>51</c:v>
                </c:pt>
                <c:pt idx="185">
                  <c:v>83</c:v>
                </c:pt>
                <c:pt idx="186">
                  <c:v>64</c:v>
                </c:pt>
                <c:pt idx="187">
                  <c:v>70</c:v>
                </c:pt>
                <c:pt idx="188">
                  <c:v>66</c:v>
                </c:pt>
                <c:pt idx="189">
                  <c:v>82</c:v>
                </c:pt>
                <c:pt idx="190">
                  <c:v>68</c:v>
                </c:pt>
                <c:pt idx="191">
                  <c:v>76</c:v>
                </c:pt>
                <c:pt idx="192">
                  <c:v>80</c:v>
                </c:pt>
                <c:pt idx="193">
                  <c:v>88</c:v>
                </c:pt>
                <c:pt idx="194">
                  <c:v>83</c:v>
                </c:pt>
                <c:pt idx="195">
                  <c:v>68</c:v>
                </c:pt>
                <c:pt idx="196">
                  <c:v>73</c:v>
                </c:pt>
                <c:pt idx="197">
                  <c:v>72</c:v>
                </c:pt>
                <c:pt idx="198">
                  <c:v>83</c:v>
                </c:pt>
                <c:pt idx="199">
                  <c:v>68</c:v>
                </c:pt>
                <c:pt idx="200">
                  <c:v>90</c:v>
                </c:pt>
                <c:pt idx="201">
                  <c:v>70</c:v>
                </c:pt>
                <c:pt idx="202">
                  <c:v>68</c:v>
                </c:pt>
                <c:pt idx="20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DE-43FC-A98D-77AEAFE49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593672"/>
        <c:axId val="180595720"/>
      </c:scatterChart>
      <c:valAx>
        <c:axId val="180593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95720"/>
        <c:crosses val="autoZero"/>
        <c:crossBetween val="midCat"/>
      </c:valAx>
      <c:valAx>
        <c:axId val="18059572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93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Crime (gross revenue (M)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genre_tables!$F$3:$F$206</c:f>
              <c:numCache>
                <c:formatCode>General</c:formatCode>
                <c:ptCount val="204"/>
                <c:pt idx="0">
                  <c:v>1972</c:v>
                </c:pt>
                <c:pt idx="1">
                  <c:v>2008</c:v>
                </c:pt>
                <c:pt idx="2">
                  <c:v>1957</c:v>
                </c:pt>
                <c:pt idx="3">
                  <c:v>1974</c:v>
                </c:pt>
                <c:pt idx="4">
                  <c:v>1994</c:v>
                </c:pt>
                <c:pt idx="5">
                  <c:v>2021</c:v>
                </c:pt>
                <c:pt idx="6">
                  <c:v>1990</c:v>
                </c:pt>
                <c:pt idx="7">
                  <c:v>1999</c:v>
                </c:pt>
                <c:pt idx="8">
                  <c:v>1995</c:v>
                </c:pt>
                <c:pt idx="9">
                  <c:v>1991</c:v>
                </c:pt>
                <c:pt idx="10">
                  <c:v>2002</c:v>
                </c:pt>
                <c:pt idx="11">
                  <c:v>2006</c:v>
                </c:pt>
                <c:pt idx="12">
                  <c:v>1994</c:v>
                </c:pt>
                <c:pt idx="13">
                  <c:v>1995</c:v>
                </c:pt>
                <c:pt idx="14">
                  <c:v>1998</c:v>
                </c:pt>
                <c:pt idx="15">
                  <c:v>2019</c:v>
                </c:pt>
                <c:pt idx="16">
                  <c:v>1957</c:v>
                </c:pt>
                <c:pt idx="17">
                  <c:v>1963</c:v>
                </c:pt>
                <c:pt idx="18">
                  <c:v>2019</c:v>
                </c:pt>
                <c:pt idx="19">
                  <c:v>2021</c:v>
                </c:pt>
                <c:pt idx="20">
                  <c:v>2021</c:v>
                </c:pt>
                <c:pt idx="21">
                  <c:v>1995</c:v>
                </c:pt>
                <c:pt idx="22">
                  <c:v>1983</c:v>
                </c:pt>
                <c:pt idx="23">
                  <c:v>1971</c:v>
                </c:pt>
                <c:pt idx="24">
                  <c:v>1992</c:v>
                </c:pt>
                <c:pt idx="25">
                  <c:v>1984</c:v>
                </c:pt>
                <c:pt idx="26">
                  <c:v>1962</c:v>
                </c:pt>
                <c:pt idx="27">
                  <c:v>1973</c:v>
                </c:pt>
                <c:pt idx="28">
                  <c:v>1931</c:v>
                </c:pt>
                <c:pt idx="29">
                  <c:v>1944</c:v>
                </c:pt>
                <c:pt idx="30">
                  <c:v>2022</c:v>
                </c:pt>
                <c:pt idx="31">
                  <c:v>2022</c:v>
                </c:pt>
                <c:pt idx="32">
                  <c:v>2018</c:v>
                </c:pt>
                <c:pt idx="33">
                  <c:v>2013</c:v>
                </c:pt>
                <c:pt idx="34">
                  <c:v>2013</c:v>
                </c:pt>
                <c:pt idx="35">
                  <c:v>2007</c:v>
                </c:pt>
                <c:pt idx="36">
                  <c:v>2005</c:v>
                </c:pt>
                <c:pt idx="37">
                  <c:v>1976</c:v>
                </c:pt>
                <c:pt idx="38">
                  <c:v>1995</c:v>
                </c:pt>
                <c:pt idx="39">
                  <c:v>2000</c:v>
                </c:pt>
                <c:pt idx="40">
                  <c:v>2003</c:v>
                </c:pt>
                <c:pt idx="41">
                  <c:v>1997</c:v>
                </c:pt>
                <c:pt idx="42">
                  <c:v>2022</c:v>
                </c:pt>
                <c:pt idx="43">
                  <c:v>1954</c:v>
                </c:pt>
                <c:pt idx="44">
                  <c:v>2018</c:v>
                </c:pt>
                <c:pt idx="45">
                  <c:v>2012</c:v>
                </c:pt>
                <c:pt idx="46">
                  <c:v>1950</c:v>
                </c:pt>
                <c:pt idx="47">
                  <c:v>2015</c:v>
                </c:pt>
                <c:pt idx="48">
                  <c:v>1969</c:v>
                </c:pt>
                <c:pt idx="49">
                  <c:v>2018</c:v>
                </c:pt>
                <c:pt idx="50">
                  <c:v>2017</c:v>
                </c:pt>
                <c:pt idx="51">
                  <c:v>2012</c:v>
                </c:pt>
                <c:pt idx="52">
                  <c:v>2014</c:v>
                </c:pt>
                <c:pt idx="53">
                  <c:v>2013</c:v>
                </c:pt>
                <c:pt idx="54">
                  <c:v>2002</c:v>
                </c:pt>
                <c:pt idx="55">
                  <c:v>1998</c:v>
                </c:pt>
                <c:pt idx="56">
                  <c:v>1954</c:v>
                </c:pt>
                <c:pt idx="57">
                  <c:v>1996</c:v>
                </c:pt>
                <c:pt idx="58">
                  <c:v>2017</c:v>
                </c:pt>
                <c:pt idx="59">
                  <c:v>2003</c:v>
                </c:pt>
                <c:pt idx="60">
                  <c:v>2015</c:v>
                </c:pt>
                <c:pt idx="61">
                  <c:v>1998</c:v>
                </c:pt>
                <c:pt idx="62">
                  <c:v>1995</c:v>
                </c:pt>
                <c:pt idx="63">
                  <c:v>1967</c:v>
                </c:pt>
                <c:pt idx="64">
                  <c:v>1993</c:v>
                </c:pt>
                <c:pt idx="65">
                  <c:v>1973</c:v>
                </c:pt>
                <c:pt idx="66">
                  <c:v>1959</c:v>
                </c:pt>
                <c:pt idx="67">
                  <c:v>1955</c:v>
                </c:pt>
                <c:pt idx="68">
                  <c:v>1949</c:v>
                </c:pt>
                <c:pt idx="69">
                  <c:v>2015</c:v>
                </c:pt>
                <c:pt idx="70">
                  <c:v>2008</c:v>
                </c:pt>
                <c:pt idx="71">
                  <c:v>1955</c:v>
                </c:pt>
                <c:pt idx="72">
                  <c:v>2006</c:v>
                </c:pt>
                <c:pt idx="73">
                  <c:v>2016</c:v>
                </c:pt>
                <c:pt idx="74">
                  <c:v>2019</c:v>
                </c:pt>
                <c:pt idx="75">
                  <c:v>1988</c:v>
                </c:pt>
                <c:pt idx="76">
                  <c:v>2000</c:v>
                </c:pt>
                <c:pt idx="77">
                  <c:v>1996</c:v>
                </c:pt>
                <c:pt idx="78">
                  <c:v>2005</c:v>
                </c:pt>
                <c:pt idx="79">
                  <c:v>2008</c:v>
                </c:pt>
                <c:pt idx="80">
                  <c:v>1975</c:v>
                </c:pt>
                <c:pt idx="81">
                  <c:v>1997</c:v>
                </c:pt>
                <c:pt idx="82">
                  <c:v>2016</c:v>
                </c:pt>
                <c:pt idx="83">
                  <c:v>2004</c:v>
                </c:pt>
                <c:pt idx="84">
                  <c:v>1969</c:v>
                </c:pt>
                <c:pt idx="85">
                  <c:v>2003</c:v>
                </c:pt>
                <c:pt idx="86">
                  <c:v>1994</c:v>
                </c:pt>
                <c:pt idx="87">
                  <c:v>1973</c:v>
                </c:pt>
                <c:pt idx="88">
                  <c:v>1941</c:v>
                </c:pt>
                <c:pt idx="89">
                  <c:v>1955</c:v>
                </c:pt>
                <c:pt idx="90">
                  <c:v>2002</c:v>
                </c:pt>
                <c:pt idx="91">
                  <c:v>1958</c:v>
                </c:pt>
                <c:pt idx="92">
                  <c:v>1947</c:v>
                </c:pt>
                <c:pt idx="93">
                  <c:v>1967</c:v>
                </c:pt>
                <c:pt idx="94">
                  <c:v>2007</c:v>
                </c:pt>
                <c:pt idx="95">
                  <c:v>1998</c:v>
                </c:pt>
                <c:pt idx="96">
                  <c:v>2014</c:v>
                </c:pt>
                <c:pt idx="97">
                  <c:v>2010</c:v>
                </c:pt>
                <c:pt idx="98">
                  <c:v>1949</c:v>
                </c:pt>
                <c:pt idx="99">
                  <c:v>2013</c:v>
                </c:pt>
                <c:pt idx="100">
                  <c:v>2023</c:v>
                </c:pt>
                <c:pt idx="101">
                  <c:v>2019</c:v>
                </c:pt>
                <c:pt idx="102">
                  <c:v>1993</c:v>
                </c:pt>
                <c:pt idx="103">
                  <c:v>1948</c:v>
                </c:pt>
                <c:pt idx="104">
                  <c:v>2008</c:v>
                </c:pt>
                <c:pt idx="105">
                  <c:v>2003</c:v>
                </c:pt>
                <c:pt idx="106">
                  <c:v>1993</c:v>
                </c:pt>
                <c:pt idx="107">
                  <c:v>1993</c:v>
                </c:pt>
                <c:pt idx="108">
                  <c:v>1995</c:v>
                </c:pt>
                <c:pt idx="109">
                  <c:v>2014</c:v>
                </c:pt>
                <c:pt idx="110">
                  <c:v>1994</c:v>
                </c:pt>
                <c:pt idx="111">
                  <c:v>2018</c:v>
                </c:pt>
                <c:pt idx="112">
                  <c:v>1956</c:v>
                </c:pt>
                <c:pt idx="113">
                  <c:v>2000</c:v>
                </c:pt>
                <c:pt idx="114">
                  <c:v>1951</c:v>
                </c:pt>
                <c:pt idx="115">
                  <c:v>1970</c:v>
                </c:pt>
                <c:pt idx="116">
                  <c:v>1946</c:v>
                </c:pt>
                <c:pt idx="117">
                  <c:v>1944</c:v>
                </c:pt>
                <c:pt idx="118">
                  <c:v>1934</c:v>
                </c:pt>
                <c:pt idx="119">
                  <c:v>1945</c:v>
                </c:pt>
                <c:pt idx="120">
                  <c:v>1967</c:v>
                </c:pt>
                <c:pt idx="121">
                  <c:v>2004</c:v>
                </c:pt>
                <c:pt idx="122">
                  <c:v>2000</c:v>
                </c:pt>
                <c:pt idx="123">
                  <c:v>1958</c:v>
                </c:pt>
                <c:pt idx="124">
                  <c:v>1953</c:v>
                </c:pt>
                <c:pt idx="125">
                  <c:v>2015</c:v>
                </c:pt>
                <c:pt idx="126">
                  <c:v>2022</c:v>
                </c:pt>
                <c:pt idx="127">
                  <c:v>1993</c:v>
                </c:pt>
                <c:pt idx="128">
                  <c:v>2019</c:v>
                </c:pt>
                <c:pt idx="129">
                  <c:v>2015</c:v>
                </c:pt>
                <c:pt idx="130">
                  <c:v>2019</c:v>
                </c:pt>
                <c:pt idx="131">
                  <c:v>2011</c:v>
                </c:pt>
                <c:pt idx="132">
                  <c:v>2014</c:v>
                </c:pt>
                <c:pt idx="133">
                  <c:v>1993</c:v>
                </c:pt>
                <c:pt idx="134">
                  <c:v>2007</c:v>
                </c:pt>
                <c:pt idx="135">
                  <c:v>1987</c:v>
                </c:pt>
                <c:pt idx="136">
                  <c:v>2008</c:v>
                </c:pt>
                <c:pt idx="137">
                  <c:v>2013</c:v>
                </c:pt>
                <c:pt idx="138">
                  <c:v>1991</c:v>
                </c:pt>
                <c:pt idx="139">
                  <c:v>2010</c:v>
                </c:pt>
                <c:pt idx="140">
                  <c:v>1988</c:v>
                </c:pt>
                <c:pt idx="141">
                  <c:v>1982</c:v>
                </c:pt>
                <c:pt idx="142">
                  <c:v>2009</c:v>
                </c:pt>
                <c:pt idx="143">
                  <c:v>2008</c:v>
                </c:pt>
                <c:pt idx="144">
                  <c:v>2013</c:v>
                </c:pt>
                <c:pt idx="145">
                  <c:v>1973</c:v>
                </c:pt>
                <c:pt idx="146">
                  <c:v>2002</c:v>
                </c:pt>
                <c:pt idx="147">
                  <c:v>1944</c:v>
                </c:pt>
                <c:pt idx="148">
                  <c:v>2008</c:v>
                </c:pt>
                <c:pt idx="149">
                  <c:v>2009</c:v>
                </c:pt>
                <c:pt idx="150">
                  <c:v>1989</c:v>
                </c:pt>
                <c:pt idx="151">
                  <c:v>2001</c:v>
                </c:pt>
                <c:pt idx="152">
                  <c:v>2011</c:v>
                </c:pt>
                <c:pt idx="153">
                  <c:v>1950</c:v>
                </c:pt>
                <c:pt idx="154">
                  <c:v>1997</c:v>
                </c:pt>
                <c:pt idx="155">
                  <c:v>2001</c:v>
                </c:pt>
                <c:pt idx="156">
                  <c:v>2007</c:v>
                </c:pt>
                <c:pt idx="157">
                  <c:v>1996</c:v>
                </c:pt>
                <c:pt idx="158">
                  <c:v>2017</c:v>
                </c:pt>
                <c:pt idx="159">
                  <c:v>2007</c:v>
                </c:pt>
                <c:pt idx="160">
                  <c:v>2001</c:v>
                </c:pt>
                <c:pt idx="161">
                  <c:v>1986</c:v>
                </c:pt>
                <c:pt idx="162">
                  <c:v>1992</c:v>
                </c:pt>
                <c:pt idx="163">
                  <c:v>2004</c:v>
                </c:pt>
                <c:pt idx="164">
                  <c:v>2000</c:v>
                </c:pt>
                <c:pt idx="165">
                  <c:v>2004</c:v>
                </c:pt>
                <c:pt idx="166">
                  <c:v>1971</c:v>
                </c:pt>
                <c:pt idx="167">
                  <c:v>1997</c:v>
                </c:pt>
                <c:pt idx="168">
                  <c:v>2002</c:v>
                </c:pt>
                <c:pt idx="169">
                  <c:v>1971</c:v>
                </c:pt>
                <c:pt idx="170">
                  <c:v>1973</c:v>
                </c:pt>
                <c:pt idx="171">
                  <c:v>2006</c:v>
                </c:pt>
                <c:pt idx="172">
                  <c:v>2006</c:v>
                </c:pt>
                <c:pt idx="173">
                  <c:v>1967</c:v>
                </c:pt>
                <c:pt idx="174">
                  <c:v>1990</c:v>
                </c:pt>
                <c:pt idx="175">
                  <c:v>1998</c:v>
                </c:pt>
                <c:pt idx="176">
                  <c:v>1992</c:v>
                </c:pt>
                <c:pt idx="177">
                  <c:v>2010</c:v>
                </c:pt>
                <c:pt idx="178">
                  <c:v>2009</c:v>
                </c:pt>
                <c:pt idx="179">
                  <c:v>1973</c:v>
                </c:pt>
                <c:pt idx="180">
                  <c:v>1960</c:v>
                </c:pt>
                <c:pt idx="181">
                  <c:v>1932</c:v>
                </c:pt>
                <c:pt idx="182">
                  <c:v>1986</c:v>
                </c:pt>
                <c:pt idx="183">
                  <c:v>1948</c:v>
                </c:pt>
                <c:pt idx="184">
                  <c:v>2005</c:v>
                </c:pt>
                <c:pt idx="185">
                  <c:v>1997</c:v>
                </c:pt>
                <c:pt idx="186">
                  <c:v>2000</c:v>
                </c:pt>
                <c:pt idx="187">
                  <c:v>1987</c:v>
                </c:pt>
                <c:pt idx="188">
                  <c:v>2010</c:v>
                </c:pt>
                <c:pt idx="189">
                  <c:v>2015</c:v>
                </c:pt>
                <c:pt idx="190">
                  <c:v>1992</c:v>
                </c:pt>
                <c:pt idx="191">
                  <c:v>2006</c:v>
                </c:pt>
                <c:pt idx="192">
                  <c:v>2002</c:v>
                </c:pt>
                <c:pt idx="193">
                  <c:v>2016</c:v>
                </c:pt>
                <c:pt idx="194">
                  <c:v>2007</c:v>
                </c:pt>
                <c:pt idx="195">
                  <c:v>1987</c:v>
                </c:pt>
                <c:pt idx="196">
                  <c:v>2011</c:v>
                </c:pt>
                <c:pt idx="197">
                  <c:v>2007</c:v>
                </c:pt>
                <c:pt idx="198">
                  <c:v>1973</c:v>
                </c:pt>
                <c:pt idx="199">
                  <c:v>2012</c:v>
                </c:pt>
                <c:pt idx="200">
                  <c:v>1985</c:v>
                </c:pt>
                <c:pt idx="201">
                  <c:v>2003</c:v>
                </c:pt>
                <c:pt idx="202">
                  <c:v>1974</c:v>
                </c:pt>
                <c:pt idx="203">
                  <c:v>2009</c:v>
                </c:pt>
              </c:numCache>
            </c:numRef>
          </c:xVal>
          <c:yVal>
            <c:numRef>
              <c:f>genre_tables!$J$3:$J$206</c:f>
              <c:numCache>
                <c:formatCode>General</c:formatCode>
                <c:ptCount val="204"/>
                <c:pt idx="0" formatCode="0">
                  <c:v>134.97</c:v>
                </c:pt>
                <c:pt idx="1">
                  <c:v>534.86</c:v>
                </c:pt>
                <c:pt idx="2">
                  <c:v>4.3600000000000003</c:v>
                </c:pt>
                <c:pt idx="3">
                  <c:v>57.3</c:v>
                </c:pt>
                <c:pt idx="4">
                  <c:v>107.93</c:v>
                </c:pt>
                <c:pt idx="5">
                  <c:v>0</c:v>
                </c:pt>
                <c:pt idx="6">
                  <c:v>46.84</c:v>
                </c:pt>
                <c:pt idx="7">
                  <c:v>136.80000000000001</c:v>
                </c:pt>
                <c:pt idx="8">
                  <c:v>100.13</c:v>
                </c:pt>
                <c:pt idx="9">
                  <c:v>130.74</c:v>
                </c:pt>
                <c:pt idx="10">
                  <c:v>7.56</c:v>
                </c:pt>
                <c:pt idx="11">
                  <c:v>132.38</c:v>
                </c:pt>
                <c:pt idx="12">
                  <c:v>19.5</c:v>
                </c:pt>
                <c:pt idx="13">
                  <c:v>23.34</c:v>
                </c:pt>
                <c:pt idx="14">
                  <c:v>6.72</c:v>
                </c:pt>
                <c:pt idx="15">
                  <c:v>335.45</c:v>
                </c:pt>
                <c:pt idx="16">
                  <c:v>8.18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67.44</c:v>
                </c:pt>
                <c:pt idx="22">
                  <c:v>45.6</c:v>
                </c:pt>
                <c:pt idx="23">
                  <c:v>6.21</c:v>
                </c:pt>
                <c:pt idx="24">
                  <c:v>2.83</c:v>
                </c:pt>
                <c:pt idx="25">
                  <c:v>5.32</c:v>
                </c:pt>
                <c:pt idx="26">
                  <c:v>0</c:v>
                </c:pt>
                <c:pt idx="27">
                  <c:v>159.6</c:v>
                </c:pt>
                <c:pt idx="28">
                  <c:v>0.03</c:v>
                </c:pt>
                <c:pt idx="29">
                  <c:v>5.72</c:v>
                </c:pt>
                <c:pt idx="30">
                  <c:v>6.6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116.9</c:v>
                </c:pt>
                <c:pt idx="35">
                  <c:v>74.28</c:v>
                </c:pt>
                <c:pt idx="36">
                  <c:v>206.85</c:v>
                </c:pt>
                <c:pt idx="37">
                  <c:v>28.26</c:v>
                </c:pt>
                <c:pt idx="38">
                  <c:v>42.44</c:v>
                </c:pt>
                <c:pt idx="39">
                  <c:v>30.33</c:v>
                </c:pt>
                <c:pt idx="40">
                  <c:v>70.099999999999994</c:v>
                </c:pt>
                <c:pt idx="41">
                  <c:v>64.62</c:v>
                </c:pt>
                <c:pt idx="42">
                  <c:v>0</c:v>
                </c:pt>
                <c:pt idx="43">
                  <c:v>0.01</c:v>
                </c:pt>
                <c:pt idx="44">
                  <c:v>1.37</c:v>
                </c:pt>
                <c:pt idx="45">
                  <c:v>0</c:v>
                </c:pt>
                <c:pt idx="46">
                  <c:v>0.1</c:v>
                </c:pt>
                <c:pt idx="47">
                  <c:v>0.74</c:v>
                </c:pt>
                <c:pt idx="48">
                  <c:v>0.08</c:v>
                </c:pt>
                <c:pt idx="49">
                  <c:v>0</c:v>
                </c:pt>
                <c:pt idx="50">
                  <c:v>0</c:v>
                </c:pt>
                <c:pt idx="51">
                  <c:v>0.04</c:v>
                </c:pt>
                <c:pt idx="52">
                  <c:v>59.1</c:v>
                </c:pt>
                <c:pt idx="53">
                  <c:v>61</c:v>
                </c:pt>
                <c:pt idx="54">
                  <c:v>164.62</c:v>
                </c:pt>
                <c:pt idx="55">
                  <c:v>17.5</c:v>
                </c:pt>
                <c:pt idx="56">
                  <c:v>9.6</c:v>
                </c:pt>
                <c:pt idx="57">
                  <c:v>24.61</c:v>
                </c:pt>
                <c:pt idx="58">
                  <c:v>54.51</c:v>
                </c:pt>
                <c:pt idx="59">
                  <c:v>0.01</c:v>
                </c:pt>
                <c:pt idx="60">
                  <c:v>45.06</c:v>
                </c:pt>
                <c:pt idx="61">
                  <c:v>3.9</c:v>
                </c:pt>
                <c:pt idx="62">
                  <c:v>0.31</c:v>
                </c:pt>
                <c:pt idx="63">
                  <c:v>16.22</c:v>
                </c:pt>
                <c:pt idx="64">
                  <c:v>25.01</c:v>
                </c:pt>
                <c:pt idx="65">
                  <c:v>30.93</c:v>
                </c:pt>
                <c:pt idx="66">
                  <c:v>0</c:v>
                </c:pt>
                <c:pt idx="67">
                  <c:v>1.0900000000000001</c:v>
                </c:pt>
                <c:pt idx="68">
                  <c:v>0</c:v>
                </c:pt>
                <c:pt idx="69">
                  <c:v>0.34</c:v>
                </c:pt>
                <c:pt idx="70">
                  <c:v>0</c:v>
                </c:pt>
                <c:pt idx="71">
                  <c:v>0.06</c:v>
                </c:pt>
                <c:pt idx="72">
                  <c:v>2.2000000000000002</c:v>
                </c:pt>
                <c:pt idx="73">
                  <c:v>1.24</c:v>
                </c:pt>
                <c:pt idx="74">
                  <c:v>0</c:v>
                </c:pt>
                <c:pt idx="75">
                  <c:v>0.28000000000000003</c:v>
                </c:pt>
                <c:pt idx="76">
                  <c:v>0</c:v>
                </c:pt>
                <c:pt idx="77">
                  <c:v>0</c:v>
                </c:pt>
                <c:pt idx="78">
                  <c:v>74.099999999999994</c:v>
                </c:pt>
                <c:pt idx="79">
                  <c:v>141.32</c:v>
                </c:pt>
                <c:pt idx="80">
                  <c:v>50</c:v>
                </c:pt>
                <c:pt idx="81">
                  <c:v>0.78</c:v>
                </c:pt>
                <c:pt idx="82">
                  <c:v>0</c:v>
                </c:pt>
                <c:pt idx="83">
                  <c:v>66.209999999999994</c:v>
                </c:pt>
                <c:pt idx="84">
                  <c:v>102.31</c:v>
                </c:pt>
                <c:pt idx="85">
                  <c:v>1.53</c:v>
                </c:pt>
                <c:pt idx="86">
                  <c:v>0.60000000000000009</c:v>
                </c:pt>
                <c:pt idx="87">
                  <c:v>53.27</c:v>
                </c:pt>
                <c:pt idx="88">
                  <c:v>2.11</c:v>
                </c:pt>
                <c:pt idx="89">
                  <c:v>0.65</c:v>
                </c:pt>
                <c:pt idx="90">
                  <c:v>0.17</c:v>
                </c:pt>
                <c:pt idx="91">
                  <c:v>2.2400000000000002</c:v>
                </c:pt>
                <c:pt idx="92">
                  <c:v>0</c:v>
                </c:pt>
                <c:pt idx="93">
                  <c:v>0.04</c:v>
                </c:pt>
                <c:pt idx="94">
                  <c:v>0.01</c:v>
                </c:pt>
                <c:pt idx="95">
                  <c:v>0.35</c:v>
                </c:pt>
                <c:pt idx="96">
                  <c:v>0.9</c:v>
                </c:pt>
                <c:pt idx="97">
                  <c:v>0.1</c:v>
                </c:pt>
                <c:pt idx="98">
                  <c:v>0</c:v>
                </c:pt>
                <c:pt idx="99">
                  <c:v>1.08</c:v>
                </c:pt>
                <c:pt idx="100">
                  <c:v>0</c:v>
                </c:pt>
                <c:pt idx="101">
                  <c:v>165.36</c:v>
                </c:pt>
                <c:pt idx="102">
                  <c:v>12.28</c:v>
                </c:pt>
                <c:pt idx="103">
                  <c:v>0</c:v>
                </c:pt>
                <c:pt idx="104">
                  <c:v>7.76</c:v>
                </c:pt>
                <c:pt idx="105">
                  <c:v>90.14</c:v>
                </c:pt>
                <c:pt idx="106">
                  <c:v>36.950000000000003</c:v>
                </c:pt>
                <c:pt idx="107">
                  <c:v>4.5</c:v>
                </c:pt>
                <c:pt idx="108">
                  <c:v>0.52</c:v>
                </c:pt>
                <c:pt idx="109">
                  <c:v>2.63</c:v>
                </c:pt>
                <c:pt idx="110">
                  <c:v>2.2000000000000002</c:v>
                </c:pt>
                <c:pt idx="111">
                  <c:v>3.31</c:v>
                </c:pt>
                <c:pt idx="112">
                  <c:v>0</c:v>
                </c:pt>
                <c:pt idx="113">
                  <c:v>4.18</c:v>
                </c:pt>
                <c:pt idx="114">
                  <c:v>7.63</c:v>
                </c:pt>
                <c:pt idx="115">
                  <c:v>0.37</c:v>
                </c:pt>
                <c:pt idx="116">
                  <c:v>6.54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0.24</c:v>
                </c:pt>
                <c:pt idx="122">
                  <c:v>1.22</c:v>
                </c:pt>
                <c:pt idx="123">
                  <c:v>0.11</c:v>
                </c:pt>
                <c:pt idx="124">
                  <c:v>0</c:v>
                </c:pt>
                <c:pt idx="125">
                  <c:v>0</c:v>
                </c:pt>
                <c:pt idx="126">
                  <c:v>369.35</c:v>
                </c:pt>
                <c:pt idx="127">
                  <c:v>17.27</c:v>
                </c:pt>
                <c:pt idx="128">
                  <c:v>36.47</c:v>
                </c:pt>
                <c:pt idx="129">
                  <c:v>54.12</c:v>
                </c:pt>
                <c:pt idx="130">
                  <c:v>7</c:v>
                </c:pt>
                <c:pt idx="131">
                  <c:v>102.52</c:v>
                </c:pt>
                <c:pt idx="132">
                  <c:v>32.380000000000003</c:v>
                </c:pt>
                <c:pt idx="133">
                  <c:v>183.88</c:v>
                </c:pt>
                <c:pt idx="134">
                  <c:v>130.16</c:v>
                </c:pt>
                <c:pt idx="135">
                  <c:v>76.27</c:v>
                </c:pt>
                <c:pt idx="136">
                  <c:v>145</c:v>
                </c:pt>
                <c:pt idx="137">
                  <c:v>107.1</c:v>
                </c:pt>
                <c:pt idx="138">
                  <c:v>57.5</c:v>
                </c:pt>
                <c:pt idx="139">
                  <c:v>0.13</c:v>
                </c:pt>
                <c:pt idx="140">
                  <c:v>34.6</c:v>
                </c:pt>
                <c:pt idx="141">
                  <c:v>2.5</c:v>
                </c:pt>
                <c:pt idx="142">
                  <c:v>10.1</c:v>
                </c:pt>
                <c:pt idx="143">
                  <c:v>35.74</c:v>
                </c:pt>
                <c:pt idx="144">
                  <c:v>0.09</c:v>
                </c:pt>
                <c:pt idx="145">
                  <c:v>16.059999999999999</c:v>
                </c:pt>
                <c:pt idx="146">
                  <c:v>0.18</c:v>
                </c:pt>
                <c:pt idx="147">
                  <c:v>0</c:v>
                </c:pt>
                <c:pt idx="148">
                  <c:v>0</c:v>
                </c:pt>
                <c:pt idx="149">
                  <c:v>2.08</c:v>
                </c:pt>
                <c:pt idx="150">
                  <c:v>0</c:v>
                </c:pt>
                <c:pt idx="151">
                  <c:v>1</c:v>
                </c:pt>
                <c:pt idx="152">
                  <c:v>0.14000000000000001</c:v>
                </c:pt>
                <c:pt idx="153">
                  <c:v>0</c:v>
                </c:pt>
                <c:pt idx="154">
                  <c:v>0</c:v>
                </c:pt>
                <c:pt idx="155">
                  <c:v>183.42</c:v>
                </c:pt>
                <c:pt idx="156">
                  <c:v>33.08</c:v>
                </c:pt>
                <c:pt idx="157">
                  <c:v>56.12</c:v>
                </c:pt>
                <c:pt idx="158">
                  <c:v>33.799999999999997</c:v>
                </c:pt>
                <c:pt idx="159">
                  <c:v>53.61</c:v>
                </c:pt>
                <c:pt idx="160">
                  <c:v>76.63</c:v>
                </c:pt>
                <c:pt idx="161">
                  <c:v>8.5500000000000007</c:v>
                </c:pt>
                <c:pt idx="162">
                  <c:v>10.73</c:v>
                </c:pt>
                <c:pt idx="163">
                  <c:v>77.91</c:v>
                </c:pt>
                <c:pt idx="164">
                  <c:v>45.51</c:v>
                </c:pt>
                <c:pt idx="165">
                  <c:v>54.58</c:v>
                </c:pt>
                <c:pt idx="166">
                  <c:v>15.63</c:v>
                </c:pt>
                <c:pt idx="167">
                  <c:v>41.91</c:v>
                </c:pt>
                <c:pt idx="168">
                  <c:v>104.45</c:v>
                </c:pt>
                <c:pt idx="169">
                  <c:v>35.9</c:v>
                </c:pt>
                <c:pt idx="170">
                  <c:v>29.8</c:v>
                </c:pt>
                <c:pt idx="171">
                  <c:v>22.49</c:v>
                </c:pt>
                <c:pt idx="172">
                  <c:v>0.33</c:v>
                </c:pt>
                <c:pt idx="173">
                  <c:v>0</c:v>
                </c:pt>
                <c:pt idx="174">
                  <c:v>5.08</c:v>
                </c:pt>
                <c:pt idx="175">
                  <c:v>7.27</c:v>
                </c:pt>
                <c:pt idx="176">
                  <c:v>0</c:v>
                </c:pt>
                <c:pt idx="177">
                  <c:v>0.01</c:v>
                </c:pt>
                <c:pt idx="178">
                  <c:v>0.55000000000000004</c:v>
                </c:pt>
                <c:pt idx="179">
                  <c:v>0</c:v>
                </c:pt>
                <c:pt idx="180">
                  <c:v>0.34</c:v>
                </c:pt>
                <c:pt idx="181">
                  <c:v>0</c:v>
                </c:pt>
                <c:pt idx="182">
                  <c:v>1.44</c:v>
                </c:pt>
                <c:pt idx="183">
                  <c:v>0</c:v>
                </c:pt>
                <c:pt idx="184">
                  <c:v>0</c:v>
                </c:pt>
                <c:pt idx="185">
                  <c:v>0.23</c:v>
                </c:pt>
                <c:pt idx="186">
                  <c:v>15.07</c:v>
                </c:pt>
                <c:pt idx="187">
                  <c:v>53.42</c:v>
                </c:pt>
                <c:pt idx="188">
                  <c:v>48.07</c:v>
                </c:pt>
                <c:pt idx="189">
                  <c:v>46.89</c:v>
                </c:pt>
                <c:pt idx="190">
                  <c:v>52.93</c:v>
                </c:pt>
                <c:pt idx="191">
                  <c:v>88.51</c:v>
                </c:pt>
                <c:pt idx="192">
                  <c:v>132.07</c:v>
                </c:pt>
                <c:pt idx="193">
                  <c:v>26.86</c:v>
                </c:pt>
                <c:pt idx="194">
                  <c:v>17.11</c:v>
                </c:pt>
                <c:pt idx="195">
                  <c:v>65.209999999999994</c:v>
                </c:pt>
                <c:pt idx="196">
                  <c:v>4.1100000000000003</c:v>
                </c:pt>
                <c:pt idx="197">
                  <c:v>20.3</c:v>
                </c:pt>
                <c:pt idx="198">
                  <c:v>25</c:v>
                </c:pt>
                <c:pt idx="199">
                  <c:v>41</c:v>
                </c:pt>
                <c:pt idx="200">
                  <c:v>10.6</c:v>
                </c:pt>
                <c:pt idx="201">
                  <c:v>16.29</c:v>
                </c:pt>
                <c:pt idx="202">
                  <c:v>2.4900000000000002</c:v>
                </c:pt>
                <c:pt idx="20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4A-46F9-A4C6-A3F9978D3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6504456"/>
        <c:axId val="180639752"/>
      </c:scatterChart>
      <c:valAx>
        <c:axId val="1406504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39752"/>
        <c:crosses val="autoZero"/>
        <c:crossBetween val="midCat"/>
      </c:valAx>
      <c:valAx>
        <c:axId val="180639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504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Action (runtimes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genre_tables!$K$3:$K$209</c:f>
              <c:numCache>
                <c:formatCode>General</c:formatCode>
                <c:ptCount val="207"/>
                <c:pt idx="0">
                  <c:v>2008</c:v>
                </c:pt>
                <c:pt idx="1">
                  <c:v>2003</c:v>
                </c:pt>
                <c:pt idx="2">
                  <c:v>2023</c:v>
                </c:pt>
                <c:pt idx="3">
                  <c:v>2010</c:v>
                </c:pt>
                <c:pt idx="4">
                  <c:v>2001</c:v>
                </c:pt>
                <c:pt idx="5">
                  <c:v>2002</c:v>
                </c:pt>
                <c:pt idx="6">
                  <c:v>1999</c:v>
                </c:pt>
                <c:pt idx="7">
                  <c:v>1980</c:v>
                </c:pt>
                <c:pt idx="8">
                  <c:v>2020</c:v>
                </c:pt>
                <c:pt idx="9">
                  <c:v>1991</c:v>
                </c:pt>
                <c:pt idx="10">
                  <c:v>1977</c:v>
                </c:pt>
                <c:pt idx="11">
                  <c:v>1954</c:v>
                </c:pt>
                <c:pt idx="12">
                  <c:v>1962</c:v>
                </c:pt>
                <c:pt idx="13">
                  <c:v>2022</c:v>
                </c:pt>
                <c:pt idx="14">
                  <c:v>2000</c:v>
                </c:pt>
                <c:pt idx="15">
                  <c:v>1994</c:v>
                </c:pt>
                <c:pt idx="16">
                  <c:v>1981</c:v>
                </c:pt>
                <c:pt idx="17">
                  <c:v>2018</c:v>
                </c:pt>
                <c:pt idx="18">
                  <c:v>2019</c:v>
                </c:pt>
                <c:pt idx="19">
                  <c:v>1986</c:v>
                </c:pt>
                <c:pt idx="20">
                  <c:v>2012</c:v>
                </c:pt>
                <c:pt idx="21">
                  <c:v>2018</c:v>
                </c:pt>
                <c:pt idx="22">
                  <c:v>2003</c:v>
                </c:pt>
                <c:pt idx="23">
                  <c:v>2019</c:v>
                </c:pt>
                <c:pt idx="24">
                  <c:v>2019</c:v>
                </c:pt>
                <c:pt idx="25">
                  <c:v>2022</c:v>
                </c:pt>
                <c:pt idx="26">
                  <c:v>1995</c:v>
                </c:pt>
                <c:pt idx="27">
                  <c:v>1983</c:v>
                </c:pt>
                <c:pt idx="28">
                  <c:v>1997</c:v>
                </c:pt>
                <c:pt idx="29">
                  <c:v>1959</c:v>
                </c:pt>
                <c:pt idx="30">
                  <c:v>2016</c:v>
                </c:pt>
                <c:pt idx="31">
                  <c:v>2022</c:v>
                </c:pt>
                <c:pt idx="32">
                  <c:v>2022</c:v>
                </c:pt>
                <c:pt idx="33">
                  <c:v>2022</c:v>
                </c:pt>
                <c:pt idx="34">
                  <c:v>2021</c:v>
                </c:pt>
                <c:pt idx="35">
                  <c:v>2018</c:v>
                </c:pt>
                <c:pt idx="36">
                  <c:v>2023</c:v>
                </c:pt>
                <c:pt idx="37">
                  <c:v>1989</c:v>
                </c:pt>
                <c:pt idx="38">
                  <c:v>2021</c:v>
                </c:pt>
                <c:pt idx="39">
                  <c:v>1993</c:v>
                </c:pt>
                <c:pt idx="40">
                  <c:v>2005</c:v>
                </c:pt>
                <c:pt idx="41">
                  <c:v>2019</c:v>
                </c:pt>
                <c:pt idx="42">
                  <c:v>2003</c:v>
                </c:pt>
                <c:pt idx="43">
                  <c:v>1988</c:v>
                </c:pt>
                <c:pt idx="44">
                  <c:v>2005</c:v>
                </c:pt>
                <c:pt idx="45">
                  <c:v>2020</c:v>
                </c:pt>
                <c:pt idx="46">
                  <c:v>1985</c:v>
                </c:pt>
                <c:pt idx="47">
                  <c:v>2017</c:v>
                </c:pt>
                <c:pt idx="48">
                  <c:v>2012</c:v>
                </c:pt>
                <c:pt idx="49">
                  <c:v>1961</c:v>
                </c:pt>
                <c:pt idx="50">
                  <c:v>2019</c:v>
                </c:pt>
                <c:pt idx="51">
                  <c:v>2018</c:v>
                </c:pt>
                <c:pt idx="52">
                  <c:v>1924</c:v>
                </c:pt>
                <c:pt idx="53">
                  <c:v>2017</c:v>
                </c:pt>
                <c:pt idx="54">
                  <c:v>2012</c:v>
                </c:pt>
                <c:pt idx="55">
                  <c:v>2018</c:v>
                </c:pt>
                <c:pt idx="56">
                  <c:v>2003</c:v>
                </c:pt>
                <c:pt idx="57">
                  <c:v>1982</c:v>
                </c:pt>
                <c:pt idx="58">
                  <c:v>1984</c:v>
                </c:pt>
                <c:pt idx="59">
                  <c:v>2015</c:v>
                </c:pt>
                <c:pt idx="60">
                  <c:v>2019</c:v>
                </c:pt>
                <c:pt idx="61">
                  <c:v>2017</c:v>
                </c:pt>
                <c:pt idx="62">
                  <c:v>2013</c:v>
                </c:pt>
                <c:pt idx="63">
                  <c:v>2010</c:v>
                </c:pt>
                <c:pt idx="64">
                  <c:v>1998</c:v>
                </c:pt>
                <c:pt idx="65">
                  <c:v>2011</c:v>
                </c:pt>
                <c:pt idx="66">
                  <c:v>1999</c:v>
                </c:pt>
                <c:pt idx="67">
                  <c:v>1997</c:v>
                </c:pt>
                <c:pt idx="68">
                  <c:v>2015</c:v>
                </c:pt>
                <c:pt idx="69">
                  <c:v>1958</c:v>
                </c:pt>
                <c:pt idx="70">
                  <c:v>1949</c:v>
                </c:pt>
                <c:pt idx="71">
                  <c:v>1926</c:v>
                </c:pt>
                <c:pt idx="72">
                  <c:v>2008</c:v>
                </c:pt>
                <c:pt idx="73">
                  <c:v>1975</c:v>
                </c:pt>
                <c:pt idx="74">
                  <c:v>2000</c:v>
                </c:pt>
                <c:pt idx="75">
                  <c:v>1999</c:v>
                </c:pt>
                <c:pt idx="76">
                  <c:v>2021</c:v>
                </c:pt>
                <c:pt idx="77">
                  <c:v>2017</c:v>
                </c:pt>
                <c:pt idx="78">
                  <c:v>2014</c:v>
                </c:pt>
                <c:pt idx="79">
                  <c:v>2016</c:v>
                </c:pt>
                <c:pt idx="80">
                  <c:v>2012</c:v>
                </c:pt>
                <c:pt idx="81">
                  <c:v>2004</c:v>
                </c:pt>
                <c:pt idx="82">
                  <c:v>2006</c:v>
                </c:pt>
                <c:pt idx="83">
                  <c:v>2015</c:v>
                </c:pt>
                <c:pt idx="84">
                  <c:v>2007</c:v>
                </c:pt>
                <c:pt idx="85">
                  <c:v>1988</c:v>
                </c:pt>
                <c:pt idx="86">
                  <c:v>2004</c:v>
                </c:pt>
                <c:pt idx="87">
                  <c:v>2008</c:v>
                </c:pt>
                <c:pt idx="88">
                  <c:v>2002</c:v>
                </c:pt>
                <c:pt idx="89">
                  <c:v>2015</c:v>
                </c:pt>
                <c:pt idx="90">
                  <c:v>2020</c:v>
                </c:pt>
                <c:pt idx="91">
                  <c:v>2007</c:v>
                </c:pt>
                <c:pt idx="92">
                  <c:v>2014</c:v>
                </c:pt>
                <c:pt idx="93">
                  <c:v>2010</c:v>
                </c:pt>
                <c:pt idx="94">
                  <c:v>1962</c:v>
                </c:pt>
                <c:pt idx="95">
                  <c:v>2004</c:v>
                </c:pt>
                <c:pt idx="96">
                  <c:v>2009</c:v>
                </c:pt>
                <c:pt idx="97">
                  <c:v>1994</c:v>
                </c:pt>
                <c:pt idx="98">
                  <c:v>2023</c:v>
                </c:pt>
                <c:pt idx="99">
                  <c:v>2009</c:v>
                </c:pt>
                <c:pt idx="100">
                  <c:v>2021</c:v>
                </c:pt>
                <c:pt idx="101">
                  <c:v>2008</c:v>
                </c:pt>
                <c:pt idx="102">
                  <c:v>2009</c:v>
                </c:pt>
                <c:pt idx="103">
                  <c:v>2014</c:v>
                </c:pt>
                <c:pt idx="104">
                  <c:v>2014</c:v>
                </c:pt>
                <c:pt idx="105">
                  <c:v>2002</c:v>
                </c:pt>
                <c:pt idx="106">
                  <c:v>2017</c:v>
                </c:pt>
                <c:pt idx="107">
                  <c:v>2006</c:v>
                </c:pt>
                <c:pt idx="108">
                  <c:v>1980</c:v>
                </c:pt>
                <c:pt idx="109">
                  <c:v>2009</c:v>
                </c:pt>
                <c:pt idx="110">
                  <c:v>1995</c:v>
                </c:pt>
                <c:pt idx="111">
                  <c:v>1964</c:v>
                </c:pt>
                <c:pt idx="112">
                  <c:v>2000</c:v>
                </c:pt>
                <c:pt idx="113">
                  <c:v>1969</c:v>
                </c:pt>
                <c:pt idx="114">
                  <c:v>2014</c:v>
                </c:pt>
                <c:pt idx="115">
                  <c:v>2002</c:v>
                </c:pt>
                <c:pt idx="116">
                  <c:v>1938</c:v>
                </c:pt>
                <c:pt idx="117">
                  <c:v>2017</c:v>
                </c:pt>
                <c:pt idx="118">
                  <c:v>2015</c:v>
                </c:pt>
                <c:pt idx="119">
                  <c:v>2016</c:v>
                </c:pt>
                <c:pt idx="120">
                  <c:v>2022</c:v>
                </c:pt>
                <c:pt idx="121">
                  <c:v>2022</c:v>
                </c:pt>
                <c:pt idx="122">
                  <c:v>2017</c:v>
                </c:pt>
                <c:pt idx="123">
                  <c:v>2019</c:v>
                </c:pt>
                <c:pt idx="124">
                  <c:v>2022</c:v>
                </c:pt>
                <c:pt idx="125">
                  <c:v>2011</c:v>
                </c:pt>
                <c:pt idx="126">
                  <c:v>2007</c:v>
                </c:pt>
                <c:pt idx="127">
                  <c:v>2022</c:v>
                </c:pt>
                <c:pt idx="128">
                  <c:v>1984</c:v>
                </c:pt>
                <c:pt idx="129">
                  <c:v>1987</c:v>
                </c:pt>
                <c:pt idx="130">
                  <c:v>2016</c:v>
                </c:pt>
                <c:pt idx="131">
                  <c:v>2015</c:v>
                </c:pt>
                <c:pt idx="132">
                  <c:v>2006</c:v>
                </c:pt>
                <c:pt idx="133">
                  <c:v>1993</c:v>
                </c:pt>
                <c:pt idx="134">
                  <c:v>2016</c:v>
                </c:pt>
                <c:pt idx="135">
                  <c:v>2008</c:v>
                </c:pt>
                <c:pt idx="136">
                  <c:v>2014</c:v>
                </c:pt>
                <c:pt idx="137">
                  <c:v>2012</c:v>
                </c:pt>
                <c:pt idx="138">
                  <c:v>2013</c:v>
                </c:pt>
                <c:pt idx="139">
                  <c:v>2003</c:v>
                </c:pt>
                <c:pt idx="140">
                  <c:v>2014</c:v>
                </c:pt>
                <c:pt idx="141">
                  <c:v>2022</c:v>
                </c:pt>
                <c:pt idx="142">
                  <c:v>2010</c:v>
                </c:pt>
                <c:pt idx="143">
                  <c:v>2005</c:v>
                </c:pt>
                <c:pt idx="144">
                  <c:v>2010</c:v>
                </c:pt>
                <c:pt idx="145">
                  <c:v>2014</c:v>
                </c:pt>
                <c:pt idx="146">
                  <c:v>1972</c:v>
                </c:pt>
                <c:pt idx="147">
                  <c:v>2006</c:v>
                </c:pt>
                <c:pt idx="148">
                  <c:v>2008</c:v>
                </c:pt>
                <c:pt idx="149">
                  <c:v>1993</c:v>
                </c:pt>
                <c:pt idx="150">
                  <c:v>1993</c:v>
                </c:pt>
                <c:pt idx="151">
                  <c:v>1989</c:v>
                </c:pt>
                <c:pt idx="152">
                  <c:v>2001</c:v>
                </c:pt>
                <c:pt idx="153">
                  <c:v>1997</c:v>
                </c:pt>
                <c:pt idx="154">
                  <c:v>2018</c:v>
                </c:pt>
                <c:pt idx="155">
                  <c:v>2014</c:v>
                </c:pt>
                <c:pt idx="156">
                  <c:v>2001</c:v>
                </c:pt>
                <c:pt idx="157">
                  <c:v>1992</c:v>
                </c:pt>
                <c:pt idx="158">
                  <c:v>2011</c:v>
                </c:pt>
                <c:pt idx="159">
                  <c:v>2007</c:v>
                </c:pt>
                <c:pt idx="160">
                  <c:v>2001</c:v>
                </c:pt>
                <c:pt idx="161">
                  <c:v>2002</c:v>
                </c:pt>
                <c:pt idx="162">
                  <c:v>2014</c:v>
                </c:pt>
                <c:pt idx="163">
                  <c:v>2004</c:v>
                </c:pt>
                <c:pt idx="164">
                  <c:v>1982</c:v>
                </c:pt>
                <c:pt idx="165">
                  <c:v>1982</c:v>
                </c:pt>
                <c:pt idx="166">
                  <c:v>2004</c:v>
                </c:pt>
                <c:pt idx="167">
                  <c:v>1960</c:v>
                </c:pt>
                <c:pt idx="168">
                  <c:v>1971</c:v>
                </c:pt>
                <c:pt idx="169">
                  <c:v>1999</c:v>
                </c:pt>
                <c:pt idx="170">
                  <c:v>2013</c:v>
                </c:pt>
                <c:pt idx="171">
                  <c:v>2004</c:v>
                </c:pt>
                <c:pt idx="172">
                  <c:v>1971</c:v>
                </c:pt>
                <c:pt idx="173">
                  <c:v>1967</c:v>
                </c:pt>
                <c:pt idx="174">
                  <c:v>1962</c:v>
                </c:pt>
                <c:pt idx="175">
                  <c:v>1964</c:v>
                </c:pt>
                <c:pt idx="176">
                  <c:v>1967</c:v>
                </c:pt>
                <c:pt idx="177">
                  <c:v>2000</c:v>
                </c:pt>
                <c:pt idx="178">
                  <c:v>1998</c:v>
                </c:pt>
                <c:pt idx="179">
                  <c:v>1992</c:v>
                </c:pt>
                <c:pt idx="180">
                  <c:v>2016</c:v>
                </c:pt>
                <c:pt idx="181">
                  <c:v>2010</c:v>
                </c:pt>
                <c:pt idx="182">
                  <c:v>1973</c:v>
                </c:pt>
                <c:pt idx="183">
                  <c:v>1932</c:v>
                </c:pt>
                <c:pt idx="184">
                  <c:v>1948</c:v>
                </c:pt>
                <c:pt idx="185">
                  <c:v>2022</c:v>
                </c:pt>
                <c:pt idx="186">
                  <c:v>1997</c:v>
                </c:pt>
                <c:pt idx="187">
                  <c:v>2006</c:v>
                </c:pt>
                <c:pt idx="188">
                  <c:v>2009</c:v>
                </c:pt>
                <c:pt idx="189">
                  <c:v>2018</c:v>
                </c:pt>
                <c:pt idx="190">
                  <c:v>2017</c:v>
                </c:pt>
                <c:pt idx="191">
                  <c:v>1987</c:v>
                </c:pt>
                <c:pt idx="192">
                  <c:v>2010</c:v>
                </c:pt>
                <c:pt idx="193">
                  <c:v>2015</c:v>
                </c:pt>
                <c:pt idx="194">
                  <c:v>2005</c:v>
                </c:pt>
                <c:pt idx="195">
                  <c:v>2008</c:v>
                </c:pt>
                <c:pt idx="196">
                  <c:v>2002</c:v>
                </c:pt>
                <c:pt idx="197">
                  <c:v>1987</c:v>
                </c:pt>
                <c:pt idx="198">
                  <c:v>2011</c:v>
                </c:pt>
                <c:pt idx="199">
                  <c:v>1981</c:v>
                </c:pt>
                <c:pt idx="200">
                  <c:v>1973</c:v>
                </c:pt>
                <c:pt idx="201">
                  <c:v>2012</c:v>
                </c:pt>
                <c:pt idx="202">
                  <c:v>2014</c:v>
                </c:pt>
                <c:pt idx="203">
                  <c:v>1995</c:v>
                </c:pt>
                <c:pt idx="204">
                  <c:v>2006</c:v>
                </c:pt>
                <c:pt idx="205">
                  <c:v>1974</c:v>
                </c:pt>
                <c:pt idx="206">
                  <c:v>2009</c:v>
                </c:pt>
              </c:numCache>
            </c:numRef>
          </c:xVal>
          <c:yVal>
            <c:numRef>
              <c:f>genre_tables!$L$3:$L$209</c:f>
              <c:numCache>
                <c:formatCode>General</c:formatCode>
                <c:ptCount val="207"/>
                <c:pt idx="0">
                  <c:v>152</c:v>
                </c:pt>
                <c:pt idx="1">
                  <c:v>201</c:v>
                </c:pt>
                <c:pt idx="2">
                  <c:v>140</c:v>
                </c:pt>
                <c:pt idx="3">
                  <c:v>148</c:v>
                </c:pt>
                <c:pt idx="4">
                  <c:v>178</c:v>
                </c:pt>
                <c:pt idx="5">
                  <c:v>179</c:v>
                </c:pt>
                <c:pt idx="6">
                  <c:v>136</c:v>
                </c:pt>
                <c:pt idx="7">
                  <c:v>124</c:v>
                </c:pt>
                <c:pt idx="8">
                  <c:v>153</c:v>
                </c:pt>
                <c:pt idx="9">
                  <c:v>137</c:v>
                </c:pt>
                <c:pt idx="10">
                  <c:v>121</c:v>
                </c:pt>
                <c:pt idx="11">
                  <c:v>207</c:v>
                </c:pt>
                <c:pt idx="12">
                  <c:v>133</c:v>
                </c:pt>
                <c:pt idx="13">
                  <c:v>163</c:v>
                </c:pt>
                <c:pt idx="14">
                  <c:v>155</c:v>
                </c:pt>
                <c:pt idx="15">
                  <c:v>110</c:v>
                </c:pt>
                <c:pt idx="16">
                  <c:v>115</c:v>
                </c:pt>
                <c:pt idx="17">
                  <c:v>117</c:v>
                </c:pt>
                <c:pt idx="18">
                  <c:v>181</c:v>
                </c:pt>
                <c:pt idx="19">
                  <c:v>137</c:v>
                </c:pt>
                <c:pt idx="20">
                  <c:v>164</c:v>
                </c:pt>
                <c:pt idx="21">
                  <c:v>149</c:v>
                </c:pt>
                <c:pt idx="22">
                  <c:v>120</c:v>
                </c:pt>
                <c:pt idx="23">
                  <c:v>145</c:v>
                </c:pt>
                <c:pt idx="24">
                  <c:v>141</c:v>
                </c:pt>
                <c:pt idx="25">
                  <c:v>130</c:v>
                </c:pt>
                <c:pt idx="26">
                  <c:v>170</c:v>
                </c:pt>
                <c:pt idx="27">
                  <c:v>131</c:v>
                </c:pt>
                <c:pt idx="28">
                  <c:v>134</c:v>
                </c:pt>
                <c:pt idx="29">
                  <c:v>136</c:v>
                </c:pt>
                <c:pt idx="30">
                  <c:v>161</c:v>
                </c:pt>
                <c:pt idx="31">
                  <c:v>148</c:v>
                </c:pt>
                <c:pt idx="32">
                  <c:v>168</c:v>
                </c:pt>
                <c:pt idx="33">
                  <c:v>175</c:v>
                </c:pt>
                <c:pt idx="34">
                  <c:v>135</c:v>
                </c:pt>
                <c:pt idx="35">
                  <c:v>170</c:v>
                </c:pt>
                <c:pt idx="36">
                  <c:v>150</c:v>
                </c:pt>
                <c:pt idx="37">
                  <c:v>127</c:v>
                </c:pt>
                <c:pt idx="38">
                  <c:v>148</c:v>
                </c:pt>
                <c:pt idx="39">
                  <c:v>127</c:v>
                </c:pt>
                <c:pt idx="40">
                  <c:v>140</c:v>
                </c:pt>
                <c:pt idx="41">
                  <c:v>119</c:v>
                </c:pt>
                <c:pt idx="42">
                  <c:v>111</c:v>
                </c:pt>
                <c:pt idx="43">
                  <c:v>132</c:v>
                </c:pt>
                <c:pt idx="44">
                  <c:v>132</c:v>
                </c:pt>
                <c:pt idx="45">
                  <c:v>117</c:v>
                </c:pt>
                <c:pt idx="46">
                  <c:v>162</c:v>
                </c:pt>
                <c:pt idx="47">
                  <c:v>167</c:v>
                </c:pt>
                <c:pt idx="48">
                  <c:v>321</c:v>
                </c:pt>
                <c:pt idx="49">
                  <c:v>110</c:v>
                </c:pt>
                <c:pt idx="50">
                  <c:v>138</c:v>
                </c:pt>
                <c:pt idx="51">
                  <c:v>156</c:v>
                </c:pt>
                <c:pt idx="52">
                  <c:v>45</c:v>
                </c:pt>
                <c:pt idx="53">
                  <c:v>147</c:v>
                </c:pt>
                <c:pt idx="54">
                  <c:v>135</c:v>
                </c:pt>
                <c:pt idx="55">
                  <c:v>170</c:v>
                </c:pt>
                <c:pt idx="56">
                  <c:v>143</c:v>
                </c:pt>
                <c:pt idx="57">
                  <c:v>117</c:v>
                </c:pt>
                <c:pt idx="58">
                  <c:v>107</c:v>
                </c:pt>
                <c:pt idx="59">
                  <c:v>120</c:v>
                </c:pt>
                <c:pt idx="60">
                  <c:v>152</c:v>
                </c:pt>
                <c:pt idx="61">
                  <c:v>137</c:v>
                </c:pt>
                <c:pt idx="62">
                  <c:v>123</c:v>
                </c:pt>
                <c:pt idx="63">
                  <c:v>98</c:v>
                </c:pt>
                <c:pt idx="64">
                  <c:v>107</c:v>
                </c:pt>
                <c:pt idx="65">
                  <c:v>140</c:v>
                </c:pt>
                <c:pt idx="66">
                  <c:v>86</c:v>
                </c:pt>
                <c:pt idx="67">
                  <c:v>87</c:v>
                </c:pt>
                <c:pt idx="68">
                  <c:v>163</c:v>
                </c:pt>
                <c:pt idx="69">
                  <c:v>126</c:v>
                </c:pt>
                <c:pt idx="70">
                  <c:v>114</c:v>
                </c:pt>
                <c:pt idx="71">
                  <c:v>78</c:v>
                </c:pt>
                <c:pt idx="72">
                  <c:v>104</c:v>
                </c:pt>
                <c:pt idx="73">
                  <c:v>162</c:v>
                </c:pt>
                <c:pt idx="74">
                  <c:v>156</c:v>
                </c:pt>
                <c:pt idx="75">
                  <c:v>174</c:v>
                </c:pt>
                <c:pt idx="76">
                  <c:v>155</c:v>
                </c:pt>
                <c:pt idx="77">
                  <c:v>164</c:v>
                </c:pt>
                <c:pt idx="78">
                  <c:v>121</c:v>
                </c:pt>
                <c:pt idx="79">
                  <c:v>108</c:v>
                </c:pt>
                <c:pt idx="80">
                  <c:v>143</c:v>
                </c:pt>
                <c:pt idx="81">
                  <c:v>115</c:v>
                </c:pt>
                <c:pt idx="82">
                  <c:v>144</c:v>
                </c:pt>
                <c:pt idx="83">
                  <c:v>156</c:v>
                </c:pt>
                <c:pt idx="84">
                  <c:v>115</c:v>
                </c:pt>
                <c:pt idx="85">
                  <c:v>124</c:v>
                </c:pt>
                <c:pt idx="86">
                  <c:v>137</c:v>
                </c:pt>
                <c:pt idx="87">
                  <c:v>106</c:v>
                </c:pt>
                <c:pt idx="88">
                  <c:v>101</c:v>
                </c:pt>
                <c:pt idx="89">
                  <c:v>159</c:v>
                </c:pt>
                <c:pt idx="90">
                  <c:v>103</c:v>
                </c:pt>
                <c:pt idx="91">
                  <c:v>115</c:v>
                </c:pt>
                <c:pt idx="92">
                  <c:v>160</c:v>
                </c:pt>
                <c:pt idx="93">
                  <c:v>115</c:v>
                </c:pt>
                <c:pt idx="94">
                  <c:v>96</c:v>
                </c:pt>
                <c:pt idx="95">
                  <c:v>140</c:v>
                </c:pt>
                <c:pt idx="96">
                  <c:v>128</c:v>
                </c:pt>
                <c:pt idx="97">
                  <c:v>160</c:v>
                </c:pt>
                <c:pt idx="98">
                  <c:v>169</c:v>
                </c:pt>
                <c:pt idx="99">
                  <c:v>162</c:v>
                </c:pt>
                <c:pt idx="100">
                  <c:v>242</c:v>
                </c:pt>
                <c:pt idx="101">
                  <c:v>126</c:v>
                </c:pt>
                <c:pt idx="102">
                  <c:v>127</c:v>
                </c:pt>
                <c:pt idx="103">
                  <c:v>113</c:v>
                </c:pt>
                <c:pt idx="104">
                  <c:v>132</c:v>
                </c:pt>
                <c:pt idx="105">
                  <c:v>119</c:v>
                </c:pt>
                <c:pt idx="106">
                  <c:v>130</c:v>
                </c:pt>
                <c:pt idx="107">
                  <c:v>109</c:v>
                </c:pt>
                <c:pt idx="108">
                  <c:v>133</c:v>
                </c:pt>
                <c:pt idx="109">
                  <c:v>112</c:v>
                </c:pt>
                <c:pt idx="110">
                  <c:v>83</c:v>
                </c:pt>
                <c:pt idx="111">
                  <c:v>99</c:v>
                </c:pt>
                <c:pt idx="112">
                  <c:v>120</c:v>
                </c:pt>
                <c:pt idx="113">
                  <c:v>135</c:v>
                </c:pt>
                <c:pt idx="114">
                  <c:v>150</c:v>
                </c:pt>
                <c:pt idx="115">
                  <c:v>120</c:v>
                </c:pt>
                <c:pt idx="116">
                  <c:v>102</c:v>
                </c:pt>
                <c:pt idx="117">
                  <c:v>137</c:v>
                </c:pt>
                <c:pt idx="118">
                  <c:v>159</c:v>
                </c:pt>
                <c:pt idx="119">
                  <c:v>130</c:v>
                </c:pt>
                <c:pt idx="120">
                  <c:v>176</c:v>
                </c:pt>
                <c:pt idx="121">
                  <c:v>139</c:v>
                </c:pt>
                <c:pt idx="122">
                  <c:v>106</c:v>
                </c:pt>
                <c:pt idx="123">
                  <c:v>113</c:v>
                </c:pt>
                <c:pt idx="124">
                  <c:v>148</c:v>
                </c:pt>
                <c:pt idx="125">
                  <c:v>100</c:v>
                </c:pt>
                <c:pt idx="126">
                  <c:v>121</c:v>
                </c:pt>
                <c:pt idx="127">
                  <c:v>187</c:v>
                </c:pt>
                <c:pt idx="128">
                  <c:v>105</c:v>
                </c:pt>
                <c:pt idx="129">
                  <c:v>107</c:v>
                </c:pt>
                <c:pt idx="130">
                  <c:v>133</c:v>
                </c:pt>
                <c:pt idx="131">
                  <c:v>138</c:v>
                </c:pt>
                <c:pt idx="132">
                  <c:v>139</c:v>
                </c:pt>
                <c:pt idx="133">
                  <c:v>130</c:v>
                </c:pt>
                <c:pt idx="134">
                  <c:v>147</c:v>
                </c:pt>
                <c:pt idx="135">
                  <c:v>90</c:v>
                </c:pt>
                <c:pt idx="136">
                  <c:v>136</c:v>
                </c:pt>
                <c:pt idx="137">
                  <c:v>143</c:v>
                </c:pt>
                <c:pt idx="138">
                  <c:v>134</c:v>
                </c:pt>
                <c:pt idx="139">
                  <c:v>154</c:v>
                </c:pt>
                <c:pt idx="140">
                  <c:v>102</c:v>
                </c:pt>
                <c:pt idx="141">
                  <c:v>147</c:v>
                </c:pt>
                <c:pt idx="142">
                  <c:v>144</c:v>
                </c:pt>
                <c:pt idx="143">
                  <c:v>119</c:v>
                </c:pt>
                <c:pt idx="144">
                  <c:v>116</c:v>
                </c:pt>
                <c:pt idx="145">
                  <c:v>102</c:v>
                </c:pt>
                <c:pt idx="146">
                  <c:v>95</c:v>
                </c:pt>
                <c:pt idx="147">
                  <c:v>141</c:v>
                </c:pt>
                <c:pt idx="148">
                  <c:v>125</c:v>
                </c:pt>
                <c:pt idx="149">
                  <c:v>76</c:v>
                </c:pt>
                <c:pt idx="150">
                  <c:v>94</c:v>
                </c:pt>
                <c:pt idx="151">
                  <c:v>111</c:v>
                </c:pt>
                <c:pt idx="152">
                  <c:v>115</c:v>
                </c:pt>
                <c:pt idx="153">
                  <c:v>87</c:v>
                </c:pt>
                <c:pt idx="154">
                  <c:v>147</c:v>
                </c:pt>
                <c:pt idx="155">
                  <c:v>129</c:v>
                </c:pt>
                <c:pt idx="156">
                  <c:v>144</c:v>
                </c:pt>
                <c:pt idx="157">
                  <c:v>112</c:v>
                </c:pt>
                <c:pt idx="158">
                  <c:v>131</c:v>
                </c:pt>
                <c:pt idx="159">
                  <c:v>122</c:v>
                </c:pt>
                <c:pt idx="160">
                  <c:v>122</c:v>
                </c:pt>
                <c:pt idx="161">
                  <c:v>131</c:v>
                </c:pt>
                <c:pt idx="162">
                  <c:v>100</c:v>
                </c:pt>
                <c:pt idx="163">
                  <c:v>146</c:v>
                </c:pt>
                <c:pt idx="164">
                  <c:v>93</c:v>
                </c:pt>
                <c:pt idx="165">
                  <c:v>113</c:v>
                </c:pt>
                <c:pt idx="166">
                  <c:v>108</c:v>
                </c:pt>
                <c:pt idx="167">
                  <c:v>128</c:v>
                </c:pt>
                <c:pt idx="168">
                  <c:v>104</c:v>
                </c:pt>
                <c:pt idx="169">
                  <c:v>108</c:v>
                </c:pt>
                <c:pt idx="170">
                  <c:v>132</c:v>
                </c:pt>
                <c:pt idx="171">
                  <c:v>99</c:v>
                </c:pt>
                <c:pt idx="172">
                  <c:v>102</c:v>
                </c:pt>
                <c:pt idx="173">
                  <c:v>150</c:v>
                </c:pt>
                <c:pt idx="174">
                  <c:v>178</c:v>
                </c:pt>
                <c:pt idx="175">
                  <c:v>110</c:v>
                </c:pt>
                <c:pt idx="176">
                  <c:v>111</c:v>
                </c:pt>
                <c:pt idx="177">
                  <c:v>110</c:v>
                </c:pt>
                <c:pt idx="178">
                  <c:v>80</c:v>
                </c:pt>
                <c:pt idx="179">
                  <c:v>128</c:v>
                </c:pt>
                <c:pt idx="180">
                  <c:v>101</c:v>
                </c:pt>
                <c:pt idx="181">
                  <c:v>119</c:v>
                </c:pt>
                <c:pt idx="182">
                  <c:v>94</c:v>
                </c:pt>
                <c:pt idx="183">
                  <c:v>93</c:v>
                </c:pt>
                <c:pt idx="184">
                  <c:v>100</c:v>
                </c:pt>
                <c:pt idx="185">
                  <c:v>192</c:v>
                </c:pt>
                <c:pt idx="186">
                  <c:v>126</c:v>
                </c:pt>
                <c:pt idx="187">
                  <c:v>117</c:v>
                </c:pt>
                <c:pt idx="188">
                  <c:v>162</c:v>
                </c:pt>
                <c:pt idx="189">
                  <c:v>119</c:v>
                </c:pt>
                <c:pt idx="190">
                  <c:v>136</c:v>
                </c:pt>
                <c:pt idx="191">
                  <c:v>102</c:v>
                </c:pt>
                <c:pt idx="192">
                  <c:v>117</c:v>
                </c:pt>
                <c:pt idx="193">
                  <c:v>121</c:v>
                </c:pt>
                <c:pt idx="194">
                  <c:v>140</c:v>
                </c:pt>
                <c:pt idx="195">
                  <c:v>92</c:v>
                </c:pt>
                <c:pt idx="196">
                  <c:v>145</c:v>
                </c:pt>
                <c:pt idx="197">
                  <c:v>109</c:v>
                </c:pt>
                <c:pt idx="198">
                  <c:v>101</c:v>
                </c:pt>
                <c:pt idx="199">
                  <c:v>96</c:v>
                </c:pt>
                <c:pt idx="200">
                  <c:v>102</c:v>
                </c:pt>
                <c:pt idx="201">
                  <c:v>109</c:v>
                </c:pt>
                <c:pt idx="202">
                  <c:v>130</c:v>
                </c:pt>
                <c:pt idx="203">
                  <c:v>128</c:v>
                </c:pt>
                <c:pt idx="204">
                  <c:v>111</c:v>
                </c:pt>
                <c:pt idx="205">
                  <c:v>104</c:v>
                </c:pt>
                <c:pt idx="206">
                  <c:v>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EA-41FA-A0DA-547EAC176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3310215"/>
        <c:axId val="1353312263"/>
      </c:scatterChart>
      <c:valAx>
        <c:axId val="1353310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312263"/>
        <c:crosses val="autoZero"/>
        <c:crossBetween val="midCat"/>
      </c:valAx>
      <c:valAx>
        <c:axId val="1353312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310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Action (ratings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genre_tables!$K$3:$K$209</c:f>
              <c:numCache>
                <c:formatCode>General</c:formatCode>
                <c:ptCount val="207"/>
                <c:pt idx="0">
                  <c:v>2008</c:v>
                </c:pt>
                <c:pt idx="1">
                  <c:v>2003</c:v>
                </c:pt>
                <c:pt idx="2">
                  <c:v>2023</c:v>
                </c:pt>
                <c:pt idx="3">
                  <c:v>2010</c:v>
                </c:pt>
                <c:pt idx="4">
                  <c:v>2001</c:v>
                </c:pt>
                <c:pt idx="5">
                  <c:v>2002</c:v>
                </c:pt>
                <c:pt idx="6">
                  <c:v>1999</c:v>
                </c:pt>
                <c:pt idx="7">
                  <c:v>1980</c:v>
                </c:pt>
                <c:pt idx="8">
                  <c:v>2020</c:v>
                </c:pt>
                <c:pt idx="9">
                  <c:v>1991</c:v>
                </c:pt>
                <c:pt idx="10">
                  <c:v>1977</c:v>
                </c:pt>
                <c:pt idx="11">
                  <c:v>1954</c:v>
                </c:pt>
                <c:pt idx="12">
                  <c:v>1962</c:v>
                </c:pt>
                <c:pt idx="13">
                  <c:v>2022</c:v>
                </c:pt>
                <c:pt idx="14">
                  <c:v>2000</c:v>
                </c:pt>
                <c:pt idx="15">
                  <c:v>1994</c:v>
                </c:pt>
                <c:pt idx="16">
                  <c:v>1981</c:v>
                </c:pt>
                <c:pt idx="17">
                  <c:v>2018</c:v>
                </c:pt>
                <c:pt idx="18">
                  <c:v>2019</c:v>
                </c:pt>
                <c:pt idx="19">
                  <c:v>1986</c:v>
                </c:pt>
                <c:pt idx="20">
                  <c:v>2012</c:v>
                </c:pt>
                <c:pt idx="21">
                  <c:v>2018</c:v>
                </c:pt>
                <c:pt idx="22">
                  <c:v>2003</c:v>
                </c:pt>
                <c:pt idx="23">
                  <c:v>2019</c:v>
                </c:pt>
                <c:pt idx="24">
                  <c:v>2019</c:v>
                </c:pt>
                <c:pt idx="25">
                  <c:v>2022</c:v>
                </c:pt>
                <c:pt idx="26">
                  <c:v>1995</c:v>
                </c:pt>
                <c:pt idx="27">
                  <c:v>1983</c:v>
                </c:pt>
                <c:pt idx="28">
                  <c:v>1997</c:v>
                </c:pt>
                <c:pt idx="29">
                  <c:v>1959</c:v>
                </c:pt>
                <c:pt idx="30">
                  <c:v>2016</c:v>
                </c:pt>
                <c:pt idx="31">
                  <c:v>2022</c:v>
                </c:pt>
                <c:pt idx="32">
                  <c:v>2022</c:v>
                </c:pt>
                <c:pt idx="33">
                  <c:v>2022</c:v>
                </c:pt>
                <c:pt idx="34">
                  <c:v>2021</c:v>
                </c:pt>
                <c:pt idx="35">
                  <c:v>2018</c:v>
                </c:pt>
                <c:pt idx="36">
                  <c:v>2023</c:v>
                </c:pt>
                <c:pt idx="37">
                  <c:v>1989</c:v>
                </c:pt>
                <c:pt idx="38">
                  <c:v>2021</c:v>
                </c:pt>
                <c:pt idx="39">
                  <c:v>1993</c:v>
                </c:pt>
                <c:pt idx="40">
                  <c:v>2005</c:v>
                </c:pt>
                <c:pt idx="41">
                  <c:v>2019</c:v>
                </c:pt>
                <c:pt idx="42">
                  <c:v>2003</c:v>
                </c:pt>
                <c:pt idx="43">
                  <c:v>1988</c:v>
                </c:pt>
                <c:pt idx="44">
                  <c:v>2005</c:v>
                </c:pt>
                <c:pt idx="45">
                  <c:v>2020</c:v>
                </c:pt>
                <c:pt idx="46">
                  <c:v>1985</c:v>
                </c:pt>
                <c:pt idx="47">
                  <c:v>2017</c:v>
                </c:pt>
                <c:pt idx="48">
                  <c:v>2012</c:v>
                </c:pt>
                <c:pt idx="49">
                  <c:v>1961</c:v>
                </c:pt>
                <c:pt idx="50">
                  <c:v>2019</c:v>
                </c:pt>
                <c:pt idx="51">
                  <c:v>2018</c:v>
                </c:pt>
                <c:pt idx="52">
                  <c:v>1924</c:v>
                </c:pt>
                <c:pt idx="53">
                  <c:v>2017</c:v>
                </c:pt>
                <c:pt idx="54">
                  <c:v>2012</c:v>
                </c:pt>
                <c:pt idx="55">
                  <c:v>2018</c:v>
                </c:pt>
                <c:pt idx="56">
                  <c:v>2003</c:v>
                </c:pt>
                <c:pt idx="57">
                  <c:v>1982</c:v>
                </c:pt>
                <c:pt idx="58">
                  <c:v>1984</c:v>
                </c:pt>
                <c:pt idx="59">
                  <c:v>2015</c:v>
                </c:pt>
                <c:pt idx="60">
                  <c:v>2019</c:v>
                </c:pt>
                <c:pt idx="61">
                  <c:v>2017</c:v>
                </c:pt>
                <c:pt idx="62">
                  <c:v>2013</c:v>
                </c:pt>
                <c:pt idx="63">
                  <c:v>2010</c:v>
                </c:pt>
                <c:pt idx="64">
                  <c:v>1998</c:v>
                </c:pt>
                <c:pt idx="65">
                  <c:v>2011</c:v>
                </c:pt>
                <c:pt idx="66">
                  <c:v>1999</c:v>
                </c:pt>
                <c:pt idx="67">
                  <c:v>1997</c:v>
                </c:pt>
                <c:pt idx="68">
                  <c:v>2015</c:v>
                </c:pt>
                <c:pt idx="69">
                  <c:v>1958</c:v>
                </c:pt>
                <c:pt idx="70">
                  <c:v>1949</c:v>
                </c:pt>
                <c:pt idx="71">
                  <c:v>1926</c:v>
                </c:pt>
                <c:pt idx="72">
                  <c:v>2008</c:v>
                </c:pt>
                <c:pt idx="73">
                  <c:v>1975</c:v>
                </c:pt>
                <c:pt idx="74">
                  <c:v>2000</c:v>
                </c:pt>
                <c:pt idx="75">
                  <c:v>1999</c:v>
                </c:pt>
                <c:pt idx="76">
                  <c:v>2021</c:v>
                </c:pt>
                <c:pt idx="77">
                  <c:v>2017</c:v>
                </c:pt>
                <c:pt idx="78">
                  <c:v>2014</c:v>
                </c:pt>
                <c:pt idx="79">
                  <c:v>2016</c:v>
                </c:pt>
                <c:pt idx="80">
                  <c:v>2012</c:v>
                </c:pt>
                <c:pt idx="81">
                  <c:v>2004</c:v>
                </c:pt>
                <c:pt idx="82">
                  <c:v>2006</c:v>
                </c:pt>
                <c:pt idx="83">
                  <c:v>2015</c:v>
                </c:pt>
                <c:pt idx="84">
                  <c:v>2007</c:v>
                </c:pt>
                <c:pt idx="85">
                  <c:v>1988</c:v>
                </c:pt>
                <c:pt idx="86">
                  <c:v>2004</c:v>
                </c:pt>
                <c:pt idx="87">
                  <c:v>2008</c:v>
                </c:pt>
                <c:pt idx="88">
                  <c:v>2002</c:v>
                </c:pt>
                <c:pt idx="89">
                  <c:v>2015</c:v>
                </c:pt>
                <c:pt idx="90">
                  <c:v>2020</c:v>
                </c:pt>
                <c:pt idx="91">
                  <c:v>2007</c:v>
                </c:pt>
                <c:pt idx="92">
                  <c:v>2014</c:v>
                </c:pt>
                <c:pt idx="93">
                  <c:v>2010</c:v>
                </c:pt>
                <c:pt idx="94">
                  <c:v>1962</c:v>
                </c:pt>
                <c:pt idx="95">
                  <c:v>2004</c:v>
                </c:pt>
                <c:pt idx="96">
                  <c:v>2009</c:v>
                </c:pt>
                <c:pt idx="97">
                  <c:v>1994</c:v>
                </c:pt>
                <c:pt idx="98">
                  <c:v>2023</c:v>
                </c:pt>
                <c:pt idx="99">
                  <c:v>2009</c:v>
                </c:pt>
                <c:pt idx="100">
                  <c:v>2021</c:v>
                </c:pt>
                <c:pt idx="101">
                  <c:v>2008</c:v>
                </c:pt>
                <c:pt idx="102">
                  <c:v>2009</c:v>
                </c:pt>
                <c:pt idx="103">
                  <c:v>2014</c:v>
                </c:pt>
                <c:pt idx="104">
                  <c:v>2014</c:v>
                </c:pt>
                <c:pt idx="105">
                  <c:v>2002</c:v>
                </c:pt>
                <c:pt idx="106">
                  <c:v>2017</c:v>
                </c:pt>
                <c:pt idx="107">
                  <c:v>2006</c:v>
                </c:pt>
                <c:pt idx="108">
                  <c:v>1980</c:v>
                </c:pt>
                <c:pt idx="109">
                  <c:v>2009</c:v>
                </c:pt>
                <c:pt idx="110">
                  <c:v>1995</c:v>
                </c:pt>
                <c:pt idx="111">
                  <c:v>1964</c:v>
                </c:pt>
                <c:pt idx="112">
                  <c:v>2000</c:v>
                </c:pt>
                <c:pt idx="113">
                  <c:v>1969</c:v>
                </c:pt>
                <c:pt idx="114">
                  <c:v>2014</c:v>
                </c:pt>
                <c:pt idx="115">
                  <c:v>2002</c:v>
                </c:pt>
                <c:pt idx="116">
                  <c:v>1938</c:v>
                </c:pt>
                <c:pt idx="117">
                  <c:v>2017</c:v>
                </c:pt>
                <c:pt idx="118">
                  <c:v>2015</c:v>
                </c:pt>
                <c:pt idx="119">
                  <c:v>2016</c:v>
                </c:pt>
                <c:pt idx="120">
                  <c:v>2022</c:v>
                </c:pt>
                <c:pt idx="121">
                  <c:v>2022</c:v>
                </c:pt>
                <c:pt idx="122">
                  <c:v>2017</c:v>
                </c:pt>
                <c:pt idx="123">
                  <c:v>2019</c:v>
                </c:pt>
                <c:pt idx="124">
                  <c:v>2022</c:v>
                </c:pt>
                <c:pt idx="125">
                  <c:v>2011</c:v>
                </c:pt>
                <c:pt idx="126">
                  <c:v>2007</c:v>
                </c:pt>
                <c:pt idx="127">
                  <c:v>2022</c:v>
                </c:pt>
                <c:pt idx="128">
                  <c:v>1984</c:v>
                </c:pt>
                <c:pt idx="129">
                  <c:v>1987</c:v>
                </c:pt>
                <c:pt idx="130">
                  <c:v>2016</c:v>
                </c:pt>
                <c:pt idx="131">
                  <c:v>2015</c:v>
                </c:pt>
                <c:pt idx="132">
                  <c:v>2006</c:v>
                </c:pt>
                <c:pt idx="133">
                  <c:v>1993</c:v>
                </c:pt>
                <c:pt idx="134">
                  <c:v>2016</c:v>
                </c:pt>
                <c:pt idx="135">
                  <c:v>2008</c:v>
                </c:pt>
                <c:pt idx="136">
                  <c:v>2014</c:v>
                </c:pt>
                <c:pt idx="137">
                  <c:v>2012</c:v>
                </c:pt>
                <c:pt idx="138">
                  <c:v>2013</c:v>
                </c:pt>
                <c:pt idx="139">
                  <c:v>2003</c:v>
                </c:pt>
                <c:pt idx="140">
                  <c:v>2014</c:v>
                </c:pt>
                <c:pt idx="141">
                  <c:v>2022</c:v>
                </c:pt>
                <c:pt idx="142">
                  <c:v>2010</c:v>
                </c:pt>
                <c:pt idx="143">
                  <c:v>2005</c:v>
                </c:pt>
                <c:pt idx="144">
                  <c:v>2010</c:v>
                </c:pt>
                <c:pt idx="145">
                  <c:v>2014</c:v>
                </c:pt>
                <c:pt idx="146">
                  <c:v>1972</c:v>
                </c:pt>
                <c:pt idx="147">
                  <c:v>2006</c:v>
                </c:pt>
                <c:pt idx="148">
                  <c:v>2008</c:v>
                </c:pt>
                <c:pt idx="149">
                  <c:v>1993</c:v>
                </c:pt>
                <c:pt idx="150">
                  <c:v>1993</c:v>
                </c:pt>
                <c:pt idx="151">
                  <c:v>1989</c:v>
                </c:pt>
                <c:pt idx="152">
                  <c:v>2001</c:v>
                </c:pt>
                <c:pt idx="153">
                  <c:v>1997</c:v>
                </c:pt>
                <c:pt idx="154">
                  <c:v>2018</c:v>
                </c:pt>
                <c:pt idx="155">
                  <c:v>2014</c:v>
                </c:pt>
                <c:pt idx="156">
                  <c:v>2001</c:v>
                </c:pt>
                <c:pt idx="157">
                  <c:v>1992</c:v>
                </c:pt>
                <c:pt idx="158">
                  <c:v>2011</c:v>
                </c:pt>
                <c:pt idx="159">
                  <c:v>2007</c:v>
                </c:pt>
                <c:pt idx="160">
                  <c:v>2001</c:v>
                </c:pt>
                <c:pt idx="161">
                  <c:v>2002</c:v>
                </c:pt>
                <c:pt idx="162">
                  <c:v>2014</c:v>
                </c:pt>
                <c:pt idx="163">
                  <c:v>2004</c:v>
                </c:pt>
                <c:pt idx="164">
                  <c:v>1982</c:v>
                </c:pt>
                <c:pt idx="165">
                  <c:v>1982</c:v>
                </c:pt>
                <c:pt idx="166">
                  <c:v>2004</c:v>
                </c:pt>
                <c:pt idx="167">
                  <c:v>1960</c:v>
                </c:pt>
                <c:pt idx="168">
                  <c:v>1971</c:v>
                </c:pt>
                <c:pt idx="169">
                  <c:v>1999</c:v>
                </c:pt>
                <c:pt idx="170">
                  <c:v>2013</c:v>
                </c:pt>
                <c:pt idx="171">
                  <c:v>2004</c:v>
                </c:pt>
                <c:pt idx="172">
                  <c:v>1971</c:v>
                </c:pt>
                <c:pt idx="173">
                  <c:v>1967</c:v>
                </c:pt>
                <c:pt idx="174">
                  <c:v>1962</c:v>
                </c:pt>
                <c:pt idx="175">
                  <c:v>1964</c:v>
                </c:pt>
                <c:pt idx="176">
                  <c:v>1967</c:v>
                </c:pt>
                <c:pt idx="177">
                  <c:v>2000</c:v>
                </c:pt>
                <c:pt idx="178">
                  <c:v>1998</c:v>
                </c:pt>
                <c:pt idx="179">
                  <c:v>1992</c:v>
                </c:pt>
                <c:pt idx="180">
                  <c:v>2016</c:v>
                </c:pt>
                <c:pt idx="181">
                  <c:v>2010</c:v>
                </c:pt>
                <c:pt idx="182">
                  <c:v>1973</c:v>
                </c:pt>
                <c:pt idx="183">
                  <c:v>1932</c:v>
                </c:pt>
                <c:pt idx="184">
                  <c:v>1948</c:v>
                </c:pt>
                <c:pt idx="185">
                  <c:v>2022</c:v>
                </c:pt>
                <c:pt idx="186">
                  <c:v>1997</c:v>
                </c:pt>
                <c:pt idx="187">
                  <c:v>2006</c:v>
                </c:pt>
                <c:pt idx="188">
                  <c:v>2009</c:v>
                </c:pt>
                <c:pt idx="189">
                  <c:v>2018</c:v>
                </c:pt>
                <c:pt idx="190">
                  <c:v>2017</c:v>
                </c:pt>
                <c:pt idx="191">
                  <c:v>1987</c:v>
                </c:pt>
                <c:pt idx="192">
                  <c:v>2010</c:v>
                </c:pt>
                <c:pt idx="193">
                  <c:v>2015</c:v>
                </c:pt>
                <c:pt idx="194">
                  <c:v>2005</c:v>
                </c:pt>
                <c:pt idx="195">
                  <c:v>2008</c:v>
                </c:pt>
                <c:pt idx="196">
                  <c:v>2002</c:v>
                </c:pt>
                <c:pt idx="197">
                  <c:v>1987</c:v>
                </c:pt>
                <c:pt idx="198">
                  <c:v>2011</c:v>
                </c:pt>
                <c:pt idx="199">
                  <c:v>1981</c:v>
                </c:pt>
                <c:pt idx="200">
                  <c:v>1973</c:v>
                </c:pt>
                <c:pt idx="201">
                  <c:v>2012</c:v>
                </c:pt>
                <c:pt idx="202">
                  <c:v>2014</c:v>
                </c:pt>
                <c:pt idx="203">
                  <c:v>1995</c:v>
                </c:pt>
                <c:pt idx="204">
                  <c:v>2006</c:v>
                </c:pt>
                <c:pt idx="205">
                  <c:v>1974</c:v>
                </c:pt>
                <c:pt idx="206">
                  <c:v>2009</c:v>
                </c:pt>
              </c:numCache>
            </c:numRef>
          </c:xVal>
          <c:yVal>
            <c:numRef>
              <c:f>genre_tables!$M$3:$M$209</c:f>
              <c:numCache>
                <c:formatCode>General</c:formatCode>
                <c:ptCount val="207"/>
                <c:pt idx="0">
                  <c:v>9</c:v>
                </c:pt>
                <c:pt idx="1">
                  <c:v>9</c:v>
                </c:pt>
                <c:pt idx="2">
                  <c:v>8.9</c:v>
                </c:pt>
                <c:pt idx="3">
                  <c:v>8.8000000000000007</c:v>
                </c:pt>
                <c:pt idx="4">
                  <c:v>8.8000000000000007</c:v>
                </c:pt>
                <c:pt idx="5">
                  <c:v>8.8000000000000007</c:v>
                </c:pt>
                <c:pt idx="6">
                  <c:v>8.6999999999999993</c:v>
                </c:pt>
                <c:pt idx="7">
                  <c:v>8.6999999999999993</c:v>
                </c:pt>
                <c:pt idx="8">
                  <c:v>8.6999999999999993</c:v>
                </c:pt>
                <c:pt idx="9">
                  <c:v>8.6</c:v>
                </c:pt>
                <c:pt idx="10">
                  <c:v>8.6</c:v>
                </c:pt>
                <c:pt idx="11">
                  <c:v>8.6</c:v>
                </c:pt>
                <c:pt idx="12">
                  <c:v>8.6</c:v>
                </c:pt>
                <c:pt idx="13">
                  <c:v>8.6</c:v>
                </c:pt>
                <c:pt idx="14">
                  <c:v>8.5</c:v>
                </c:pt>
                <c:pt idx="15">
                  <c:v>8.5</c:v>
                </c:pt>
                <c:pt idx="16">
                  <c:v>8.4</c:v>
                </c:pt>
                <c:pt idx="17">
                  <c:v>8.4</c:v>
                </c:pt>
                <c:pt idx="18">
                  <c:v>8.4</c:v>
                </c:pt>
                <c:pt idx="19">
                  <c:v>8.4</c:v>
                </c:pt>
                <c:pt idx="20">
                  <c:v>8.4</c:v>
                </c:pt>
                <c:pt idx="21">
                  <c:v>8.4</c:v>
                </c:pt>
                <c:pt idx="22">
                  <c:v>8.4</c:v>
                </c:pt>
                <c:pt idx="23">
                  <c:v>8.4</c:v>
                </c:pt>
                <c:pt idx="24">
                  <c:v>8.4</c:v>
                </c:pt>
                <c:pt idx="25">
                  <c:v>8.3000000000000007</c:v>
                </c:pt>
                <c:pt idx="26">
                  <c:v>8.3000000000000007</c:v>
                </c:pt>
                <c:pt idx="27">
                  <c:v>8.3000000000000007</c:v>
                </c:pt>
                <c:pt idx="28">
                  <c:v>8.3000000000000007</c:v>
                </c:pt>
                <c:pt idx="29">
                  <c:v>8.3000000000000007</c:v>
                </c:pt>
                <c:pt idx="30">
                  <c:v>8.3000000000000007</c:v>
                </c:pt>
                <c:pt idx="31">
                  <c:v>8.3000000000000007</c:v>
                </c:pt>
                <c:pt idx="32">
                  <c:v>8.3000000000000007</c:v>
                </c:pt>
                <c:pt idx="33">
                  <c:v>8.3000000000000007</c:v>
                </c:pt>
                <c:pt idx="34">
                  <c:v>8.3000000000000007</c:v>
                </c:pt>
                <c:pt idx="35">
                  <c:v>8.3000000000000007</c:v>
                </c:pt>
                <c:pt idx="36">
                  <c:v>8.1999999999999993</c:v>
                </c:pt>
                <c:pt idx="37">
                  <c:v>8.1999999999999993</c:v>
                </c:pt>
                <c:pt idx="38">
                  <c:v>8.1999999999999993</c:v>
                </c:pt>
                <c:pt idx="39">
                  <c:v>8.1999999999999993</c:v>
                </c:pt>
                <c:pt idx="40">
                  <c:v>8.1999999999999993</c:v>
                </c:pt>
                <c:pt idx="41">
                  <c:v>8.1999999999999993</c:v>
                </c:pt>
                <c:pt idx="42">
                  <c:v>8.1999999999999993</c:v>
                </c:pt>
                <c:pt idx="43">
                  <c:v>8.1999999999999993</c:v>
                </c:pt>
                <c:pt idx="44">
                  <c:v>8.1999999999999993</c:v>
                </c:pt>
                <c:pt idx="45">
                  <c:v>8.1999999999999993</c:v>
                </c:pt>
                <c:pt idx="46">
                  <c:v>8.1999999999999993</c:v>
                </c:pt>
                <c:pt idx="47">
                  <c:v>8.1999999999999993</c:v>
                </c:pt>
                <c:pt idx="48">
                  <c:v>8.1999999999999993</c:v>
                </c:pt>
                <c:pt idx="49">
                  <c:v>8.1999999999999993</c:v>
                </c:pt>
                <c:pt idx="50">
                  <c:v>8.1999999999999993</c:v>
                </c:pt>
                <c:pt idx="51">
                  <c:v>8.1999999999999993</c:v>
                </c:pt>
                <c:pt idx="52">
                  <c:v>8.1999999999999993</c:v>
                </c:pt>
                <c:pt idx="53">
                  <c:v>8.1999999999999993</c:v>
                </c:pt>
                <c:pt idx="54">
                  <c:v>8.1999999999999993</c:v>
                </c:pt>
                <c:pt idx="55">
                  <c:v>8.1999999999999993</c:v>
                </c:pt>
                <c:pt idx="56">
                  <c:v>8.1</c:v>
                </c:pt>
                <c:pt idx="57">
                  <c:v>8.1</c:v>
                </c:pt>
                <c:pt idx="58">
                  <c:v>8.1</c:v>
                </c:pt>
                <c:pt idx="59">
                  <c:v>8.1</c:v>
                </c:pt>
                <c:pt idx="60">
                  <c:v>8.1</c:v>
                </c:pt>
                <c:pt idx="61">
                  <c:v>8.1</c:v>
                </c:pt>
                <c:pt idx="62">
                  <c:v>8.1</c:v>
                </c:pt>
                <c:pt idx="63">
                  <c:v>8.1</c:v>
                </c:pt>
                <c:pt idx="64">
                  <c:v>8.1</c:v>
                </c:pt>
                <c:pt idx="65">
                  <c:v>8.1</c:v>
                </c:pt>
                <c:pt idx="66">
                  <c:v>8.1</c:v>
                </c:pt>
                <c:pt idx="67">
                  <c:v>8.1</c:v>
                </c:pt>
                <c:pt idx="68">
                  <c:v>8.1</c:v>
                </c:pt>
                <c:pt idx="69">
                  <c:v>8.1</c:v>
                </c:pt>
                <c:pt idx="70">
                  <c:v>8.1</c:v>
                </c:pt>
                <c:pt idx="71">
                  <c:v>8.1</c:v>
                </c:pt>
                <c:pt idx="72">
                  <c:v>8.1</c:v>
                </c:pt>
                <c:pt idx="73">
                  <c:v>8.1</c:v>
                </c:pt>
                <c:pt idx="74">
                  <c:v>8.1</c:v>
                </c:pt>
                <c:pt idx="75">
                  <c:v>8.1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7.9</c:v>
                </c:pt>
                <c:pt idx="99">
                  <c:v>7.9</c:v>
                </c:pt>
                <c:pt idx="100">
                  <c:v>7.9</c:v>
                </c:pt>
                <c:pt idx="101">
                  <c:v>7.9</c:v>
                </c:pt>
                <c:pt idx="102">
                  <c:v>7.9</c:v>
                </c:pt>
                <c:pt idx="103">
                  <c:v>7.9</c:v>
                </c:pt>
                <c:pt idx="104">
                  <c:v>7.9</c:v>
                </c:pt>
                <c:pt idx="105">
                  <c:v>7.9</c:v>
                </c:pt>
                <c:pt idx="106">
                  <c:v>7.9</c:v>
                </c:pt>
                <c:pt idx="107">
                  <c:v>7.9</c:v>
                </c:pt>
                <c:pt idx="108">
                  <c:v>7.9</c:v>
                </c:pt>
                <c:pt idx="109">
                  <c:v>7.9</c:v>
                </c:pt>
                <c:pt idx="110">
                  <c:v>7.9</c:v>
                </c:pt>
                <c:pt idx="111">
                  <c:v>7.9</c:v>
                </c:pt>
                <c:pt idx="112">
                  <c:v>7.9</c:v>
                </c:pt>
                <c:pt idx="113">
                  <c:v>7.9</c:v>
                </c:pt>
                <c:pt idx="114">
                  <c:v>7.9</c:v>
                </c:pt>
                <c:pt idx="115">
                  <c:v>7.9</c:v>
                </c:pt>
                <c:pt idx="116">
                  <c:v>7.9</c:v>
                </c:pt>
                <c:pt idx="117">
                  <c:v>7.9</c:v>
                </c:pt>
                <c:pt idx="118">
                  <c:v>7.9</c:v>
                </c:pt>
                <c:pt idx="119">
                  <c:v>7.9</c:v>
                </c:pt>
                <c:pt idx="120">
                  <c:v>7.8</c:v>
                </c:pt>
                <c:pt idx="121">
                  <c:v>7.8</c:v>
                </c:pt>
                <c:pt idx="122">
                  <c:v>7.8</c:v>
                </c:pt>
                <c:pt idx="123">
                  <c:v>7.8</c:v>
                </c:pt>
                <c:pt idx="124">
                  <c:v>7.8</c:v>
                </c:pt>
                <c:pt idx="125">
                  <c:v>7.8</c:v>
                </c:pt>
                <c:pt idx="126">
                  <c:v>7.8</c:v>
                </c:pt>
                <c:pt idx="127">
                  <c:v>7.8</c:v>
                </c:pt>
                <c:pt idx="128">
                  <c:v>7.8</c:v>
                </c:pt>
                <c:pt idx="129">
                  <c:v>7.8</c:v>
                </c:pt>
                <c:pt idx="130">
                  <c:v>7.8</c:v>
                </c:pt>
                <c:pt idx="131">
                  <c:v>7.8</c:v>
                </c:pt>
                <c:pt idx="132">
                  <c:v>7.8</c:v>
                </c:pt>
                <c:pt idx="133">
                  <c:v>7.8</c:v>
                </c:pt>
                <c:pt idx="134">
                  <c:v>7.8</c:v>
                </c:pt>
                <c:pt idx="135">
                  <c:v>7.8</c:v>
                </c:pt>
                <c:pt idx="136">
                  <c:v>7.8</c:v>
                </c:pt>
                <c:pt idx="137">
                  <c:v>7.8</c:v>
                </c:pt>
                <c:pt idx="138">
                  <c:v>7.8</c:v>
                </c:pt>
                <c:pt idx="139">
                  <c:v>7.8</c:v>
                </c:pt>
                <c:pt idx="140">
                  <c:v>7.8</c:v>
                </c:pt>
                <c:pt idx="141">
                  <c:v>7.8</c:v>
                </c:pt>
                <c:pt idx="142">
                  <c:v>7.8</c:v>
                </c:pt>
                <c:pt idx="143">
                  <c:v>7.8</c:v>
                </c:pt>
                <c:pt idx="144">
                  <c:v>7.8</c:v>
                </c:pt>
                <c:pt idx="145">
                  <c:v>7.8</c:v>
                </c:pt>
                <c:pt idx="146">
                  <c:v>7.8</c:v>
                </c:pt>
                <c:pt idx="147">
                  <c:v>7.8</c:v>
                </c:pt>
                <c:pt idx="148">
                  <c:v>7.8</c:v>
                </c:pt>
                <c:pt idx="149">
                  <c:v>7.8</c:v>
                </c:pt>
                <c:pt idx="150">
                  <c:v>7.8</c:v>
                </c:pt>
                <c:pt idx="151">
                  <c:v>7.8</c:v>
                </c:pt>
                <c:pt idx="152">
                  <c:v>7.8</c:v>
                </c:pt>
                <c:pt idx="153">
                  <c:v>7.8</c:v>
                </c:pt>
                <c:pt idx="154">
                  <c:v>7.7</c:v>
                </c:pt>
                <c:pt idx="155">
                  <c:v>7.7</c:v>
                </c:pt>
                <c:pt idx="156">
                  <c:v>7.7</c:v>
                </c:pt>
                <c:pt idx="157">
                  <c:v>7.7</c:v>
                </c:pt>
                <c:pt idx="158">
                  <c:v>7.7</c:v>
                </c:pt>
                <c:pt idx="159">
                  <c:v>7.7</c:v>
                </c:pt>
                <c:pt idx="160">
                  <c:v>7.7</c:v>
                </c:pt>
                <c:pt idx="161">
                  <c:v>7.7</c:v>
                </c:pt>
                <c:pt idx="162">
                  <c:v>7.7</c:v>
                </c:pt>
                <c:pt idx="163">
                  <c:v>7.7</c:v>
                </c:pt>
                <c:pt idx="164">
                  <c:v>7.7</c:v>
                </c:pt>
                <c:pt idx="165">
                  <c:v>7.7</c:v>
                </c:pt>
                <c:pt idx="166">
                  <c:v>7.7</c:v>
                </c:pt>
                <c:pt idx="167">
                  <c:v>7.7</c:v>
                </c:pt>
                <c:pt idx="168">
                  <c:v>7.7</c:v>
                </c:pt>
                <c:pt idx="169">
                  <c:v>7.7</c:v>
                </c:pt>
                <c:pt idx="170">
                  <c:v>7.7</c:v>
                </c:pt>
                <c:pt idx="171">
                  <c:v>7.7</c:v>
                </c:pt>
                <c:pt idx="172">
                  <c:v>7.7</c:v>
                </c:pt>
                <c:pt idx="173">
                  <c:v>7.7</c:v>
                </c:pt>
                <c:pt idx="174">
                  <c:v>7.7</c:v>
                </c:pt>
                <c:pt idx="175">
                  <c:v>7.7</c:v>
                </c:pt>
                <c:pt idx="176">
                  <c:v>7.7</c:v>
                </c:pt>
                <c:pt idx="177">
                  <c:v>7.7</c:v>
                </c:pt>
                <c:pt idx="178">
                  <c:v>7.7</c:v>
                </c:pt>
                <c:pt idx="179">
                  <c:v>7.7</c:v>
                </c:pt>
                <c:pt idx="180">
                  <c:v>7.7</c:v>
                </c:pt>
                <c:pt idx="181">
                  <c:v>7.7</c:v>
                </c:pt>
                <c:pt idx="182">
                  <c:v>7.7</c:v>
                </c:pt>
                <c:pt idx="183">
                  <c:v>7.7</c:v>
                </c:pt>
                <c:pt idx="184">
                  <c:v>7.7</c:v>
                </c:pt>
                <c:pt idx="185">
                  <c:v>7.6</c:v>
                </c:pt>
                <c:pt idx="186">
                  <c:v>7.6</c:v>
                </c:pt>
                <c:pt idx="187">
                  <c:v>7.6</c:v>
                </c:pt>
                <c:pt idx="188">
                  <c:v>7.6</c:v>
                </c:pt>
                <c:pt idx="189">
                  <c:v>7.6</c:v>
                </c:pt>
                <c:pt idx="190">
                  <c:v>7.6</c:v>
                </c:pt>
                <c:pt idx="191">
                  <c:v>7.6</c:v>
                </c:pt>
                <c:pt idx="192">
                  <c:v>7.6</c:v>
                </c:pt>
                <c:pt idx="193">
                  <c:v>7.6</c:v>
                </c:pt>
                <c:pt idx="194">
                  <c:v>7.6</c:v>
                </c:pt>
                <c:pt idx="195">
                  <c:v>7.6</c:v>
                </c:pt>
                <c:pt idx="196">
                  <c:v>7.6</c:v>
                </c:pt>
                <c:pt idx="197">
                  <c:v>7.6</c:v>
                </c:pt>
                <c:pt idx="198">
                  <c:v>7.6</c:v>
                </c:pt>
                <c:pt idx="199">
                  <c:v>7.6</c:v>
                </c:pt>
                <c:pt idx="200">
                  <c:v>7.6</c:v>
                </c:pt>
                <c:pt idx="201">
                  <c:v>7.6</c:v>
                </c:pt>
                <c:pt idx="202">
                  <c:v>7.6</c:v>
                </c:pt>
                <c:pt idx="203">
                  <c:v>7.6</c:v>
                </c:pt>
                <c:pt idx="204">
                  <c:v>7.6</c:v>
                </c:pt>
                <c:pt idx="205">
                  <c:v>7.6</c:v>
                </c:pt>
                <c:pt idx="206">
                  <c:v>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3C-450C-B462-696CD5252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958472"/>
        <c:axId val="1288960520"/>
      </c:scatterChart>
      <c:valAx>
        <c:axId val="1288958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960520"/>
        <c:crosses val="autoZero"/>
        <c:crossBetween val="midCat"/>
      </c:valAx>
      <c:valAx>
        <c:axId val="1288960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958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Action (metascores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genre_tables!$K$3:$K$209</c:f>
              <c:numCache>
                <c:formatCode>General</c:formatCode>
                <c:ptCount val="207"/>
                <c:pt idx="0">
                  <c:v>2008</c:v>
                </c:pt>
                <c:pt idx="1">
                  <c:v>2003</c:v>
                </c:pt>
                <c:pt idx="2">
                  <c:v>2023</c:v>
                </c:pt>
                <c:pt idx="3">
                  <c:v>2010</c:v>
                </c:pt>
                <c:pt idx="4">
                  <c:v>2001</c:v>
                </c:pt>
                <c:pt idx="5">
                  <c:v>2002</c:v>
                </c:pt>
                <c:pt idx="6">
                  <c:v>1999</c:v>
                </c:pt>
                <c:pt idx="7">
                  <c:v>1980</c:v>
                </c:pt>
                <c:pt idx="8">
                  <c:v>2020</c:v>
                </c:pt>
                <c:pt idx="9">
                  <c:v>1991</c:v>
                </c:pt>
                <c:pt idx="10">
                  <c:v>1977</c:v>
                </c:pt>
                <c:pt idx="11">
                  <c:v>1954</c:v>
                </c:pt>
                <c:pt idx="12">
                  <c:v>1962</c:v>
                </c:pt>
                <c:pt idx="13">
                  <c:v>2022</c:v>
                </c:pt>
                <c:pt idx="14">
                  <c:v>2000</c:v>
                </c:pt>
                <c:pt idx="15">
                  <c:v>1994</c:v>
                </c:pt>
                <c:pt idx="16">
                  <c:v>1981</c:v>
                </c:pt>
                <c:pt idx="17">
                  <c:v>2018</c:v>
                </c:pt>
                <c:pt idx="18">
                  <c:v>2019</c:v>
                </c:pt>
                <c:pt idx="19">
                  <c:v>1986</c:v>
                </c:pt>
                <c:pt idx="20">
                  <c:v>2012</c:v>
                </c:pt>
                <c:pt idx="21">
                  <c:v>2018</c:v>
                </c:pt>
                <c:pt idx="22">
                  <c:v>2003</c:v>
                </c:pt>
                <c:pt idx="23">
                  <c:v>2019</c:v>
                </c:pt>
                <c:pt idx="24">
                  <c:v>2019</c:v>
                </c:pt>
                <c:pt idx="25">
                  <c:v>2022</c:v>
                </c:pt>
                <c:pt idx="26">
                  <c:v>1995</c:v>
                </c:pt>
                <c:pt idx="27">
                  <c:v>1983</c:v>
                </c:pt>
                <c:pt idx="28">
                  <c:v>1997</c:v>
                </c:pt>
                <c:pt idx="29">
                  <c:v>1959</c:v>
                </c:pt>
                <c:pt idx="30">
                  <c:v>2016</c:v>
                </c:pt>
                <c:pt idx="31">
                  <c:v>2022</c:v>
                </c:pt>
                <c:pt idx="32">
                  <c:v>2022</c:v>
                </c:pt>
                <c:pt idx="33">
                  <c:v>2022</c:v>
                </c:pt>
                <c:pt idx="34">
                  <c:v>2021</c:v>
                </c:pt>
                <c:pt idx="35">
                  <c:v>2018</c:v>
                </c:pt>
                <c:pt idx="36">
                  <c:v>2023</c:v>
                </c:pt>
                <c:pt idx="37">
                  <c:v>1989</c:v>
                </c:pt>
                <c:pt idx="38">
                  <c:v>2021</c:v>
                </c:pt>
                <c:pt idx="39">
                  <c:v>1993</c:v>
                </c:pt>
                <c:pt idx="40">
                  <c:v>2005</c:v>
                </c:pt>
                <c:pt idx="41">
                  <c:v>2019</c:v>
                </c:pt>
                <c:pt idx="42">
                  <c:v>2003</c:v>
                </c:pt>
                <c:pt idx="43">
                  <c:v>1988</c:v>
                </c:pt>
                <c:pt idx="44">
                  <c:v>2005</c:v>
                </c:pt>
                <c:pt idx="45">
                  <c:v>2020</c:v>
                </c:pt>
                <c:pt idx="46">
                  <c:v>1985</c:v>
                </c:pt>
                <c:pt idx="47">
                  <c:v>2017</c:v>
                </c:pt>
                <c:pt idx="48">
                  <c:v>2012</c:v>
                </c:pt>
                <c:pt idx="49">
                  <c:v>1961</c:v>
                </c:pt>
                <c:pt idx="50">
                  <c:v>2019</c:v>
                </c:pt>
                <c:pt idx="51">
                  <c:v>2018</c:v>
                </c:pt>
                <c:pt idx="52">
                  <c:v>1924</c:v>
                </c:pt>
                <c:pt idx="53">
                  <c:v>2017</c:v>
                </c:pt>
                <c:pt idx="54">
                  <c:v>2012</c:v>
                </c:pt>
                <c:pt idx="55">
                  <c:v>2018</c:v>
                </c:pt>
                <c:pt idx="56">
                  <c:v>2003</c:v>
                </c:pt>
                <c:pt idx="57">
                  <c:v>1982</c:v>
                </c:pt>
                <c:pt idx="58">
                  <c:v>1984</c:v>
                </c:pt>
                <c:pt idx="59">
                  <c:v>2015</c:v>
                </c:pt>
                <c:pt idx="60">
                  <c:v>2019</c:v>
                </c:pt>
                <c:pt idx="61">
                  <c:v>2017</c:v>
                </c:pt>
                <c:pt idx="62">
                  <c:v>2013</c:v>
                </c:pt>
                <c:pt idx="63">
                  <c:v>2010</c:v>
                </c:pt>
                <c:pt idx="64">
                  <c:v>1998</c:v>
                </c:pt>
                <c:pt idx="65">
                  <c:v>2011</c:v>
                </c:pt>
                <c:pt idx="66">
                  <c:v>1999</c:v>
                </c:pt>
                <c:pt idx="67">
                  <c:v>1997</c:v>
                </c:pt>
                <c:pt idx="68">
                  <c:v>2015</c:v>
                </c:pt>
                <c:pt idx="69">
                  <c:v>1958</c:v>
                </c:pt>
                <c:pt idx="70">
                  <c:v>1949</c:v>
                </c:pt>
                <c:pt idx="71">
                  <c:v>1926</c:v>
                </c:pt>
                <c:pt idx="72">
                  <c:v>2008</c:v>
                </c:pt>
                <c:pt idx="73">
                  <c:v>1975</c:v>
                </c:pt>
                <c:pt idx="74">
                  <c:v>2000</c:v>
                </c:pt>
                <c:pt idx="75">
                  <c:v>1999</c:v>
                </c:pt>
                <c:pt idx="76">
                  <c:v>2021</c:v>
                </c:pt>
                <c:pt idx="77">
                  <c:v>2017</c:v>
                </c:pt>
                <c:pt idx="78">
                  <c:v>2014</c:v>
                </c:pt>
                <c:pt idx="79">
                  <c:v>2016</c:v>
                </c:pt>
                <c:pt idx="80">
                  <c:v>2012</c:v>
                </c:pt>
                <c:pt idx="81">
                  <c:v>2004</c:v>
                </c:pt>
                <c:pt idx="82">
                  <c:v>2006</c:v>
                </c:pt>
                <c:pt idx="83">
                  <c:v>2015</c:v>
                </c:pt>
                <c:pt idx="84">
                  <c:v>2007</c:v>
                </c:pt>
                <c:pt idx="85">
                  <c:v>1988</c:v>
                </c:pt>
                <c:pt idx="86">
                  <c:v>2004</c:v>
                </c:pt>
                <c:pt idx="87">
                  <c:v>2008</c:v>
                </c:pt>
                <c:pt idx="88">
                  <c:v>2002</c:v>
                </c:pt>
                <c:pt idx="89">
                  <c:v>2015</c:v>
                </c:pt>
                <c:pt idx="90">
                  <c:v>2020</c:v>
                </c:pt>
                <c:pt idx="91">
                  <c:v>2007</c:v>
                </c:pt>
                <c:pt idx="92">
                  <c:v>2014</c:v>
                </c:pt>
                <c:pt idx="93">
                  <c:v>2010</c:v>
                </c:pt>
                <c:pt idx="94">
                  <c:v>1962</c:v>
                </c:pt>
                <c:pt idx="95">
                  <c:v>2004</c:v>
                </c:pt>
                <c:pt idx="96">
                  <c:v>2009</c:v>
                </c:pt>
                <c:pt idx="97">
                  <c:v>1994</c:v>
                </c:pt>
                <c:pt idx="98">
                  <c:v>2023</c:v>
                </c:pt>
                <c:pt idx="99">
                  <c:v>2009</c:v>
                </c:pt>
                <c:pt idx="100">
                  <c:v>2021</c:v>
                </c:pt>
                <c:pt idx="101">
                  <c:v>2008</c:v>
                </c:pt>
                <c:pt idx="102">
                  <c:v>2009</c:v>
                </c:pt>
                <c:pt idx="103">
                  <c:v>2014</c:v>
                </c:pt>
                <c:pt idx="104">
                  <c:v>2014</c:v>
                </c:pt>
                <c:pt idx="105">
                  <c:v>2002</c:v>
                </c:pt>
                <c:pt idx="106">
                  <c:v>2017</c:v>
                </c:pt>
                <c:pt idx="107">
                  <c:v>2006</c:v>
                </c:pt>
                <c:pt idx="108">
                  <c:v>1980</c:v>
                </c:pt>
                <c:pt idx="109">
                  <c:v>2009</c:v>
                </c:pt>
                <c:pt idx="110">
                  <c:v>1995</c:v>
                </c:pt>
                <c:pt idx="111">
                  <c:v>1964</c:v>
                </c:pt>
                <c:pt idx="112">
                  <c:v>2000</c:v>
                </c:pt>
                <c:pt idx="113">
                  <c:v>1969</c:v>
                </c:pt>
                <c:pt idx="114">
                  <c:v>2014</c:v>
                </c:pt>
                <c:pt idx="115">
                  <c:v>2002</c:v>
                </c:pt>
                <c:pt idx="116">
                  <c:v>1938</c:v>
                </c:pt>
                <c:pt idx="117">
                  <c:v>2017</c:v>
                </c:pt>
                <c:pt idx="118">
                  <c:v>2015</c:v>
                </c:pt>
                <c:pt idx="119">
                  <c:v>2016</c:v>
                </c:pt>
                <c:pt idx="120">
                  <c:v>2022</c:v>
                </c:pt>
                <c:pt idx="121">
                  <c:v>2022</c:v>
                </c:pt>
                <c:pt idx="122">
                  <c:v>2017</c:v>
                </c:pt>
                <c:pt idx="123">
                  <c:v>2019</c:v>
                </c:pt>
                <c:pt idx="124">
                  <c:v>2022</c:v>
                </c:pt>
                <c:pt idx="125">
                  <c:v>2011</c:v>
                </c:pt>
                <c:pt idx="126">
                  <c:v>2007</c:v>
                </c:pt>
                <c:pt idx="127">
                  <c:v>2022</c:v>
                </c:pt>
                <c:pt idx="128">
                  <c:v>1984</c:v>
                </c:pt>
                <c:pt idx="129">
                  <c:v>1987</c:v>
                </c:pt>
                <c:pt idx="130">
                  <c:v>2016</c:v>
                </c:pt>
                <c:pt idx="131">
                  <c:v>2015</c:v>
                </c:pt>
                <c:pt idx="132">
                  <c:v>2006</c:v>
                </c:pt>
                <c:pt idx="133">
                  <c:v>1993</c:v>
                </c:pt>
                <c:pt idx="134">
                  <c:v>2016</c:v>
                </c:pt>
                <c:pt idx="135">
                  <c:v>2008</c:v>
                </c:pt>
                <c:pt idx="136">
                  <c:v>2014</c:v>
                </c:pt>
                <c:pt idx="137">
                  <c:v>2012</c:v>
                </c:pt>
                <c:pt idx="138">
                  <c:v>2013</c:v>
                </c:pt>
                <c:pt idx="139">
                  <c:v>2003</c:v>
                </c:pt>
                <c:pt idx="140">
                  <c:v>2014</c:v>
                </c:pt>
                <c:pt idx="141">
                  <c:v>2022</c:v>
                </c:pt>
                <c:pt idx="142">
                  <c:v>2010</c:v>
                </c:pt>
                <c:pt idx="143">
                  <c:v>2005</c:v>
                </c:pt>
                <c:pt idx="144">
                  <c:v>2010</c:v>
                </c:pt>
                <c:pt idx="145">
                  <c:v>2014</c:v>
                </c:pt>
                <c:pt idx="146">
                  <c:v>1972</c:v>
                </c:pt>
                <c:pt idx="147">
                  <c:v>2006</c:v>
                </c:pt>
                <c:pt idx="148">
                  <c:v>2008</c:v>
                </c:pt>
                <c:pt idx="149">
                  <c:v>1993</c:v>
                </c:pt>
                <c:pt idx="150">
                  <c:v>1993</c:v>
                </c:pt>
                <c:pt idx="151">
                  <c:v>1989</c:v>
                </c:pt>
                <c:pt idx="152">
                  <c:v>2001</c:v>
                </c:pt>
                <c:pt idx="153">
                  <c:v>1997</c:v>
                </c:pt>
                <c:pt idx="154">
                  <c:v>2018</c:v>
                </c:pt>
                <c:pt idx="155">
                  <c:v>2014</c:v>
                </c:pt>
                <c:pt idx="156">
                  <c:v>2001</c:v>
                </c:pt>
                <c:pt idx="157">
                  <c:v>1992</c:v>
                </c:pt>
                <c:pt idx="158">
                  <c:v>2011</c:v>
                </c:pt>
                <c:pt idx="159">
                  <c:v>2007</c:v>
                </c:pt>
                <c:pt idx="160">
                  <c:v>2001</c:v>
                </c:pt>
                <c:pt idx="161">
                  <c:v>2002</c:v>
                </c:pt>
                <c:pt idx="162">
                  <c:v>2014</c:v>
                </c:pt>
                <c:pt idx="163">
                  <c:v>2004</c:v>
                </c:pt>
                <c:pt idx="164">
                  <c:v>1982</c:v>
                </c:pt>
                <c:pt idx="165">
                  <c:v>1982</c:v>
                </c:pt>
                <c:pt idx="166">
                  <c:v>2004</c:v>
                </c:pt>
                <c:pt idx="167">
                  <c:v>1960</c:v>
                </c:pt>
                <c:pt idx="168">
                  <c:v>1971</c:v>
                </c:pt>
                <c:pt idx="169">
                  <c:v>1999</c:v>
                </c:pt>
                <c:pt idx="170">
                  <c:v>2013</c:v>
                </c:pt>
                <c:pt idx="171">
                  <c:v>2004</c:v>
                </c:pt>
                <c:pt idx="172">
                  <c:v>1971</c:v>
                </c:pt>
                <c:pt idx="173">
                  <c:v>1967</c:v>
                </c:pt>
                <c:pt idx="174">
                  <c:v>1962</c:v>
                </c:pt>
                <c:pt idx="175">
                  <c:v>1964</c:v>
                </c:pt>
                <c:pt idx="176">
                  <c:v>1967</c:v>
                </c:pt>
                <c:pt idx="177">
                  <c:v>2000</c:v>
                </c:pt>
                <c:pt idx="178">
                  <c:v>1998</c:v>
                </c:pt>
                <c:pt idx="179">
                  <c:v>1992</c:v>
                </c:pt>
                <c:pt idx="180">
                  <c:v>2016</c:v>
                </c:pt>
                <c:pt idx="181">
                  <c:v>2010</c:v>
                </c:pt>
                <c:pt idx="182">
                  <c:v>1973</c:v>
                </c:pt>
                <c:pt idx="183">
                  <c:v>1932</c:v>
                </c:pt>
                <c:pt idx="184">
                  <c:v>1948</c:v>
                </c:pt>
                <c:pt idx="185">
                  <c:v>2022</c:v>
                </c:pt>
                <c:pt idx="186">
                  <c:v>1997</c:v>
                </c:pt>
                <c:pt idx="187">
                  <c:v>2006</c:v>
                </c:pt>
                <c:pt idx="188">
                  <c:v>2009</c:v>
                </c:pt>
                <c:pt idx="189">
                  <c:v>2018</c:v>
                </c:pt>
                <c:pt idx="190">
                  <c:v>2017</c:v>
                </c:pt>
                <c:pt idx="191">
                  <c:v>1987</c:v>
                </c:pt>
                <c:pt idx="192">
                  <c:v>2010</c:v>
                </c:pt>
                <c:pt idx="193">
                  <c:v>2015</c:v>
                </c:pt>
                <c:pt idx="194">
                  <c:v>2005</c:v>
                </c:pt>
                <c:pt idx="195">
                  <c:v>2008</c:v>
                </c:pt>
                <c:pt idx="196">
                  <c:v>2002</c:v>
                </c:pt>
                <c:pt idx="197">
                  <c:v>1987</c:v>
                </c:pt>
                <c:pt idx="198">
                  <c:v>2011</c:v>
                </c:pt>
                <c:pt idx="199">
                  <c:v>1981</c:v>
                </c:pt>
                <c:pt idx="200">
                  <c:v>1973</c:v>
                </c:pt>
                <c:pt idx="201">
                  <c:v>2012</c:v>
                </c:pt>
                <c:pt idx="202">
                  <c:v>2014</c:v>
                </c:pt>
                <c:pt idx="203">
                  <c:v>1995</c:v>
                </c:pt>
                <c:pt idx="204">
                  <c:v>2006</c:v>
                </c:pt>
                <c:pt idx="205">
                  <c:v>1974</c:v>
                </c:pt>
                <c:pt idx="206">
                  <c:v>2009</c:v>
                </c:pt>
              </c:numCache>
            </c:numRef>
          </c:xVal>
          <c:yVal>
            <c:numRef>
              <c:f>genre_tables!$N$3:$N$209</c:f>
              <c:numCache>
                <c:formatCode>General</c:formatCode>
                <c:ptCount val="207"/>
                <c:pt idx="0" formatCode="0.0">
                  <c:v>84</c:v>
                </c:pt>
                <c:pt idx="1">
                  <c:v>94</c:v>
                </c:pt>
                <c:pt idx="2">
                  <c:v>86</c:v>
                </c:pt>
                <c:pt idx="3">
                  <c:v>74</c:v>
                </c:pt>
                <c:pt idx="4">
                  <c:v>92</c:v>
                </c:pt>
                <c:pt idx="5">
                  <c:v>87</c:v>
                </c:pt>
                <c:pt idx="6">
                  <c:v>73</c:v>
                </c:pt>
                <c:pt idx="7">
                  <c:v>82</c:v>
                </c:pt>
                <c:pt idx="8">
                  <c:v>0</c:v>
                </c:pt>
                <c:pt idx="9">
                  <c:v>75</c:v>
                </c:pt>
                <c:pt idx="10">
                  <c:v>90</c:v>
                </c:pt>
                <c:pt idx="11">
                  <c:v>98</c:v>
                </c:pt>
                <c:pt idx="12">
                  <c:v>85</c:v>
                </c:pt>
                <c:pt idx="13">
                  <c:v>0</c:v>
                </c:pt>
                <c:pt idx="14">
                  <c:v>67</c:v>
                </c:pt>
                <c:pt idx="15">
                  <c:v>64</c:v>
                </c:pt>
                <c:pt idx="16">
                  <c:v>85</c:v>
                </c:pt>
                <c:pt idx="17">
                  <c:v>87</c:v>
                </c:pt>
                <c:pt idx="18">
                  <c:v>78</c:v>
                </c:pt>
                <c:pt idx="19">
                  <c:v>84</c:v>
                </c:pt>
                <c:pt idx="20">
                  <c:v>78</c:v>
                </c:pt>
                <c:pt idx="21">
                  <c:v>68</c:v>
                </c:pt>
                <c:pt idx="22">
                  <c:v>77</c:v>
                </c:pt>
                <c:pt idx="23">
                  <c:v>0</c:v>
                </c:pt>
                <c:pt idx="24">
                  <c:v>0</c:v>
                </c:pt>
                <c:pt idx="25">
                  <c:v>78</c:v>
                </c:pt>
                <c:pt idx="26">
                  <c:v>76</c:v>
                </c:pt>
                <c:pt idx="27">
                  <c:v>58</c:v>
                </c:pt>
                <c:pt idx="28">
                  <c:v>76</c:v>
                </c:pt>
                <c:pt idx="29">
                  <c:v>98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64</c:v>
                </c:pt>
                <c:pt idx="37">
                  <c:v>65</c:v>
                </c:pt>
                <c:pt idx="38">
                  <c:v>71</c:v>
                </c:pt>
                <c:pt idx="39">
                  <c:v>68</c:v>
                </c:pt>
                <c:pt idx="40">
                  <c:v>70</c:v>
                </c:pt>
                <c:pt idx="41">
                  <c:v>78</c:v>
                </c:pt>
                <c:pt idx="42">
                  <c:v>69</c:v>
                </c:pt>
                <c:pt idx="43">
                  <c:v>72</c:v>
                </c:pt>
                <c:pt idx="44">
                  <c:v>62</c:v>
                </c:pt>
                <c:pt idx="45">
                  <c:v>72</c:v>
                </c:pt>
                <c:pt idx="46">
                  <c:v>97</c:v>
                </c:pt>
                <c:pt idx="47">
                  <c:v>0</c:v>
                </c:pt>
                <c:pt idx="48">
                  <c:v>89</c:v>
                </c:pt>
                <c:pt idx="49">
                  <c:v>93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63</c:v>
                </c:pt>
                <c:pt idx="57">
                  <c:v>84</c:v>
                </c:pt>
                <c:pt idx="58">
                  <c:v>84</c:v>
                </c:pt>
                <c:pt idx="59">
                  <c:v>90</c:v>
                </c:pt>
                <c:pt idx="60">
                  <c:v>81</c:v>
                </c:pt>
                <c:pt idx="61">
                  <c:v>77</c:v>
                </c:pt>
                <c:pt idx="62">
                  <c:v>74</c:v>
                </c:pt>
                <c:pt idx="63">
                  <c:v>75</c:v>
                </c:pt>
                <c:pt idx="64">
                  <c:v>66</c:v>
                </c:pt>
                <c:pt idx="65">
                  <c:v>71</c:v>
                </c:pt>
                <c:pt idx="66">
                  <c:v>85</c:v>
                </c:pt>
                <c:pt idx="67">
                  <c:v>0</c:v>
                </c:pt>
                <c:pt idx="68">
                  <c:v>0</c:v>
                </c:pt>
                <c:pt idx="69">
                  <c:v>89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74</c:v>
                </c:pt>
                <c:pt idx="77">
                  <c:v>81</c:v>
                </c:pt>
                <c:pt idx="78">
                  <c:v>76</c:v>
                </c:pt>
                <c:pt idx="79">
                  <c:v>65</c:v>
                </c:pt>
                <c:pt idx="80">
                  <c:v>69</c:v>
                </c:pt>
                <c:pt idx="81">
                  <c:v>90</c:v>
                </c:pt>
                <c:pt idx="82">
                  <c:v>80</c:v>
                </c:pt>
                <c:pt idx="83">
                  <c:v>76</c:v>
                </c:pt>
                <c:pt idx="84">
                  <c:v>85</c:v>
                </c:pt>
                <c:pt idx="85">
                  <c:v>67</c:v>
                </c:pt>
                <c:pt idx="86">
                  <c:v>83</c:v>
                </c:pt>
                <c:pt idx="87">
                  <c:v>59</c:v>
                </c:pt>
                <c:pt idx="88">
                  <c:v>75</c:v>
                </c:pt>
                <c:pt idx="89">
                  <c:v>0</c:v>
                </c:pt>
                <c:pt idx="90">
                  <c:v>87</c:v>
                </c:pt>
                <c:pt idx="91">
                  <c:v>33</c:v>
                </c:pt>
                <c:pt idx="92">
                  <c:v>0</c:v>
                </c:pt>
                <c:pt idx="93">
                  <c:v>71</c:v>
                </c:pt>
                <c:pt idx="94">
                  <c:v>0</c:v>
                </c:pt>
                <c:pt idx="95">
                  <c:v>64</c:v>
                </c:pt>
                <c:pt idx="96">
                  <c:v>0</c:v>
                </c:pt>
                <c:pt idx="97">
                  <c:v>0</c:v>
                </c:pt>
                <c:pt idx="98">
                  <c:v>78</c:v>
                </c:pt>
                <c:pt idx="99">
                  <c:v>83</c:v>
                </c:pt>
                <c:pt idx="100">
                  <c:v>54</c:v>
                </c:pt>
                <c:pt idx="101">
                  <c:v>79</c:v>
                </c:pt>
                <c:pt idx="102">
                  <c:v>82</c:v>
                </c:pt>
                <c:pt idx="103">
                  <c:v>71</c:v>
                </c:pt>
                <c:pt idx="104">
                  <c:v>75</c:v>
                </c:pt>
                <c:pt idx="105">
                  <c:v>68</c:v>
                </c:pt>
                <c:pt idx="106">
                  <c:v>74</c:v>
                </c:pt>
                <c:pt idx="107">
                  <c:v>84</c:v>
                </c:pt>
                <c:pt idx="108">
                  <c:v>60</c:v>
                </c:pt>
                <c:pt idx="109">
                  <c:v>81</c:v>
                </c:pt>
                <c:pt idx="110">
                  <c:v>76</c:v>
                </c:pt>
                <c:pt idx="111">
                  <c:v>65</c:v>
                </c:pt>
                <c:pt idx="112">
                  <c:v>94</c:v>
                </c:pt>
                <c:pt idx="113">
                  <c:v>98</c:v>
                </c:pt>
                <c:pt idx="114">
                  <c:v>71</c:v>
                </c:pt>
                <c:pt idx="115">
                  <c:v>85</c:v>
                </c:pt>
                <c:pt idx="116">
                  <c:v>97</c:v>
                </c:pt>
                <c:pt idx="117">
                  <c:v>69</c:v>
                </c:pt>
                <c:pt idx="118">
                  <c:v>0</c:v>
                </c:pt>
                <c:pt idx="119">
                  <c:v>0</c:v>
                </c:pt>
                <c:pt idx="120">
                  <c:v>72</c:v>
                </c:pt>
                <c:pt idx="121">
                  <c:v>81</c:v>
                </c:pt>
                <c:pt idx="122">
                  <c:v>94</c:v>
                </c:pt>
                <c:pt idx="123">
                  <c:v>51</c:v>
                </c:pt>
                <c:pt idx="124">
                  <c:v>76</c:v>
                </c:pt>
                <c:pt idx="125">
                  <c:v>78</c:v>
                </c:pt>
                <c:pt idx="126">
                  <c:v>81</c:v>
                </c:pt>
                <c:pt idx="127">
                  <c:v>83</c:v>
                </c:pt>
                <c:pt idx="128">
                  <c:v>71</c:v>
                </c:pt>
                <c:pt idx="129">
                  <c:v>47</c:v>
                </c:pt>
                <c:pt idx="130">
                  <c:v>65</c:v>
                </c:pt>
                <c:pt idx="131">
                  <c:v>80</c:v>
                </c:pt>
                <c:pt idx="132">
                  <c:v>68</c:v>
                </c:pt>
                <c:pt idx="133">
                  <c:v>87</c:v>
                </c:pt>
                <c:pt idx="134">
                  <c:v>75</c:v>
                </c:pt>
                <c:pt idx="135">
                  <c:v>51</c:v>
                </c:pt>
                <c:pt idx="136">
                  <c:v>70</c:v>
                </c:pt>
                <c:pt idx="137">
                  <c:v>81</c:v>
                </c:pt>
                <c:pt idx="138">
                  <c:v>82</c:v>
                </c:pt>
                <c:pt idx="139">
                  <c:v>55</c:v>
                </c:pt>
                <c:pt idx="140">
                  <c:v>74</c:v>
                </c:pt>
                <c:pt idx="141">
                  <c:v>66</c:v>
                </c:pt>
                <c:pt idx="142">
                  <c:v>67</c:v>
                </c:pt>
                <c:pt idx="143">
                  <c:v>74</c:v>
                </c:pt>
                <c:pt idx="144">
                  <c:v>79</c:v>
                </c:pt>
                <c:pt idx="145">
                  <c:v>77</c:v>
                </c:pt>
                <c:pt idx="146">
                  <c:v>0</c:v>
                </c:pt>
                <c:pt idx="147">
                  <c:v>89</c:v>
                </c:pt>
                <c:pt idx="148">
                  <c:v>64</c:v>
                </c:pt>
                <c:pt idx="149">
                  <c:v>65</c:v>
                </c:pt>
                <c:pt idx="150">
                  <c:v>0</c:v>
                </c:pt>
                <c:pt idx="151">
                  <c:v>82</c:v>
                </c:pt>
                <c:pt idx="152">
                  <c:v>61</c:v>
                </c:pt>
                <c:pt idx="153">
                  <c:v>0</c:v>
                </c:pt>
                <c:pt idx="154">
                  <c:v>86</c:v>
                </c:pt>
                <c:pt idx="155">
                  <c:v>60</c:v>
                </c:pt>
                <c:pt idx="156">
                  <c:v>74</c:v>
                </c:pt>
                <c:pt idx="157">
                  <c:v>76</c:v>
                </c:pt>
                <c:pt idx="158">
                  <c:v>65</c:v>
                </c:pt>
                <c:pt idx="159">
                  <c:v>76</c:v>
                </c:pt>
                <c:pt idx="160">
                  <c:v>69</c:v>
                </c:pt>
                <c:pt idx="161">
                  <c:v>61</c:v>
                </c:pt>
                <c:pt idx="162">
                  <c:v>83</c:v>
                </c:pt>
                <c:pt idx="163">
                  <c:v>47</c:v>
                </c:pt>
                <c:pt idx="164">
                  <c:v>61</c:v>
                </c:pt>
                <c:pt idx="165">
                  <c:v>68</c:v>
                </c:pt>
                <c:pt idx="166">
                  <c:v>73</c:v>
                </c:pt>
                <c:pt idx="167">
                  <c:v>74</c:v>
                </c:pt>
                <c:pt idx="168">
                  <c:v>94</c:v>
                </c:pt>
                <c:pt idx="169">
                  <c:v>44</c:v>
                </c:pt>
                <c:pt idx="170">
                  <c:v>72</c:v>
                </c:pt>
                <c:pt idx="171">
                  <c:v>78</c:v>
                </c:pt>
                <c:pt idx="172">
                  <c:v>87</c:v>
                </c:pt>
                <c:pt idx="173">
                  <c:v>73</c:v>
                </c:pt>
                <c:pt idx="174">
                  <c:v>75</c:v>
                </c:pt>
                <c:pt idx="175">
                  <c:v>87</c:v>
                </c:pt>
                <c:pt idx="176">
                  <c:v>86</c:v>
                </c:pt>
                <c:pt idx="177">
                  <c:v>58</c:v>
                </c:pt>
                <c:pt idx="178">
                  <c:v>77</c:v>
                </c:pt>
                <c:pt idx="179">
                  <c:v>0</c:v>
                </c:pt>
                <c:pt idx="180">
                  <c:v>84</c:v>
                </c:pt>
                <c:pt idx="181">
                  <c:v>0</c:v>
                </c:pt>
                <c:pt idx="182">
                  <c:v>93</c:v>
                </c:pt>
                <c:pt idx="183">
                  <c:v>90</c:v>
                </c:pt>
                <c:pt idx="184">
                  <c:v>0</c:v>
                </c:pt>
                <c:pt idx="185">
                  <c:v>67</c:v>
                </c:pt>
                <c:pt idx="186">
                  <c:v>52</c:v>
                </c:pt>
                <c:pt idx="187">
                  <c:v>52</c:v>
                </c:pt>
                <c:pt idx="188">
                  <c:v>56</c:v>
                </c:pt>
                <c:pt idx="189">
                  <c:v>66</c:v>
                </c:pt>
                <c:pt idx="190">
                  <c:v>67</c:v>
                </c:pt>
                <c:pt idx="191">
                  <c:v>70</c:v>
                </c:pt>
                <c:pt idx="192">
                  <c:v>66</c:v>
                </c:pt>
                <c:pt idx="193">
                  <c:v>82</c:v>
                </c:pt>
                <c:pt idx="194">
                  <c:v>68</c:v>
                </c:pt>
                <c:pt idx="195">
                  <c:v>74</c:v>
                </c:pt>
                <c:pt idx="196">
                  <c:v>80</c:v>
                </c:pt>
                <c:pt idx="197">
                  <c:v>68</c:v>
                </c:pt>
                <c:pt idx="198">
                  <c:v>73</c:v>
                </c:pt>
                <c:pt idx="199">
                  <c:v>77</c:v>
                </c:pt>
                <c:pt idx="200">
                  <c:v>83</c:v>
                </c:pt>
                <c:pt idx="201">
                  <c:v>68</c:v>
                </c:pt>
                <c:pt idx="202">
                  <c:v>79</c:v>
                </c:pt>
                <c:pt idx="203">
                  <c:v>58</c:v>
                </c:pt>
                <c:pt idx="204">
                  <c:v>90</c:v>
                </c:pt>
                <c:pt idx="205">
                  <c:v>68</c:v>
                </c:pt>
                <c:pt idx="20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BB-4C12-AFD2-D4D34CF6A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594184"/>
        <c:axId val="180596232"/>
      </c:scatterChart>
      <c:valAx>
        <c:axId val="180594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96232"/>
        <c:crosses val="autoZero"/>
        <c:crossBetween val="midCat"/>
      </c:valAx>
      <c:valAx>
        <c:axId val="18059623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94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Action (gross revenue (M)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genre_tables!$K$3:$K$209</c:f>
              <c:numCache>
                <c:formatCode>General</c:formatCode>
                <c:ptCount val="207"/>
                <c:pt idx="0">
                  <c:v>2008</c:v>
                </c:pt>
                <c:pt idx="1">
                  <c:v>2003</c:v>
                </c:pt>
                <c:pt idx="2">
                  <c:v>2023</c:v>
                </c:pt>
                <c:pt idx="3">
                  <c:v>2010</c:v>
                </c:pt>
                <c:pt idx="4">
                  <c:v>2001</c:v>
                </c:pt>
                <c:pt idx="5">
                  <c:v>2002</c:v>
                </c:pt>
                <c:pt idx="6">
                  <c:v>1999</c:v>
                </c:pt>
                <c:pt idx="7">
                  <c:v>1980</c:v>
                </c:pt>
                <c:pt idx="8">
                  <c:v>2020</c:v>
                </c:pt>
                <c:pt idx="9">
                  <c:v>1991</c:v>
                </c:pt>
                <c:pt idx="10">
                  <c:v>1977</c:v>
                </c:pt>
                <c:pt idx="11">
                  <c:v>1954</c:v>
                </c:pt>
                <c:pt idx="12">
                  <c:v>1962</c:v>
                </c:pt>
                <c:pt idx="13">
                  <c:v>2022</c:v>
                </c:pt>
                <c:pt idx="14">
                  <c:v>2000</c:v>
                </c:pt>
                <c:pt idx="15">
                  <c:v>1994</c:v>
                </c:pt>
                <c:pt idx="16">
                  <c:v>1981</c:v>
                </c:pt>
                <c:pt idx="17">
                  <c:v>2018</c:v>
                </c:pt>
                <c:pt idx="18">
                  <c:v>2019</c:v>
                </c:pt>
                <c:pt idx="19">
                  <c:v>1986</c:v>
                </c:pt>
                <c:pt idx="20">
                  <c:v>2012</c:v>
                </c:pt>
                <c:pt idx="21">
                  <c:v>2018</c:v>
                </c:pt>
                <c:pt idx="22">
                  <c:v>2003</c:v>
                </c:pt>
                <c:pt idx="23">
                  <c:v>2019</c:v>
                </c:pt>
                <c:pt idx="24">
                  <c:v>2019</c:v>
                </c:pt>
                <c:pt idx="25">
                  <c:v>2022</c:v>
                </c:pt>
                <c:pt idx="26">
                  <c:v>1995</c:v>
                </c:pt>
                <c:pt idx="27">
                  <c:v>1983</c:v>
                </c:pt>
                <c:pt idx="28">
                  <c:v>1997</c:v>
                </c:pt>
                <c:pt idx="29">
                  <c:v>1959</c:v>
                </c:pt>
                <c:pt idx="30">
                  <c:v>2016</c:v>
                </c:pt>
                <c:pt idx="31">
                  <c:v>2022</c:v>
                </c:pt>
                <c:pt idx="32">
                  <c:v>2022</c:v>
                </c:pt>
                <c:pt idx="33">
                  <c:v>2022</c:v>
                </c:pt>
                <c:pt idx="34">
                  <c:v>2021</c:v>
                </c:pt>
                <c:pt idx="35">
                  <c:v>2018</c:v>
                </c:pt>
                <c:pt idx="36">
                  <c:v>2023</c:v>
                </c:pt>
                <c:pt idx="37">
                  <c:v>1989</c:v>
                </c:pt>
                <c:pt idx="38">
                  <c:v>2021</c:v>
                </c:pt>
                <c:pt idx="39">
                  <c:v>1993</c:v>
                </c:pt>
                <c:pt idx="40">
                  <c:v>2005</c:v>
                </c:pt>
                <c:pt idx="41">
                  <c:v>2019</c:v>
                </c:pt>
                <c:pt idx="42">
                  <c:v>2003</c:v>
                </c:pt>
                <c:pt idx="43">
                  <c:v>1988</c:v>
                </c:pt>
                <c:pt idx="44">
                  <c:v>2005</c:v>
                </c:pt>
                <c:pt idx="45">
                  <c:v>2020</c:v>
                </c:pt>
                <c:pt idx="46">
                  <c:v>1985</c:v>
                </c:pt>
                <c:pt idx="47">
                  <c:v>2017</c:v>
                </c:pt>
                <c:pt idx="48">
                  <c:v>2012</c:v>
                </c:pt>
                <c:pt idx="49">
                  <c:v>1961</c:v>
                </c:pt>
                <c:pt idx="50">
                  <c:v>2019</c:v>
                </c:pt>
                <c:pt idx="51">
                  <c:v>2018</c:v>
                </c:pt>
                <c:pt idx="52">
                  <c:v>1924</c:v>
                </c:pt>
                <c:pt idx="53">
                  <c:v>2017</c:v>
                </c:pt>
                <c:pt idx="54">
                  <c:v>2012</c:v>
                </c:pt>
                <c:pt idx="55">
                  <c:v>2018</c:v>
                </c:pt>
                <c:pt idx="56">
                  <c:v>2003</c:v>
                </c:pt>
                <c:pt idx="57">
                  <c:v>1982</c:v>
                </c:pt>
                <c:pt idx="58">
                  <c:v>1984</c:v>
                </c:pt>
                <c:pt idx="59">
                  <c:v>2015</c:v>
                </c:pt>
                <c:pt idx="60">
                  <c:v>2019</c:v>
                </c:pt>
                <c:pt idx="61">
                  <c:v>2017</c:v>
                </c:pt>
                <c:pt idx="62">
                  <c:v>2013</c:v>
                </c:pt>
                <c:pt idx="63">
                  <c:v>2010</c:v>
                </c:pt>
                <c:pt idx="64">
                  <c:v>1998</c:v>
                </c:pt>
                <c:pt idx="65">
                  <c:v>2011</c:v>
                </c:pt>
                <c:pt idx="66">
                  <c:v>1999</c:v>
                </c:pt>
                <c:pt idx="67">
                  <c:v>1997</c:v>
                </c:pt>
                <c:pt idx="68">
                  <c:v>2015</c:v>
                </c:pt>
                <c:pt idx="69">
                  <c:v>1958</c:v>
                </c:pt>
                <c:pt idx="70">
                  <c:v>1949</c:v>
                </c:pt>
                <c:pt idx="71">
                  <c:v>1926</c:v>
                </c:pt>
                <c:pt idx="72">
                  <c:v>2008</c:v>
                </c:pt>
                <c:pt idx="73">
                  <c:v>1975</c:v>
                </c:pt>
                <c:pt idx="74">
                  <c:v>2000</c:v>
                </c:pt>
                <c:pt idx="75">
                  <c:v>1999</c:v>
                </c:pt>
                <c:pt idx="76">
                  <c:v>2021</c:v>
                </c:pt>
                <c:pt idx="77">
                  <c:v>2017</c:v>
                </c:pt>
                <c:pt idx="78">
                  <c:v>2014</c:v>
                </c:pt>
                <c:pt idx="79">
                  <c:v>2016</c:v>
                </c:pt>
                <c:pt idx="80">
                  <c:v>2012</c:v>
                </c:pt>
                <c:pt idx="81">
                  <c:v>2004</c:v>
                </c:pt>
                <c:pt idx="82">
                  <c:v>2006</c:v>
                </c:pt>
                <c:pt idx="83">
                  <c:v>2015</c:v>
                </c:pt>
                <c:pt idx="84">
                  <c:v>2007</c:v>
                </c:pt>
                <c:pt idx="85">
                  <c:v>1988</c:v>
                </c:pt>
                <c:pt idx="86">
                  <c:v>2004</c:v>
                </c:pt>
                <c:pt idx="87">
                  <c:v>2008</c:v>
                </c:pt>
                <c:pt idx="88">
                  <c:v>2002</c:v>
                </c:pt>
                <c:pt idx="89">
                  <c:v>2015</c:v>
                </c:pt>
                <c:pt idx="90">
                  <c:v>2020</c:v>
                </c:pt>
                <c:pt idx="91">
                  <c:v>2007</c:v>
                </c:pt>
                <c:pt idx="92">
                  <c:v>2014</c:v>
                </c:pt>
                <c:pt idx="93">
                  <c:v>2010</c:v>
                </c:pt>
                <c:pt idx="94">
                  <c:v>1962</c:v>
                </c:pt>
                <c:pt idx="95">
                  <c:v>2004</c:v>
                </c:pt>
                <c:pt idx="96">
                  <c:v>2009</c:v>
                </c:pt>
                <c:pt idx="97">
                  <c:v>1994</c:v>
                </c:pt>
                <c:pt idx="98">
                  <c:v>2023</c:v>
                </c:pt>
                <c:pt idx="99">
                  <c:v>2009</c:v>
                </c:pt>
                <c:pt idx="100">
                  <c:v>2021</c:v>
                </c:pt>
                <c:pt idx="101">
                  <c:v>2008</c:v>
                </c:pt>
                <c:pt idx="102">
                  <c:v>2009</c:v>
                </c:pt>
                <c:pt idx="103">
                  <c:v>2014</c:v>
                </c:pt>
                <c:pt idx="104">
                  <c:v>2014</c:v>
                </c:pt>
                <c:pt idx="105">
                  <c:v>2002</c:v>
                </c:pt>
                <c:pt idx="106">
                  <c:v>2017</c:v>
                </c:pt>
                <c:pt idx="107">
                  <c:v>2006</c:v>
                </c:pt>
                <c:pt idx="108">
                  <c:v>1980</c:v>
                </c:pt>
                <c:pt idx="109">
                  <c:v>2009</c:v>
                </c:pt>
                <c:pt idx="110">
                  <c:v>1995</c:v>
                </c:pt>
                <c:pt idx="111">
                  <c:v>1964</c:v>
                </c:pt>
                <c:pt idx="112">
                  <c:v>2000</c:v>
                </c:pt>
                <c:pt idx="113">
                  <c:v>1969</c:v>
                </c:pt>
                <c:pt idx="114">
                  <c:v>2014</c:v>
                </c:pt>
                <c:pt idx="115">
                  <c:v>2002</c:v>
                </c:pt>
                <c:pt idx="116">
                  <c:v>1938</c:v>
                </c:pt>
                <c:pt idx="117">
                  <c:v>2017</c:v>
                </c:pt>
                <c:pt idx="118">
                  <c:v>2015</c:v>
                </c:pt>
                <c:pt idx="119">
                  <c:v>2016</c:v>
                </c:pt>
                <c:pt idx="120">
                  <c:v>2022</c:v>
                </c:pt>
                <c:pt idx="121">
                  <c:v>2022</c:v>
                </c:pt>
                <c:pt idx="122">
                  <c:v>2017</c:v>
                </c:pt>
                <c:pt idx="123">
                  <c:v>2019</c:v>
                </c:pt>
                <c:pt idx="124">
                  <c:v>2022</c:v>
                </c:pt>
                <c:pt idx="125">
                  <c:v>2011</c:v>
                </c:pt>
                <c:pt idx="126">
                  <c:v>2007</c:v>
                </c:pt>
                <c:pt idx="127">
                  <c:v>2022</c:v>
                </c:pt>
                <c:pt idx="128">
                  <c:v>1984</c:v>
                </c:pt>
                <c:pt idx="129">
                  <c:v>1987</c:v>
                </c:pt>
                <c:pt idx="130">
                  <c:v>2016</c:v>
                </c:pt>
                <c:pt idx="131">
                  <c:v>2015</c:v>
                </c:pt>
                <c:pt idx="132">
                  <c:v>2006</c:v>
                </c:pt>
                <c:pt idx="133">
                  <c:v>1993</c:v>
                </c:pt>
                <c:pt idx="134">
                  <c:v>2016</c:v>
                </c:pt>
                <c:pt idx="135">
                  <c:v>2008</c:v>
                </c:pt>
                <c:pt idx="136">
                  <c:v>2014</c:v>
                </c:pt>
                <c:pt idx="137">
                  <c:v>2012</c:v>
                </c:pt>
                <c:pt idx="138">
                  <c:v>2013</c:v>
                </c:pt>
                <c:pt idx="139">
                  <c:v>2003</c:v>
                </c:pt>
                <c:pt idx="140">
                  <c:v>2014</c:v>
                </c:pt>
                <c:pt idx="141">
                  <c:v>2022</c:v>
                </c:pt>
                <c:pt idx="142">
                  <c:v>2010</c:v>
                </c:pt>
                <c:pt idx="143">
                  <c:v>2005</c:v>
                </c:pt>
                <c:pt idx="144">
                  <c:v>2010</c:v>
                </c:pt>
                <c:pt idx="145">
                  <c:v>2014</c:v>
                </c:pt>
                <c:pt idx="146">
                  <c:v>1972</c:v>
                </c:pt>
                <c:pt idx="147">
                  <c:v>2006</c:v>
                </c:pt>
                <c:pt idx="148">
                  <c:v>2008</c:v>
                </c:pt>
                <c:pt idx="149">
                  <c:v>1993</c:v>
                </c:pt>
                <c:pt idx="150">
                  <c:v>1993</c:v>
                </c:pt>
                <c:pt idx="151">
                  <c:v>1989</c:v>
                </c:pt>
                <c:pt idx="152">
                  <c:v>2001</c:v>
                </c:pt>
                <c:pt idx="153">
                  <c:v>1997</c:v>
                </c:pt>
                <c:pt idx="154">
                  <c:v>2018</c:v>
                </c:pt>
                <c:pt idx="155">
                  <c:v>2014</c:v>
                </c:pt>
                <c:pt idx="156">
                  <c:v>2001</c:v>
                </c:pt>
                <c:pt idx="157">
                  <c:v>1992</c:v>
                </c:pt>
                <c:pt idx="158">
                  <c:v>2011</c:v>
                </c:pt>
                <c:pt idx="159">
                  <c:v>2007</c:v>
                </c:pt>
                <c:pt idx="160">
                  <c:v>2001</c:v>
                </c:pt>
                <c:pt idx="161">
                  <c:v>2002</c:v>
                </c:pt>
                <c:pt idx="162">
                  <c:v>2014</c:v>
                </c:pt>
                <c:pt idx="163">
                  <c:v>2004</c:v>
                </c:pt>
                <c:pt idx="164">
                  <c:v>1982</c:v>
                </c:pt>
                <c:pt idx="165">
                  <c:v>1982</c:v>
                </c:pt>
                <c:pt idx="166">
                  <c:v>2004</c:v>
                </c:pt>
                <c:pt idx="167">
                  <c:v>1960</c:v>
                </c:pt>
                <c:pt idx="168">
                  <c:v>1971</c:v>
                </c:pt>
                <c:pt idx="169">
                  <c:v>1999</c:v>
                </c:pt>
                <c:pt idx="170">
                  <c:v>2013</c:v>
                </c:pt>
                <c:pt idx="171">
                  <c:v>2004</c:v>
                </c:pt>
                <c:pt idx="172">
                  <c:v>1971</c:v>
                </c:pt>
                <c:pt idx="173">
                  <c:v>1967</c:v>
                </c:pt>
                <c:pt idx="174">
                  <c:v>1962</c:v>
                </c:pt>
                <c:pt idx="175">
                  <c:v>1964</c:v>
                </c:pt>
                <c:pt idx="176">
                  <c:v>1967</c:v>
                </c:pt>
                <c:pt idx="177">
                  <c:v>2000</c:v>
                </c:pt>
                <c:pt idx="178">
                  <c:v>1998</c:v>
                </c:pt>
                <c:pt idx="179">
                  <c:v>1992</c:v>
                </c:pt>
                <c:pt idx="180">
                  <c:v>2016</c:v>
                </c:pt>
                <c:pt idx="181">
                  <c:v>2010</c:v>
                </c:pt>
                <c:pt idx="182">
                  <c:v>1973</c:v>
                </c:pt>
                <c:pt idx="183">
                  <c:v>1932</c:v>
                </c:pt>
                <c:pt idx="184">
                  <c:v>1948</c:v>
                </c:pt>
                <c:pt idx="185">
                  <c:v>2022</c:v>
                </c:pt>
                <c:pt idx="186">
                  <c:v>1997</c:v>
                </c:pt>
                <c:pt idx="187">
                  <c:v>2006</c:v>
                </c:pt>
                <c:pt idx="188">
                  <c:v>2009</c:v>
                </c:pt>
                <c:pt idx="189">
                  <c:v>2018</c:v>
                </c:pt>
                <c:pt idx="190">
                  <c:v>2017</c:v>
                </c:pt>
                <c:pt idx="191">
                  <c:v>1987</c:v>
                </c:pt>
                <c:pt idx="192">
                  <c:v>2010</c:v>
                </c:pt>
                <c:pt idx="193">
                  <c:v>2015</c:v>
                </c:pt>
                <c:pt idx="194">
                  <c:v>2005</c:v>
                </c:pt>
                <c:pt idx="195">
                  <c:v>2008</c:v>
                </c:pt>
                <c:pt idx="196">
                  <c:v>2002</c:v>
                </c:pt>
                <c:pt idx="197">
                  <c:v>1987</c:v>
                </c:pt>
                <c:pt idx="198">
                  <c:v>2011</c:v>
                </c:pt>
                <c:pt idx="199">
                  <c:v>1981</c:v>
                </c:pt>
                <c:pt idx="200">
                  <c:v>1973</c:v>
                </c:pt>
                <c:pt idx="201">
                  <c:v>2012</c:v>
                </c:pt>
                <c:pt idx="202">
                  <c:v>2014</c:v>
                </c:pt>
                <c:pt idx="203">
                  <c:v>1995</c:v>
                </c:pt>
                <c:pt idx="204">
                  <c:v>2006</c:v>
                </c:pt>
                <c:pt idx="205">
                  <c:v>1974</c:v>
                </c:pt>
                <c:pt idx="206">
                  <c:v>2009</c:v>
                </c:pt>
              </c:numCache>
            </c:numRef>
          </c:xVal>
          <c:yVal>
            <c:numRef>
              <c:f>genre_tables!$O$3:$O$209</c:f>
              <c:numCache>
                <c:formatCode>General</c:formatCode>
                <c:ptCount val="207"/>
                <c:pt idx="0" formatCode="0">
                  <c:v>534.86</c:v>
                </c:pt>
                <c:pt idx="1">
                  <c:v>377.85</c:v>
                </c:pt>
                <c:pt idx="2">
                  <c:v>0</c:v>
                </c:pt>
                <c:pt idx="3">
                  <c:v>292.58</c:v>
                </c:pt>
                <c:pt idx="4">
                  <c:v>315.54000000000002</c:v>
                </c:pt>
                <c:pt idx="5">
                  <c:v>342.55</c:v>
                </c:pt>
                <c:pt idx="6">
                  <c:v>171.48</c:v>
                </c:pt>
                <c:pt idx="7">
                  <c:v>290.48</c:v>
                </c:pt>
                <c:pt idx="8">
                  <c:v>0</c:v>
                </c:pt>
                <c:pt idx="9">
                  <c:v>204.84</c:v>
                </c:pt>
                <c:pt idx="10">
                  <c:v>322.74</c:v>
                </c:pt>
                <c:pt idx="11">
                  <c:v>0.27</c:v>
                </c:pt>
                <c:pt idx="12">
                  <c:v>0</c:v>
                </c:pt>
                <c:pt idx="13">
                  <c:v>0</c:v>
                </c:pt>
                <c:pt idx="14">
                  <c:v>187.71</c:v>
                </c:pt>
                <c:pt idx="15">
                  <c:v>19.5</c:v>
                </c:pt>
                <c:pt idx="16">
                  <c:v>248.16</c:v>
                </c:pt>
                <c:pt idx="17">
                  <c:v>190.24</c:v>
                </c:pt>
                <c:pt idx="18">
                  <c:v>858.37</c:v>
                </c:pt>
                <c:pt idx="19">
                  <c:v>85.16</c:v>
                </c:pt>
                <c:pt idx="20">
                  <c:v>448.14</c:v>
                </c:pt>
                <c:pt idx="21">
                  <c:v>678.82</c:v>
                </c:pt>
                <c:pt idx="22">
                  <c:v>0.71</c:v>
                </c:pt>
                <c:pt idx="23">
                  <c:v>0</c:v>
                </c:pt>
                <c:pt idx="24">
                  <c:v>0</c:v>
                </c:pt>
                <c:pt idx="25">
                  <c:v>718.73</c:v>
                </c:pt>
                <c:pt idx="26">
                  <c:v>67.44</c:v>
                </c:pt>
                <c:pt idx="27">
                  <c:v>309.13</c:v>
                </c:pt>
                <c:pt idx="28">
                  <c:v>2.38</c:v>
                </c:pt>
                <c:pt idx="29">
                  <c:v>13.28</c:v>
                </c:pt>
                <c:pt idx="30">
                  <c:v>12.39</c:v>
                </c:pt>
                <c:pt idx="31">
                  <c:v>0</c:v>
                </c:pt>
                <c:pt idx="32">
                  <c:v>6.6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197.17</c:v>
                </c:pt>
                <c:pt idx="38">
                  <c:v>804.75</c:v>
                </c:pt>
                <c:pt idx="39">
                  <c:v>402.45</c:v>
                </c:pt>
                <c:pt idx="40">
                  <c:v>206.85</c:v>
                </c:pt>
                <c:pt idx="41">
                  <c:v>159.22999999999999</c:v>
                </c:pt>
                <c:pt idx="42">
                  <c:v>70.099999999999994</c:v>
                </c:pt>
                <c:pt idx="43">
                  <c:v>83.01</c:v>
                </c:pt>
                <c:pt idx="44">
                  <c:v>70.510000000000005</c:v>
                </c:pt>
                <c:pt idx="45">
                  <c:v>47.7</c:v>
                </c:pt>
                <c:pt idx="46">
                  <c:v>4.1399999999999997</c:v>
                </c:pt>
                <c:pt idx="47">
                  <c:v>20.190000000000001</c:v>
                </c:pt>
                <c:pt idx="48">
                  <c:v>0</c:v>
                </c:pt>
                <c:pt idx="49">
                  <c:v>0</c:v>
                </c:pt>
                <c:pt idx="50">
                  <c:v>4.1900000000000004</c:v>
                </c:pt>
                <c:pt idx="51">
                  <c:v>0</c:v>
                </c:pt>
                <c:pt idx="52">
                  <c:v>0.98</c:v>
                </c:pt>
                <c:pt idx="53">
                  <c:v>0</c:v>
                </c:pt>
                <c:pt idx="54">
                  <c:v>0.04</c:v>
                </c:pt>
                <c:pt idx="55">
                  <c:v>3.51</c:v>
                </c:pt>
                <c:pt idx="56">
                  <c:v>305.41000000000003</c:v>
                </c:pt>
                <c:pt idx="57">
                  <c:v>32.869999999999997</c:v>
                </c:pt>
                <c:pt idx="58">
                  <c:v>38.4</c:v>
                </c:pt>
                <c:pt idx="59">
                  <c:v>154.06</c:v>
                </c:pt>
                <c:pt idx="60">
                  <c:v>117.62</c:v>
                </c:pt>
                <c:pt idx="61">
                  <c:v>226.28</c:v>
                </c:pt>
                <c:pt idx="62">
                  <c:v>26.95</c:v>
                </c:pt>
                <c:pt idx="63">
                  <c:v>217.58</c:v>
                </c:pt>
                <c:pt idx="64">
                  <c:v>3.9</c:v>
                </c:pt>
                <c:pt idx="65">
                  <c:v>13.66</c:v>
                </c:pt>
                <c:pt idx="66">
                  <c:v>23.16</c:v>
                </c:pt>
                <c:pt idx="67">
                  <c:v>0</c:v>
                </c:pt>
                <c:pt idx="68">
                  <c:v>8.18</c:v>
                </c:pt>
                <c:pt idx="69">
                  <c:v>0</c:v>
                </c:pt>
                <c:pt idx="70">
                  <c:v>0</c:v>
                </c:pt>
                <c:pt idx="71">
                  <c:v>1.03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108.33</c:v>
                </c:pt>
                <c:pt idx="77">
                  <c:v>92.05</c:v>
                </c:pt>
                <c:pt idx="78">
                  <c:v>333.18</c:v>
                </c:pt>
                <c:pt idx="79">
                  <c:v>363.07</c:v>
                </c:pt>
                <c:pt idx="80">
                  <c:v>623.28</c:v>
                </c:pt>
                <c:pt idx="81">
                  <c:v>261.44</c:v>
                </c:pt>
                <c:pt idx="82">
                  <c:v>167.45</c:v>
                </c:pt>
                <c:pt idx="83">
                  <c:v>183.64</c:v>
                </c:pt>
                <c:pt idx="84">
                  <c:v>227.47</c:v>
                </c:pt>
                <c:pt idx="85">
                  <c:v>0.55000000000000004</c:v>
                </c:pt>
                <c:pt idx="86">
                  <c:v>66.209999999999994</c:v>
                </c:pt>
                <c:pt idx="87">
                  <c:v>0</c:v>
                </c:pt>
                <c:pt idx="88">
                  <c:v>0.17</c:v>
                </c:pt>
                <c:pt idx="89">
                  <c:v>6.74</c:v>
                </c:pt>
                <c:pt idx="90">
                  <c:v>0</c:v>
                </c:pt>
                <c:pt idx="91">
                  <c:v>0.01</c:v>
                </c:pt>
                <c:pt idx="92">
                  <c:v>0.9</c:v>
                </c:pt>
                <c:pt idx="93">
                  <c:v>0.1</c:v>
                </c:pt>
                <c:pt idx="94">
                  <c:v>0</c:v>
                </c:pt>
                <c:pt idx="95">
                  <c:v>1.1100000000000001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760.51</c:v>
                </c:pt>
                <c:pt idx="100">
                  <c:v>0</c:v>
                </c:pt>
                <c:pt idx="101">
                  <c:v>318.41000000000003</c:v>
                </c:pt>
                <c:pt idx="102">
                  <c:v>257.73</c:v>
                </c:pt>
                <c:pt idx="103">
                  <c:v>100.21</c:v>
                </c:pt>
                <c:pt idx="104">
                  <c:v>233.92</c:v>
                </c:pt>
                <c:pt idx="105">
                  <c:v>121.66</c:v>
                </c:pt>
                <c:pt idx="106">
                  <c:v>315.06</c:v>
                </c:pt>
                <c:pt idx="107">
                  <c:v>35.549999999999997</c:v>
                </c:pt>
                <c:pt idx="108">
                  <c:v>57.23</c:v>
                </c:pt>
                <c:pt idx="109">
                  <c:v>115.65</c:v>
                </c:pt>
                <c:pt idx="110">
                  <c:v>0.52</c:v>
                </c:pt>
                <c:pt idx="111">
                  <c:v>14.5</c:v>
                </c:pt>
                <c:pt idx="112">
                  <c:v>128.08000000000001</c:v>
                </c:pt>
                <c:pt idx="113">
                  <c:v>12.06</c:v>
                </c:pt>
                <c:pt idx="114">
                  <c:v>2.63</c:v>
                </c:pt>
                <c:pt idx="115">
                  <c:v>53.71</c:v>
                </c:pt>
                <c:pt idx="116">
                  <c:v>3.98</c:v>
                </c:pt>
                <c:pt idx="117">
                  <c:v>1.53</c:v>
                </c:pt>
                <c:pt idx="118">
                  <c:v>0</c:v>
                </c:pt>
                <c:pt idx="119">
                  <c:v>0</c:v>
                </c:pt>
                <c:pt idx="120">
                  <c:v>369.35</c:v>
                </c:pt>
                <c:pt idx="121">
                  <c:v>72.86</c:v>
                </c:pt>
                <c:pt idx="122">
                  <c:v>188.37</c:v>
                </c:pt>
                <c:pt idx="123">
                  <c:v>36.47</c:v>
                </c:pt>
                <c:pt idx="124">
                  <c:v>0</c:v>
                </c:pt>
                <c:pt idx="125">
                  <c:v>35.06</c:v>
                </c:pt>
                <c:pt idx="126">
                  <c:v>23.64</c:v>
                </c:pt>
                <c:pt idx="127">
                  <c:v>14.5</c:v>
                </c:pt>
                <c:pt idx="128">
                  <c:v>238.63</c:v>
                </c:pt>
                <c:pt idx="129">
                  <c:v>59.74</c:v>
                </c:pt>
                <c:pt idx="130">
                  <c:v>532.17999999999995</c:v>
                </c:pt>
                <c:pt idx="131">
                  <c:v>936.66</c:v>
                </c:pt>
                <c:pt idx="132">
                  <c:v>50.87</c:v>
                </c:pt>
                <c:pt idx="133">
                  <c:v>183.88</c:v>
                </c:pt>
                <c:pt idx="134">
                  <c:v>408.08</c:v>
                </c:pt>
                <c:pt idx="135">
                  <c:v>145</c:v>
                </c:pt>
                <c:pt idx="136">
                  <c:v>259.77</c:v>
                </c:pt>
                <c:pt idx="137">
                  <c:v>304.36</c:v>
                </c:pt>
                <c:pt idx="138">
                  <c:v>107.1</c:v>
                </c:pt>
                <c:pt idx="139">
                  <c:v>111.11</c:v>
                </c:pt>
                <c:pt idx="140">
                  <c:v>222.53</c:v>
                </c:pt>
                <c:pt idx="141">
                  <c:v>0</c:v>
                </c:pt>
                <c:pt idx="142">
                  <c:v>0.13</c:v>
                </c:pt>
                <c:pt idx="143">
                  <c:v>25.51</c:v>
                </c:pt>
                <c:pt idx="144">
                  <c:v>93.62</c:v>
                </c:pt>
                <c:pt idx="145">
                  <c:v>177</c:v>
                </c:pt>
                <c:pt idx="146">
                  <c:v>0</c:v>
                </c:pt>
                <c:pt idx="147">
                  <c:v>13.76</c:v>
                </c:pt>
                <c:pt idx="148">
                  <c:v>0</c:v>
                </c:pt>
                <c:pt idx="149">
                  <c:v>5.62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220.16</c:v>
                </c:pt>
                <c:pt idx="155">
                  <c:v>128.26</c:v>
                </c:pt>
                <c:pt idx="156">
                  <c:v>108.64</c:v>
                </c:pt>
                <c:pt idx="157">
                  <c:v>75.510000000000005</c:v>
                </c:pt>
                <c:pt idx="158">
                  <c:v>146.41</c:v>
                </c:pt>
                <c:pt idx="159">
                  <c:v>53.61</c:v>
                </c:pt>
                <c:pt idx="160">
                  <c:v>76.63</c:v>
                </c:pt>
                <c:pt idx="161">
                  <c:v>54.23</c:v>
                </c:pt>
                <c:pt idx="162">
                  <c:v>257.76</c:v>
                </c:pt>
                <c:pt idx="163">
                  <c:v>77.91</c:v>
                </c:pt>
                <c:pt idx="164">
                  <c:v>47.21</c:v>
                </c:pt>
                <c:pt idx="165">
                  <c:v>78.91</c:v>
                </c:pt>
                <c:pt idx="166">
                  <c:v>176.24</c:v>
                </c:pt>
                <c:pt idx="167">
                  <c:v>4.91</c:v>
                </c:pt>
                <c:pt idx="168">
                  <c:v>15.63</c:v>
                </c:pt>
                <c:pt idx="169">
                  <c:v>0.03</c:v>
                </c:pt>
                <c:pt idx="170">
                  <c:v>228.78</c:v>
                </c:pt>
                <c:pt idx="171">
                  <c:v>17.11</c:v>
                </c:pt>
                <c:pt idx="172">
                  <c:v>35.9</c:v>
                </c:pt>
                <c:pt idx="173">
                  <c:v>45.3</c:v>
                </c:pt>
                <c:pt idx="174">
                  <c:v>39.1</c:v>
                </c:pt>
                <c:pt idx="175">
                  <c:v>51.08</c:v>
                </c:pt>
                <c:pt idx="176">
                  <c:v>0</c:v>
                </c:pt>
                <c:pt idx="177">
                  <c:v>0</c:v>
                </c:pt>
                <c:pt idx="178">
                  <c:v>7.27</c:v>
                </c:pt>
                <c:pt idx="179">
                  <c:v>0</c:v>
                </c:pt>
                <c:pt idx="180">
                  <c:v>48.02</c:v>
                </c:pt>
                <c:pt idx="181">
                  <c:v>0.01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659.68</c:v>
                </c:pt>
                <c:pt idx="186">
                  <c:v>63.54</c:v>
                </c:pt>
                <c:pt idx="187">
                  <c:v>210.61</c:v>
                </c:pt>
                <c:pt idx="188">
                  <c:v>107.51</c:v>
                </c:pt>
                <c:pt idx="189">
                  <c:v>324.58999999999997</c:v>
                </c:pt>
                <c:pt idx="190">
                  <c:v>389.81</c:v>
                </c:pt>
                <c:pt idx="191">
                  <c:v>53.42</c:v>
                </c:pt>
                <c:pt idx="192">
                  <c:v>48.07</c:v>
                </c:pt>
                <c:pt idx="193">
                  <c:v>46.89</c:v>
                </c:pt>
                <c:pt idx="194">
                  <c:v>380.26</c:v>
                </c:pt>
                <c:pt idx="195">
                  <c:v>215.43</c:v>
                </c:pt>
                <c:pt idx="196">
                  <c:v>132.07</c:v>
                </c:pt>
                <c:pt idx="197">
                  <c:v>65.209999999999994</c:v>
                </c:pt>
                <c:pt idx="198">
                  <c:v>4.1100000000000003</c:v>
                </c:pt>
                <c:pt idx="199">
                  <c:v>12.47</c:v>
                </c:pt>
                <c:pt idx="200">
                  <c:v>25</c:v>
                </c:pt>
                <c:pt idx="201">
                  <c:v>41</c:v>
                </c:pt>
                <c:pt idx="202">
                  <c:v>208.55</c:v>
                </c:pt>
                <c:pt idx="203">
                  <c:v>100.01</c:v>
                </c:pt>
                <c:pt idx="204">
                  <c:v>31.57</c:v>
                </c:pt>
                <c:pt idx="205">
                  <c:v>2.4900000000000002</c:v>
                </c:pt>
                <c:pt idx="20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5-4696-8F42-22FED6DD4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6502408"/>
        <c:axId val="1406505992"/>
      </c:scatterChart>
      <c:valAx>
        <c:axId val="1406502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505992"/>
        <c:crosses val="autoZero"/>
        <c:crossBetween val="midCat"/>
      </c:valAx>
      <c:valAx>
        <c:axId val="1406505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502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Biography (runtimes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genre_tables!$P$3:$P$209</c:f>
              <c:numCache>
                <c:formatCode>General</c:formatCode>
                <c:ptCount val="207"/>
                <c:pt idx="0">
                  <c:v>1993</c:v>
                </c:pt>
                <c:pt idx="1">
                  <c:v>1990</c:v>
                </c:pt>
                <c:pt idx="2">
                  <c:v>2022</c:v>
                </c:pt>
                <c:pt idx="3">
                  <c:v>2002</c:v>
                </c:pt>
                <c:pt idx="4">
                  <c:v>2011</c:v>
                </c:pt>
                <c:pt idx="5">
                  <c:v>1984</c:v>
                </c:pt>
                <c:pt idx="6">
                  <c:v>2021</c:v>
                </c:pt>
                <c:pt idx="7">
                  <c:v>1995</c:v>
                </c:pt>
                <c:pt idx="8">
                  <c:v>2020</c:v>
                </c:pt>
                <c:pt idx="9">
                  <c:v>1962</c:v>
                </c:pt>
                <c:pt idx="10">
                  <c:v>2016</c:v>
                </c:pt>
                <c:pt idx="11">
                  <c:v>2017</c:v>
                </c:pt>
                <c:pt idx="12">
                  <c:v>2021</c:v>
                </c:pt>
                <c:pt idx="13">
                  <c:v>2013</c:v>
                </c:pt>
                <c:pt idx="14">
                  <c:v>2018</c:v>
                </c:pt>
                <c:pt idx="15">
                  <c:v>2001</c:v>
                </c:pt>
                <c:pt idx="16">
                  <c:v>2004</c:v>
                </c:pt>
                <c:pt idx="17">
                  <c:v>1980</c:v>
                </c:pt>
                <c:pt idx="18">
                  <c:v>1928</c:v>
                </c:pt>
                <c:pt idx="19">
                  <c:v>1975</c:v>
                </c:pt>
                <c:pt idx="20">
                  <c:v>2012</c:v>
                </c:pt>
                <c:pt idx="21">
                  <c:v>2013</c:v>
                </c:pt>
                <c:pt idx="22">
                  <c:v>2019</c:v>
                </c:pt>
                <c:pt idx="23">
                  <c:v>2002</c:v>
                </c:pt>
                <c:pt idx="24">
                  <c:v>2016</c:v>
                </c:pt>
                <c:pt idx="25">
                  <c:v>2007</c:v>
                </c:pt>
                <c:pt idx="26">
                  <c:v>2013</c:v>
                </c:pt>
                <c:pt idx="27">
                  <c:v>2013</c:v>
                </c:pt>
                <c:pt idx="28">
                  <c:v>2015</c:v>
                </c:pt>
                <c:pt idx="29">
                  <c:v>1965</c:v>
                </c:pt>
                <c:pt idx="30">
                  <c:v>2009</c:v>
                </c:pt>
                <c:pt idx="31">
                  <c:v>1980</c:v>
                </c:pt>
                <c:pt idx="32">
                  <c:v>1993</c:v>
                </c:pt>
                <c:pt idx="33">
                  <c:v>2004</c:v>
                </c:pt>
                <c:pt idx="34">
                  <c:v>1976</c:v>
                </c:pt>
                <c:pt idx="35">
                  <c:v>1960</c:v>
                </c:pt>
                <c:pt idx="36">
                  <c:v>1966</c:v>
                </c:pt>
                <c:pt idx="37">
                  <c:v>2014</c:v>
                </c:pt>
                <c:pt idx="38">
                  <c:v>1975</c:v>
                </c:pt>
                <c:pt idx="39">
                  <c:v>2006</c:v>
                </c:pt>
                <c:pt idx="40">
                  <c:v>1969</c:v>
                </c:pt>
                <c:pt idx="41">
                  <c:v>2010</c:v>
                </c:pt>
                <c:pt idx="42">
                  <c:v>2016</c:v>
                </c:pt>
                <c:pt idx="43">
                  <c:v>2008</c:v>
                </c:pt>
                <c:pt idx="44">
                  <c:v>1973</c:v>
                </c:pt>
                <c:pt idx="45">
                  <c:v>1963</c:v>
                </c:pt>
                <c:pt idx="46">
                  <c:v>2005</c:v>
                </c:pt>
                <c:pt idx="47">
                  <c:v>1982</c:v>
                </c:pt>
                <c:pt idx="48">
                  <c:v>1999</c:v>
                </c:pt>
                <c:pt idx="49">
                  <c:v>1975</c:v>
                </c:pt>
                <c:pt idx="50">
                  <c:v>2007</c:v>
                </c:pt>
                <c:pt idx="51">
                  <c:v>2004</c:v>
                </c:pt>
                <c:pt idx="52">
                  <c:v>2007</c:v>
                </c:pt>
                <c:pt idx="53">
                  <c:v>2016</c:v>
                </c:pt>
                <c:pt idx="54">
                  <c:v>2018</c:v>
                </c:pt>
                <c:pt idx="55">
                  <c:v>2013</c:v>
                </c:pt>
                <c:pt idx="56">
                  <c:v>1960</c:v>
                </c:pt>
                <c:pt idx="57">
                  <c:v>2019</c:v>
                </c:pt>
                <c:pt idx="58">
                  <c:v>1968</c:v>
                </c:pt>
                <c:pt idx="59">
                  <c:v>1970</c:v>
                </c:pt>
                <c:pt idx="60">
                  <c:v>1967</c:v>
                </c:pt>
                <c:pt idx="61">
                  <c:v>2019</c:v>
                </c:pt>
                <c:pt idx="62">
                  <c:v>1993</c:v>
                </c:pt>
                <c:pt idx="63">
                  <c:v>2015</c:v>
                </c:pt>
                <c:pt idx="64">
                  <c:v>2019</c:v>
                </c:pt>
                <c:pt idx="65">
                  <c:v>2010</c:v>
                </c:pt>
                <c:pt idx="66">
                  <c:v>2000</c:v>
                </c:pt>
                <c:pt idx="67">
                  <c:v>2016</c:v>
                </c:pt>
                <c:pt idx="68">
                  <c:v>2007</c:v>
                </c:pt>
                <c:pt idx="69">
                  <c:v>1984</c:v>
                </c:pt>
                <c:pt idx="70">
                  <c:v>2013</c:v>
                </c:pt>
                <c:pt idx="71">
                  <c:v>2022</c:v>
                </c:pt>
                <c:pt idx="72">
                  <c:v>2005</c:v>
                </c:pt>
                <c:pt idx="73">
                  <c:v>2015</c:v>
                </c:pt>
                <c:pt idx="74">
                  <c:v>1989</c:v>
                </c:pt>
                <c:pt idx="75">
                  <c:v>1990</c:v>
                </c:pt>
                <c:pt idx="76">
                  <c:v>1983</c:v>
                </c:pt>
                <c:pt idx="77">
                  <c:v>2010</c:v>
                </c:pt>
                <c:pt idx="78">
                  <c:v>2014</c:v>
                </c:pt>
                <c:pt idx="79">
                  <c:v>1999</c:v>
                </c:pt>
                <c:pt idx="80">
                  <c:v>2008</c:v>
                </c:pt>
                <c:pt idx="81">
                  <c:v>1994</c:v>
                </c:pt>
                <c:pt idx="82">
                  <c:v>1989</c:v>
                </c:pt>
                <c:pt idx="83">
                  <c:v>1999</c:v>
                </c:pt>
                <c:pt idx="84">
                  <c:v>1972</c:v>
                </c:pt>
                <c:pt idx="85">
                  <c:v>2005</c:v>
                </c:pt>
                <c:pt idx="86">
                  <c:v>1994</c:v>
                </c:pt>
                <c:pt idx="87">
                  <c:v>2012</c:v>
                </c:pt>
                <c:pt idx="88">
                  <c:v>1997</c:v>
                </c:pt>
                <c:pt idx="89">
                  <c:v>1973</c:v>
                </c:pt>
                <c:pt idx="90">
                  <c:v>2014</c:v>
                </c:pt>
                <c:pt idx="91">
                  <c:v>1967</c:v>
                </c:pt>
                <c:pt idx="92">
                  <c:v>1992</c:v>
                </c:pt>
                <c:pt idx="93">
                  <c:v>2013</c:v>
                </c:pt>
                <c:pt idx="94">
                  <c:v>2004</c:v>
                </c:pt>
                <c:pt idx="95">
                  <c:v>1987</c:v>
                </c:pt>
                <c:pt idx="96">
                  <c:v>2004</c:v>
                </c:pt>
                <c:pt idx="97">
                  <c:v>1966</c:v>
                </c:pt>
                <c:pt idx="98">
                  <c:v>2004</c:v>
                </c:pt>
                <c:pt idx="99">
                  <c:v>2008</c:v>
                </c:pt>
                <c:pt idx="100">
                  <c:v>2011</c:v>
                </c:pt>
                <c:pt idx="101">
                  <c:v>2009</c:v>
                </c:pt>
                <c:pt idx="102">
                  <c:v>2019</c:v>
                </c:pt>
                <c:pt idx="103">
                  <c:v>2006</c:v>
                </c:pt>
                <c:pt idx="104">
                  <c:v>2007</c:v>
                </c:pt>
                <c:pt idx="105">
                  <c:v>1996</c:v>
                </c:pt>
                <c:pt idx="106">
                  <c:v>2013</c:v>
                </c:pt>
              </c:numCache>
            </c:numRef>
          </c:xVal>
          <c:yVal>
            <c:numRef>
              <c:f>genre_tables!$Q$3:$Q$209</c:f>
              <c:numCache>
                <c:formatCode>General</c:formatCode>
                <c:ptCount val="207"/>
                <c:pt idx="0">
                  <c:v>195</c:v>
                </c:pt>
                <c:pt idx="1">
                  <c:v>145</c:v>
                </c:pt>
                <c:pt idx="2">
                  <c:v>157</c:v>
                </c:pt>
                <c:pt idx="3">
                  <c:v>150</c:v>
                </c:pt>
                <c:pt idx="4">
                  <c:v>112</c:v>
                </c:pt>
                <c:pt idx="5">
                  <c:v>160</c:v>
                </c:pt>
                <c:pt idx="6">
                  <c:v>164</c:v>
                </c:pt>
                <c:pt idx="7">
                  <c:v>178</c:v>
                </c:pt>
                <c:pt idx="8">
                  <c:v>160</c:v>
                </c:pt>
                <c:pt idx="9">
                  <c:v>218</c:v>
                </c:pt>
                <c:pt idx="10">
                  <c:v>161</c:v>
                </c:pt>
                <c:pt idx="11">
                  <c:v>125</c:v>
                </c:pt>
                <c:pt idx="12">
                  <c:v>135</c:v>
                </c:pt>
                <c:pt idx="13">
                  <c:v>180</c:v>
                </c:pt>
                <c:pt idx="14">
                  <c:v>130</c:v>
                </c:pt>
                <c:pt idx="15">
                  <c:v>135</c:v>
                </c:pt>
                <c:pt idx="16">
                  <c:v>156</c:v>
                </c:pt>
                <c:pt idx="17">
                  <c:v>124</c:v>
                </c:pt>
                <c:pt idx="18">
                  <c:v>114</c:v>
                </c:pt>
                <c:pt idx="19">
                  <c:v>142</c:v>
                </c:pt>
                <c:pt idx="20">
                  <c:v>135</c:v>
                </c:pt>
                <c:pt idx="21">
                  <c:v>186</c:v>
                </c:pt>
                <c:pt idx="22">
                  <c:v>152</c:v>
                </c:pt>
                <c:pt idx="23">
                  <c:v>141</c:v>
                </c:pt>
                <c:pt idx="24">
                  <c:v>139</c:v>
                </c:pt>
                <c:pt idx="25">
                  <c:v>148</c:v>
                </c:pt>
                <c:pt idx="26">
                  <c:v>123</c:v>
                </c:pt>
                <c:pt idx="27">
                  <c:v>134</c:v>
                </c:pt>
                <c:pt idx="28">
                  <c:v>129</c:v>
                </c:pt>
                <c:pt idx="29">
                  <c:v>172</c:v>
                </c:pt>
                <c:pt idx="30">
                  <c:v>93</c:v>
                </c:pt>
                <c:pt idx="31">
                  <c:v>129</c:v>
                </c:pt>
                <c:pt idx="32">
                  <c:v>133</c:v>
                </c:pt>
                <c:pt idx="33">
                  <c:v>121</c:v>
                </c:pt>
                <c:pt idx="34">
                  <c:v>177</c:v>
                </c:pt>
                <c:pt idx="35">
                  <c:v>128</c:v>
                </c:pt>
                <c:pt idx="36">
                  <c:v>205</c:v>
                </c:pt>
                <c:pt idx="37">
                  <c:v>114</c:v>
                </c:pt>
                <c:pt idx="38">
                  <c:v>125</c:v>
                </c:pt>
                <c:pt idx="39">
                  <c:v>117</c:v>
                </c:pt>
                <c:pt idx="40">
                  <c:v>110</c:v>
                </c:pt>
                <c:pt idx="41">
                  <c:v>118</c:v>
                </c:pt>
                <c:pt idx="42">
                  <c:v>118</c:v>
                </c:pt>
                <c:pt idx="43">
                  <c:v>106</c:v>
                </c:pt>
                <c:pt idx="44">
                  <c:v>151</c:v>
                </c:pt>
                <c:pt idx="45">
                  <c:v>138</c:v>
                </c:pt>
                <c:pt idx="46">
                  <c:v>144</c:v>
                </c:pt>
                <c:pt idx="47">
                  <c:v>191</c:v>
                </c:pt>
                <c:pt idx="48">
                  <c:v>112</c:v>
                </c:pt>
                <c:pt idx="49">
                  <c:v>107</c:v>
                </c:pt>
                <c:pt idx="50">
                  <c:v>112</c:v>
                </c:pt>
                <c:pt idx="51">
                  <c:v>126</c:v>
                </c:pt>
                <c:pt idx="52">
                  <c:v>96</c:v>
                </c:pt>
                <c:pt idx="53">
                  <c:v>184</c:v>
                </c:pt>
                <c:pt idx="54">
                  <c:v>134</c:v>
                </c:pt>
                <c:pt idx="55">
                  <c:v>117</c:v>
                </c:pt>
                <c:pt idx="56">
                  <c:v>197</c:v>
                </c:pt>
                <c:pt idx="57">
                  <c:v>113</c:v>
                </c:pt>
                <c:pt idx="58">
                  <c:v>134</c:v>
                </c:pt>
                <c:pt idx="59">
                  <c:v>172</c:v>
                </c:pt>
                <c:pt idx="60">
                  <c:v>134</c:v>
                </c:pt>
                <c:pt idx="61">
                  <c:v>154</c:v>
                </c:pt>
                <c:pt idx="62">
                  <c:v>130</c:v>
                </c:pt>
                <c:pt idx="63">
                  <c:v>130</c:v>
                </c:pt>
                <c:pt idx="64">
                  <c:v>209</c:v>
                </c:pt>
                <c:pt idx="65">
                  <c:v>120</c:v>
                </c:pt>
                <c:pt idx="66">
                  <c:v>113</c:v>
                </c:pt>
                <c:pt idx="67">
                  <c:v>127</c:v>
                </c:pt>
                <c:pt idx="68">
                  <c:v>157</c:v>
                </c:pt>
                <c:pt idx="69">
                  <c:v>141</c:v>
                </c:pt>
                <c:pt idx="70">
                  <c:v>134</c:v>
                </c:pt>
                <c:pt idx="71">
                  <c:v>147</c:v>
                </c:pt>
                <c:pt idx="72">
                  <c:v>136</c:v>
                </c:pt>
                <c:pt idx="73">
                  <c:v>147</c:v>
                </c:pt>
                <c:pt idx="74">
                  <c:v>122</c:v>
                </c:pt>
                <c:pt idx="75">
                  <c:v>121</c:v>
                </c:pt>
                <c:pt idx="76">
                  <c:v>193</c:v>
                </c:pt>
                <c:pt idx="77">
                  <c:v>116</c:v>
                </c:pt>
                <c:pt idx="78">
                  <c:v>119</c:v>
                </c:pt>
                <c:pt idx="79">
                  <c:v>157</c:v>
                </c:pt>
                <c:pt idx="80">
                  <c:v>141</c:v>
                </c:pt>
                <c:pt idx="81">
                  <c:v>127</c:v>
                </c:pt>
                <c:pt idx="82">
                  <c:v>103</c:v>
                </c:pt>
                <c:pt idx="83">
                  <c:v>108</c:v>
                </c:pt>
                <c:pt idx="84">
                  <c:v>95</c:v>
                </c:pt>
                <c:pt idx="85">
                  <c:v>127</c:v>
                </c:pt>
                <c:pt idx="86">
                  <c:v>108</c:v>
                </c:pt>
                <c:pt idx="87">
                  <c:v>120</c:v>
                </c:pt>
                <c:pt idx="88">
                  <c:v>127</c:v>
                </c:pt>
                <c:pt idx="89">
                  <c:v>130</c:v>
                </c:pt>
                <c:pt idx="90">
                  <c:v>123</c:v>
                </c:pt>
                <c:pt idx="91">
                  <c:v>111</c:v>
                </c:pt>
                <c:pt idx="92">
                  <c:v>202</c:v>
                </c:pt>
                <c:pt idx="93">
                  <c:v>126</c:v>
                </c:pt>
                <c:pt idx="94">
                  <c:v>152</c:v>
                </c:pt>
                <c:pt idx="95">
                  <c:v>163</c:v>
                </c:pt>
                <c:pt idx="96">
                  <c:v>106</c:v>
                </c:pt>
                <c:pt idx="97">
                  <c:v>120</c:v>
                </c:pt>
                <c:pt idx="98">
                  <c:v>126</c:v>
                </c:pt>
                <c:pt idx="99">
                  <c:v>122</c:v>
                </c:pt>
                <c:pt idx="100">
                  <c:v>133</c:v>
                </c:pt>
                <c:pt idx="101">
                  <c:v>129</c:v>
                </c:pt>
                <c:pt idx="102">
                  <c:v>126</c:v>
                </c:pt>
                <c:pt idx="103">
                  <c:v>123</c:v>
                </c:pt>
                <c:pt idx="104">
                  <c:v>122</c:v>
                </c:pt>
                <c:pt idx="105">
                  <c:v>105</c:v>
                </c:pt>
                <c:pt idx="106">
                  <c:v>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8D-4D91-A80E-267E78F70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3292295"/>
        <c:axId val="1353297927"/>
      </c:scatterChart>
      <c:valAx>
        <c:axId val="1353292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297927"/>
        <c:crosses val="autoZero"/>
        <c:crossBetween val="midCat"/>
      </c:valAx>
      <c:valAx>
        <c:axId val="1353297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292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Biography (ratings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genre_tables!$P$3:$P$209</c:f>
              <c:numCache>
                <c:formatCode>General</c:formatCode>
                <c:ptCount val="207"/>
                <c:pt idx="0">
                  <c:v>1993</c:v>
                </c:pt>
                <c:pt idx="1">
                  <c:v>1990</c:v>
                </c:pt>
                <c:pt idx="2">
                  <c:v>2022</c:v>
                </c:pt>
                <c:pt idx="3">
                  <c:v>2002</c:v>
                </c:pt>
                <c:pt idx="4">
                  <c:v>2011</c:v>
                </c:pt>
                <c:pt idx="5">
                  <c:v>1984</c:v>
                </c:pt>
                <c:pt idx="6">
                  <c:v>2021</c:v>
                </c:pt>
                <c:pt idx="7">
                  <c:v>1995</c:v>
                </c:pt>
                <c:pt idx="8">
                  <c:v>2020</c:v>
                </c:pt>
                <c:pt idx="9">
                  <c:v>1962</c:v>
                </c:pt>
                <c:pt idx="10">
                  <c:v>2016</c:v>
                </c:pt>
                <c:pt idx="11">
                  <c:v>2017</c:v>
                </c:pt>
                <c:pt idx="12">
                  <c:v>2021</c:v>
                </c:pt>
                <c:pt idx="13">
                  <c:v>2013</c:v>
                </c:pt>
                <c:pt idx="14">
                  <c:v>2018</c:v>
                </c:pt>
                <c:pt idx="15">
                  <c:v>2001</c:v>
                </c:pt>
                <c:pt idx="16">
                  <c:v>2004</c:v>
                </c:pt>
                <c:pt idx="17">
                  <c:v>1980</c:v>
                </c:pt>
                <c:pt idx="18">
                  <c:v>1928</c:v>
                </c:pt>
                <c:pt idx="19">
                  <c:v>1975</c:v>
                </c:pt>
                <c:pt idx="20">
                  <c:v>2012</c:v>
                </c:pt>
                <c:pt idx="21">
                  <c:v>2013</c:v>
                </c:pt>
                <c:pt idx="22">
                  <c:v>2019</c:v>
                </c:pt>
                <c:pt idx="23">
                  <c:v>2002</c:v>
                </c:pt>
                <c:pt idx="24">
                  <c:v>2016</c:v>
                </c:pt>
                <c:pt idx="25">
                  <c:v>2007</c:v>
                </c:pt>
                <c:pt idx="26">
                  <c:v>2013</c:v>
                </c:pt>
                <c:pt idx="27">
                  <c:v>2013</c:v>
                </c:pt>
                <c:pt idx="28">
                  <c:v>2015</c:v>
                </c:pt>
                <c:pt idx="29">
                  <c:v>1965</c:v>
                </c:pt>
                <c:pt idx="30">
                  <c:v>2009</c:v>
                </c:pt>
                <c:pt idx="31">
                  <c:v>1980</c:v>
                </c:pt>
                <c:pt idx="32">
                  <c:v>1993</c:v>
                </c:pt>
                <c:pt idx="33">
                  <c:v>2004</c:v>
                </c:pt>
                <c:pt idx="34">
                  <c:v>1976</c:v>
                </c:pt>
                <c:pt idx="35">
                  <c:v>1960</c:v>
                </c:pt>
                <c:pt idx="36">
                  <c:v>1966</c:v>
                </c:pt>
                <c:pt idx="37">
                  <c:v>2014</c:v>
                </c:pt>
                <c:pt idx="38">
                  <c:v>1975</c:v>
                </c:pt>
                <c:pt idx="39">
                  <c:v>2006</c:v>
                </c:pt>
                <c:pt idx="40">
                  <c:v>1969</c:v>
                </c:pt>
                <c:pt idx="41">
                  <c:v>2010</c:v>
                </c:pt>
                <c:pt idx="42">
                  <c:v>2016</c:v>
                </c:pt>
                <c:pt idx="43">
                  <c:v>2008</c:v>
                </c:pt>
                <c:pt idx="44">
                  <c:v>1973</c:v>
                </c:pt>
                <c:pt idx="45">
                  <c:v>1963</c:v>
                </c:pt>
                <c:pt idx="46">
                  <c:v>2005</c:v>
                </c:pt>
                <c:pt idx="47">
                  <c:v>1982</c:v>
                </c:pt>
                <c:pt idx="48">
                  <c:v>1999</c:v>
                </c:pt>
                <c:pt idx="49">
                  <c:v>1975</c:v>
                </c:pt>
                <c:pt idx="50">
                  <c:v>2007</c:v>
                </c:pt>
                <c:pt idx="51">
                  <c:v>2004</c:v>
                </c:pt>
                <c:pt idx="52">
                  <c:v>2007</c:v>
                </c:pt>
                <c:pt idx="53">
                  <c:v>2016</c:v>
                </c:pt>
                <c:pt idx="54">
                  <c:v>2018</c:v>
                </c:pt>
                <c:pt idx="55">
                  <c:v>2013</c:v>
                </c:pt>
                <c:pt idx="56">
                  <c:v>1960</c:v>
                </c:pt>
                <c:pt idx="57">
                  <c:v>2019</c:v>
                </c:pt>
                <c:pt idx="58">
                  <c:v>1968</c:v>
                </c:pt>
                <c:pt idx="59">
                  <c:v>1970</c:v>
                </c:pt>
                <c:pt idx="60">
                  <c:v>1967</c:v>
                </c:pt>
                <c:pt idx="61">
                  <c:v>2019</c:v>
                </c:pt>
                <c:pt idx="62">
                  <c:v>1993</c:v>
                </c:pt>
                <c:pt idx="63">
                  <c:v>2015</c:v>
                </c:pt>
                <c:pt idx="64">
                  <c:v>2019</c:v>
                </c:pt>
                <c:pt idx="65">
                  <c:v>2010</c:v>
                </c:pt>
                <c:pt idx="66">
                  <c:v>2000</c:v>
                </c:pt>
                <c:pt idx="67">
                  <c:v>2016</c:v>
                </c:pt>
                <c:pt idx="68">
                  <c:v>2007</c:v>
                </c:pt>
                <c:pt idx="69">
                  <c:v>1984</c:v>
                </c:pt>
                <c:pt idx="70">
                  <c:v>2013</c:v>
                </c:pt>
                <c:pt idx="71">
                  <c:v>2022</c:v>
                </c:pt>
                <c:pt idx="72">
                  <c:v>2005</c:v>
                </c:pt>
                <c:pt idx="73">
                  <c:v>2015</c:v>
                </c:pt>
                <c:pt idx="74">
                  <c:v>1989</c:v>
                </c:pt>
                <c:pt idx="75">
                  <c:v>1990</c:v>
                </c:pt>
                <c:pt idx="76">
                  <c:v>1983</c:v>
                </c:pt>
                <c:pt idx="77">
                  <c:v>2010</c:v>
                </c:pt>
                <c:pt idx="78">
                  <c:v>2014</c:v>
                </c:pt>
                <c:pt idx="79">
                  <c:v>1999</c:v>
                </c:pt>
                <c:pt idx="80">
                  <c:v>2008</c:v>
                </c:pt>
                <c:pt idx="81">
                  <c:v>1994</c:v>
                </c:pt>
                <c:pt idx="82">
                  <c:v>1989</c:v>
                </c:pt>
                <c:pt idx="83">
                  <c:v>1999</c:v>
                </c:pt>
                <c:pt idx="84">
                  <c:v>1972</c:v>
                </c:pt>
                <c:pt idx="85">
                  <c:v>2005</c:v>
                </c:pt>
                <c:pt idx="86">
                  <c:v>1994</c:v>
                </c:pt>
                <c:pt idx="87">
                  <c:v>2012</c:v>
                </c:pt>
                <c:pt idx="88">
                  <c:v>1997</c:v>
                </c:pt>
                <c:pt idx="89">
                  <c:v>1973</c:v>
                </c:pt>
                <c:pt idx="90">
                  <c:v>2014</c:v>
                </c:pt>
                <c:pt idx="91">
                  <c:v>1967</c:v>
                </c:pt>
                <c:pt idx="92">
                  <c:v>1992</c:v>
                </c:pt>
                <c:pt idx="93">
                  <c:v>2013</c:v>
                </c:pt>
                <c:pt idx="94">
                  <c:v>2004</c:v>
                </c:pt>
                <c:pt idx="95">
                  <c:v>1987</c:v>
                </c:pt>
                <c:pt idx="96">
                  <c:v>2004</c:v>
                </c:pt>
                <c:pt idx="97">
                  <c:v>1966</c:v>
                </c:pt>
                <c:pt idx="98">
                  <c:v>2004</c:v>
                </c:pt>
                <c:pt idx="99">
                  <c:v>2008</c:v>
                </c:pt>
                <c:pt idx="100">
                  <c:v>2011</c:v>
                </c:pt>
                <c:pt idx="101">
                  <c:v>2009</c:v>
                </c:pt>
                <c:pt idx="102">
                  <c:v>2019</c:v>
                </c:pt>
                <c:pt idx="103">
                  <c:v>2006</c:v>
                </c:pt>
                <c:pt idx="104">
                  <c:v>2007</c:v>
                </c:pt>
                <c:pt idx="105">
                  <c:v>1996</c:v>
                </c:pt>
                <c:pt idx="106">
                  <c:v>2013</c:v>
                </c:pt>
              </c:numCache>
            </c:numRef>
          </c:xVal>
          <c:yVal>
            <c:numRef>
              <c:f>genre_tables!$R$3:$R$209</c:f>
              <c:numCache>
                <c:formatCode>General</c:formatCode>
                <c:ptCount val="207"/>
                <c:pt idx="0">
                  <c:v>9</c:v>
                </c:pt>
                <c:pt idx="1">
                  <c:v>8.6999999999999993</c:v>
                </c:pt>
                <c:pt idx="2">
                  <c:v>8.6999999999999993</c:v>
                </c:pt>
                <c:pt idx="3">
                  <c:v>8.5</c:v>
                </c:pt>
                <c:pt idx="4">
                  <c:v>8.5</c:v>
                </c:pt>
                <c:pt idx="5">
                  <c:v>8.4</c:v>
                </c:pt>
                <c:pt idx="6">
                  <c:v>8.4</c:v>
                </c:pt>
                <c:pt idx="7">
                  <c:v>8.3000000000000007</c:v>
                </c:pt>
                <c:pt idx="8">
                  <c:v>8.3000000000000007</c:v>
                </c:pt>
                <c:pt idx="9">
                  <c:v>8.3000000000000007</c:v>
                </c:pt>
                <c:pt idx="10">
                  <c:v>8.3000000000000007</c:v>
                </c:pt>
                <c:pt idx="11">
                  <c:v>8.3000000000000007</c:v>
                </c:pt>
                <c:pt idx="12">
                  <c:v>8.3000000000000007</c:v>
                </c:pt>
                <c:pt idx="13">
                  <c:v>8.1999999999999993</c:v>
                </c:pt>
                <c:pt idx="14">
                  <c:v>8.1999999999999993</c:v>
                </c:pt>
                <c:pt idx="15">
                  <c:v>8.1999999999999993</c:v>
                </c:pt>
                <c:pt idx="16">
                  <c:v>8.1999999999999993</c:v>
                </c:pt>
                <c:pt idx="17">
                  <c:v>8.1999999999999993</c:v>
                </c:pt>
                <c:pt idx="18">
                  <c:v>8.1999999999999993</c:v>
                </c:pt>
                <c:pt idx="19">
                  <c:v>8.1999999999999993</c:v>
                </c:pt>
                <c:pt idx="20">
                  <c:v>8.1999999999999993</c:v>
                </c:pt>
                <c:pt idx="21">
                  <c:v>8.1999999999999993</c:v>
                </c:pt>
                <c:pt idx="22">
                  <c:v>8.1</c:v>
                </c:pt>
                <c:pt idx="23">
                  <c:v>8.1</c:v>
                </c:pt>
                <c:pt idx="24">
                  <c:v>8.1</c:v>
                </c:pt>
                <c:pt idx="25">
                  <c:v>8.1</c:v>
                </c:pt>
                <c:pt idx="26">
                  <c:v>8.1</c:v>
                </c:pt>
                <c:pt idx="27">
                  <c:v>8.1</c:v>
                </c:pt>
                <c:pt idx="28">
                  <c:v>8.1</c:v>
                </c:pt>
                <c:pt idx="29">
                  <c:v>8.1</c:v>
                </c:pt>
                <c:pt idx="30">
                  <c:v>8.1</c:v>
                </c:pt>
                <c:pt idx="31">
                  <c:v>8.1</c:v>
                </c:pt>
                <c:pt idx="32">
                  <c:v>8.1</c:v>
                </c:pt>
                <c:pt idx="33">
                  <c:v>8.1</c:v>
                </c:pt>
                <c:pt idx="34">
                  <c:v>8.1</c:v>
                </c:pt>
                <c:pt idx="35">
                  <c:v>8.1</c:v>
                </c:pt>
                <c:pt idx="36">
                  <c:v>8.1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7.9</c:v>
                </c:pt>
                <c:pt idx="55">
                  <c:v>7.9</c:v>
                </c:pt>
                <c:pt idx="56">
                  <c:v>7.9</c:v>
                </c:pt>
                <c:pt idx="57">
                  <c:v>7.9</c:v>
                </c:pt>
                <c:pt idx="58">
                  <c:v>7.9</c:v>
                </c:pt>
                <c:pt idx="59">
                  <c:v>7.9</c:v>
                </c:pt>
                <c:pt idx="60">
                  <c:v>7.9</c:v>
                </c:pt>
                <c:pt idx="61">
                  <c:v>7.9</c:v>
                </c:pt>
                <c:pt idx="62">
                  <c:v>7.8</c:v>
                </c:pt>
                <c:pt idx="63">
                  <c:v>7.8</c:v>
                </c:pt>
                <c:pt idx="64">
                  <c:v>7.8</c:v>
                </c:pt>
                <c:pt idx="65">
                  <c:v>7.8</c:v>
                </c:pt>
                <c:pt idx="66">
                  <c:v>7.8</c:v>
                </c:pt>
                <c:pt idx="67">
                  <c:v>7.8</c:v>
                </c:pt>
                <c:pt idx="68">
                  <c:v>7.8</c:v>
                </c:pt>
                <c:pt idx="69">
                  <c:v>7.8</c:v>
                </c:pt>
                <c:pt idx="70">
                  <c:v>7.8</c:v>
                </c:pt>
                <c:pt idx="71">
                  <c:v>7.8</c:v>
                </c:pt>
                <c:pt idx="72">
                  <c:v>7.8</c:v>
                </c:pt>
                <c:pt idx="73">
                  <c:v>7.8</c:v>
                </c:pt>
                <c:pt idx="74">
                  <c:v>7.8</c:v>
                </c:pt>
                <c:pt idx="75">
                  <c:v>7.8</c:v>
                </c:pt>
                <c:pt idx="76">
                  <c:v>7.8</c:v>
                </c:pt>
                <c:pt idx="77">
                  <c:v>7.8</c:v>
                </c:pt>
                <c:pt idx="78">
                  <c:v>7.8</c:v>
                </c:pt>
                <c:pt idx="79">
                  <c:v>7.8</c:v>
                </c:pt>
                <c:pt idx="80">
                  <c:v>7.8</c:v>
                </c:pt>
                <c:pt idx="81">
                  <c:v>7.8</c:v>
                </c:pt>
                <c:pt idx="82">
                  <c:v>7.8</c:v>
                </c:pt>
                <c:pt idx="83">
                  <c:v>7.8</c:v>
                </c:pt>
                <c:pt idx="84">
                  <c:v>7.8</c:v>
                </c:pt>
                <c:pt idx="85">
                  <c:v>7.8</c:v>
                </c:pt>
                <c:pt idx="86">
                  <c:v>7.8</c:v>
                </c:pt>
                <c:pt idx="87">
                  <c:v>7.7</c:v>
                </c:pt>
                <c:pt idx="88">
                  <c:v>7.7</c:v>
                </c:pt>
                <c:pt idx="89">
                  <c:v>7.7</c:v>
                </c:pt>
                <c:pt idx="90">
                  <c:v>7.7</c:v>
                </c:pt>
                <c:pt idx="91">
                  <c:v>7.7</c:v>
                </c:pt>
                <c:pt idx="92">
                  <c:v>7.7</c:v>
                </c:pt>
                <c:pt idx="93">
                  <c:v>7.7</c:v>
                </c:pt>
                <c:pt idx="94">
                  <c:v>7.7</c:v>
                </c:pt>
                <c:pt idx="95">
                  <c:v>7.7</c:v>
                </c:pt>
                <c:pt idx="96">
                  <c:v>7.7</c:v>
                </c:pt>
                <c:pt idx="97">
                  <c:v>7.7</c:v>
                </c:pt>
                <c:pt idx="98">
                  <c:v>7.7</c:v>
                </c:pt>
                <c:pt idx="99">
                  <c:v>7.7</c:v>
                </c:pt>
                <c:pt idx="100">
                  <c:v>7.6</c:v>
                </c:pt>
                <c:pt idx="101">
                  <c:v>7.6</c:v>
                </c:pt>
                <c:pt idx="102">
                  <c:v>7.6</c:v>
                </c:pt>
                <c:pt idx="103">
                  <c:v>7.6</c:v>
                </c:pt>
                <c:pt idx="104">
                  <c:v>7.6</c:v>
                </c:pt>
                <c:pt idx="105">
                  <c:v>7.6</c:v>
                </c:pt>
                <c:pt idx="106">
                  <c:v>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CF-417A-AE96-A901DE566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82471"/>
        <c:axId val="213184519"/>
      </c:scatterChart>
      <c:valAx>
        <c:axId val="213182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84519"/>
        <c:crosses val="autoZero"/>
        <c:crossBetween val="midCat"/>
      </c:valAx>
      <c:valAx>
        <c:axId val="213184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82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Biography (metascores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genre_tables!$P$3:$P$209</c:f>
              <c:numCache>
                <c:formatCode>General</c:formatCode>
                <c:ptCount val="207"/>
                <c:pt idx="0">
                  <c:v>1993</c:v>
                </c:pt>
                <c:pt idx="1">
                  <c:v>1990</c:v>
                </c:pt>
                <c:pt idx="2">
                  <c:v>2022</c:v>
                </c:pt>
                <c:pt idx="3">
                  <c:v>2002</c:v>
                </c:pt>
                <c:pt idx="4">
                  <c:v>2011</c:v>
                </c:pt>
                <c:pt idx="5">
                  <c:v>1984</c:v>
                </c:pt>
                <c:pt idx="6">
                  <c:v>2021</c:v>
                </c:pt>
                <c:pt idx="7">
                  <c:v>1995</c:v>
                </c:pt>
                <c:pt idx="8">
                  <c:v>2020</c:v>
                </c:pt>
                <c:pt idx="9">
                  <c:v>1962</c:v>
                </c:pt>
                <c:pt idx="10">
                  <c:v>2016</c:v>
                </c:pt>
                <c:pt idx="11">
                  <c:v>2017</c:v>
                </c:pt>
                <c:pt idx="12">
                  <c:v>2021</c:v>
                </c:pt>
                <c:pt idx="13">
                  <c:v>2013</c:v>
                </c:pt>
                <c:pt idx="14">
                  <c:v>2018</c:v>
                </c:pt>
                <c:pt idx="15">
                  <c:v>2001</c:v>
                </c:pt>
                <c:pt idx="16">
                  <c:v>2004</c:v>
                </c:pt>
                <c:pt idx="17">
                  <c:v>1980</c:v>
                </c:pt>
                <c:pt idx="18">
                  <c:v>1928</c:v>
                </c:pt>
                <c:pt idx="19">
                  <c:v>1975</c:v>
                </c:pt>
                <c:pt idx="20">
                  <c:v>2012</c:v>
                </c:pt>
                <c:pt idx="21">
                  <c:v>2013</c:v>
                </c:pt>
                <c:pt idx="22">
                  <c:v>2019</c:v>
                </c:pt>
                <c:pt idx="23">
                  <c:v>2002</c:v>
                </c:pt>
                <c:pt idx="24">
                  <c:v>2016</c:v>
                </c:pt>
                <c:pt idx="25">
                  <c:v>2007</c:v>
                </c:pt>
                <c:pt idx="26">
                  <c:v>2013</c:v>
                </c:pt>
                <c:pt idx="27">
                  <c:v>2013</c:v>
                </c:pt>
                <c:pt idx="28">
                  <c:v>2015</c:v>
                </c:pt>
                <c:pt idx="29">
                  <c:v>1965</c:v>
                </c:pt>
                <c:pt idx="30">
                  <c:v>2009</c:v>
                </c:pt>
                <c:pt idx="31">
                  <c:v>1980</c:v>
                </c:pt>
                <c:pt idx="32">
                  <c:v>1993</c:v>
                </c:pt>
                <c:pt idx="33">
                  <c:v>2004</c:v>
                </c:pt>
                <c:pt idx="34">
                  <c:v>1976</c:v>
                </c:pt>
                <c:pt idx="35">
                  <c:v>1960</c:v>
                </c:pt>
                <c:pt idx="36">
                  <c:v>1966</c:v>
                </c:pt>
                <c:pt idx="37">
                  <c:v>2014</c:v>
                </c:pt>
                <c:pt idx="38">
                  <c:v>1975</c:v>
                </c:pt>
                <c:pt idx="39">
                  <c:v>2006</c:v>
                </c:pt>
                <c:pt idx="40">
                  <c:v>1969</c:v>
                </c:pt>
                <c:pt idx="41">
                  <c:v>2010</c:v>
                </c:pt>
                <c:pt idx="42">
                  <c:v>2016</c:v>
                </c:pt>
                <c:pt idx="43">
                  <c:v>2008</c:v>
                </c:pt>
                <c:pt idx="44">
                  <c:v>1973</c:v>
                </c:pt>
                <c:pt idx="45">
                  <c:v>1963</c:v>
                </c:pt>
                <c:pt idx="46">
                  <c:v>2005</c:v>
                </c:pt>
                <c:pt idx="47">
                  <c:v>1982</c:v>
                </c:pt>
                <c:pt idx="48">
                  <c:v>1999</c:v>
                </c:pt>
                <c:pt idx="49">
                  <c:v>1975</c:v>
                </c:pt>
                <c:pt idx="50">
                  <c:v>2007</c:v>
                </c:pt>
                <c:pt idx="51">
                  <c:v>2004</c:v>
                </c:pt>
                <c:pt idx="52">
                  <c:v>2007</c:v>
                </c:pt>
                <c:pt idx="53">
                  <c:v>2016</c:v>
                </c:pt>
                <c:pt idx="54">
                  <c:v>2018</c:v>
                </c:pt>
                <c:pt idx="55">
                  <c:v>2013</c:v>
                </c:pt>
                <c:pt idx="56">
                  <c:v>1960</c:v>
                </c:pt>
                <c:pt idx="57">
                  <c:v>2019</c:v>
                </c:pt>
                <c:pt idx="58">
                  <c:v>1968</c:v>
                </c:pt>
                <c:pt idx="59">
                  <c:v>1970</c:v>
                </c:pt>
                <c:pt idx="60">
                  <c:v>1967</c:v>
                </c:pt>
                <c:pt idx="61">
                  <c:v>2019</c:v>
                </c:pt>
                <c:pt idx="62">
                  <c:v>1993</c:v>
                </c:pt>
                <c:pt idx="63">
                  <c:v>2015</c:v>
                </c:pt>
                <c:pt idx="64">
                  <c:v>2019</c:v>
                </c:pt>
                <c:pt idx="65">
                  <c:v>2010</c:v>
                </c:pt>
                <c:pt idx="66">
                  <c:v>2000</c:v>
                </c:pt>
                <c:pt idx="67">
                  <c:v>2016</c:v>
                </c:pt>
                <c:pt idx="68">
                  <c:v>2007</c:v>
                </c:pt>
                <c:pt idx="69">
                  <c:v>1984</c:v>
                </c:pt>
                <c:pt idx="70">
                  <c:v>2013</c:v>
                </c:pt>
                <c:pt idx="71">
                  <c:v>2022</c:v>
                </c:pt>
                <c:pt idx="72">
                  <c:v>2005</c:v>
                </c:pt>
                <c:pt idx="73">
                  <c:v>2015</c:v>
                </c:pt>
                <c:pt idx="74">
                  <c:v>1989</c:v>
                </c:pt>
                <c:pt idx="75">
                  <c:v>1990</c:v>
                </c:pt>
                <c:pt idx="76">
                  <c:v>1983</c:v>
                </c:pt>
                <c:pt idx="77">
                  <c:v>2010</c:v>
                </c:pt>
                <c:pt idx="78">
                  <c:v>2014</c:v>
                </c:pt>
                <c:pt idx="79">
                  <c:v>1999</c:v>
                </c:pt>
                <c:pt idx="80">
                  <c:v>2008</c:v>
                </c:pt>
                <c:pt idx="81">
                  <c:v>1994</c:v>
                </c:pt>
                <c:pt idx="82">
                  <c:v>1989</c:v>
                </c:pt>
                <c:pt idx="83">
                  <c:v>1999</c:v>
                </c:pt>
                <c:pt idx="84">
                  <c:v>1972</c:v>
                </c:pt>
                <c:pt idx="85">
                  <c:v>2005</c:v>
                </c:pt>
                <c:pt idx="86">
                  <c:v>1994</c:v>
                </c:pt>
                <c:pt idx="87">
                  <c:v>2012</c:v>
                </c:pt>
                <c:pt idx="88">
                  <c:v>1997</c:v>
                </c:pt>
                <c:pt idx="89">
                  <c:v>1973</c:v>
                </c:pt>
                <c:pt idx="90">
                  <c:v>2014</c:v>
                </c:pt>
                <c:pt idx="91">
                  <c:v>1967</c:v>
                </c:pt>
                <c:pt idx="92">
                  <c:v>1992</c:v>
                </c:pt>
                <c:pt idx="93">
                  <c:v>2013</c:v>
                </c:pt>
                <c:pt idx="94">
                  <c:v>2004</c:v>
                </c:pt>
                <c:pt idx="95">
                  <c:v>1987</c:v>
                </c:pt>
                <c:pt idx="96">
                  <c:v>2004</c:v>
                </c:pt>
                <c:pt idx="97">
                  <c:v>1966</c:v>
                </c:pt>
                <c:pt idx="98">
                  <c:v>2004</c:v>
                </c:pt>
                <c:pt idx="99">
                  <c:v>2008</c:v>
                </c:pt>
                <c:pt idx="100">
                  <c:v>2011</c:v>
                </c:pt>
                <c:pt idx="101">
                  <c:v>2009</c:v>
                </c:pt>
                <c:pt idx="102">
                  <c:v>2019</c:v>
                </c:pt>
                <c:pt idx="103">
                  <c:v>2006</c:v>
                </c:pt>
                <c:pt idx="104">
                  <c:v>2007</c:v>
                </c:pt>
                <c:pt idx="105">
                  <c:v>1996</c:v>
                </c:pt>
                <c:pt idx="106">
                  <c:v>2013</c:v>
                </c:pt>
              </c:numCache>
            </c:numRef>
          </c:xVal>
          <c:yVal>
            <c:numRef>
              <c:f>genre_tables!$S$3:$S$209</c:f>
              <c:numCache>
                <c:formatCode>General</c:formatCode>
                <c:ptCount val="207"/>
                <c:pt idx="0" formatCode="0.0">
                  <c:v>95</c:v>
                </c:pt>
                <c:pt idx="1">
                  <c:v>92</c:v>
                </c:pt>
                <c:pt idx="2">
                  <c:v>0</c:v>
                </c:pt>
                <c:pt idx="3">
                  <c:v>85</c:v>
                </c:pt>
                <c:pt idx="4">
                  <c:v>57</c:v>
                </c:pt>
                <c:pt idx="5">
                  <c:v>88</c:v>
                </c:pt>
                <c:pt idx="6">
                  <c:v>0</c:v>
                </c:pt>
                <c:pt idx="7">
                  <c:v>68</c:v>
                </c:pt>
                <c:pt idx="8">
                  <c:v>89</c:v>
                </c:pt>
                <c:pt idx="9">
                  <c:v>100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75</c:v>
                </c:pt>
                <c:pt idx="14">
                  <c:v>69</c:v>
                </c:pt>
                <c:pt idx="15">
                  <c:v>72</c:v>
                </c:pt>
                <c:pt idx="16">
                  <c:v>82</c:v>
                </c:pt>
                <c:pt idx="17">
                  <c:v>78</c:v>
                </c:pt>
                <c:pt idx="18">
                  <c:v>98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81</c:v>
                </c:pt>
                <c:pt idx="23">
                  <c:v>75</c:v>
                </c:pt>
                <c:pt idx="24">
                  <c:v>71</c:v>
                </c:pt>
                <c:pt idx="25">
                  <c:v>73</c:v>
                </c:pt>
                <c:pt idx="26">
                  <c:v>74</c:v>
                </c:pt>
                <c:pt idx="27">
                  <c:v>96</c:v>
                </c:pt>
                <c:pt idx="28">
                  <c:v>93</c:v>
                </c:pt>
                <c:pt idx="29">
                  <c:v>63</c:v>
                </c:pt>
                <c:pt idx="30">
                  <c:v>0</c:v>
                </c:pt>
                <c:pt idx="31">
                  <c:v>90</c:v>
                </c:pt>
                <c:pt idx="32">
                  <c:v>84</c:v>
                </c:pt>
                <c:pt idx="33">
                  <c:v>79</c:v>
                </c:pt>
                <c:pt idx="34">
                  <c:v>0</c:v>
                </c:pt>
                <c:pt idx="35">
                  <c:v>75</c:v>
                </c:pt>
                <c:pt idx="36">
                  <c:v>0</c:v>
                </c:pt>
                <c:pt idx="37">
                  <c:v>71</c:v>
                </c:pt>
                <c:pt idx="38">
                  <c:v>86</c:v>
                </c:pt>
                <c:pt idx="39">
                  <c:v>64</c:v>
                </c:pt>
                <c:pt idx="40">
                  <c:v>66</c:v>
                </c:pt>
                <c:pt idx="41">
                  <c:v>88</c:v>
                </c:pt>
                <c:pt idx="42">
                  <c:v>69</c:v>
                </c:pt>
                <c:pt idx="43">
                  <c:v>59</c:v>
                </c:pt>
                <c:pt idx="44">
                  <c:v>58</c:v>
                </c:pt>
                <c:pt idx="45">
                  <c:v>93</c:v>
                </c:pt>
                <c:pt idx="46">
                  <c:v>69</c:v>
                </c:pt>
                <c:pt idx="47">
                  <c:v>79</c:v>
                </c:pt>
                <c:pt idx="48">
                  <c:v>86</c:v>
                </c:pt>
                <c:pt idx="49">
                  <c:v>82</c:v>
                </c:pt>
                <c:pt idx="50">
                  <c:v>92</c:v>
                </c:pt>
                <c:pt idx="51">
                  <c:v>74</c:v>
                </c:pt>
                <c:pt idx="52">
                  <c:v>90</c:v>
                </c:pt>
                <c:pt idx="53">
                  <c:v>0</c:v>
                </c:pt>
                <c:pt idx="54">
                  <c:v>49</c:v>
                </c:pt>
                <c:pt idx="55">
                  <c:v>77</c:v>
                </c:pt>
                <c:pt idx="56">
                  <c:v>87</c:v>
                </c:pt>
                <c:pt idx="57">
                  <c:v>69</c:v>
                </c:pt>
                <c:pt idx="58">
                  <c:v>0</c:v>
                </c:pt>
                <c:pt idx="59">
                  <c:v>86</c:v>
                </c:pt>
                <c:pt idx="60">
                  <c:v>89</c:v>
                </c:pt>
                <c:pt idx="61">
                  <c:v>0</c:v>
                </c:pt>
                <c:pt idx="62">
                  <c:v>50</c:v>
                </c:pt>
                <c:pt idx="63">
                  <c:v>81</c:v>
                </c:pt>
                <c:pt idx="64">
                  <c:v>94</c:v>
                </c:pt>
                <c:pt idx="65">
                  <c:v>95</c:v>
                </c:pt>
                <c:pt idx="66">
                  <c:v>48</c:v>
                </c:pt>
                <c:pt idx="67">
                  <c:v>74</c:v>
                </c:pt>
                <c:pt idx="68">
                  <c:v>76</c:v>
                </c:pt>
                <c:pt idx="69">
                  <c:v>76</c:v>
                </c:pt>
                <c:pt idx="70">
                  <c:v>82</c:v>
                </c:pt>
                <c:pt idx="71">
                  <c:v>66</c:v>
                </c:pt>
                <c:pt idx="72">
                  <c:v>72</c:v>
                </c:pt>
                <c:pt idx="73">
                  <c:v>72</c:v>
                </c:pt>
                <c:pt idx="74">
                  <c:v>78</c:v>
                </c:pt>
                <c:pt idx="75">
                  <c:v>74</c:v>
                </c:pt>
                <c:pt idx="76">
                  <c:v>91</c:v>
                </c:pt>
                <c:pt idx="77">
                  <c:v>79</c:v>
                </c:pt>
                <c:pt idx="78">
                  <c:v>79</c:v>
                </c:pt>
                <c:pt idx="79">
                  <c:v>84</c:v>
                </c:pt>
                <c:pt idx="80">
                  <c:v>63</c:v>
                </c:pt>
                <c:pt idx="81">
                  <c:v>70</c:v>
                </c:pt>
                <c:pt idx="82">
                  <c:v>97</c:v>
                </c:pt>
                <c:pt idx="83">
                  <c:v>71</c:v>
                </c:pt>
                <c:pt idx="84">
                  <c:v>0</c:v>
                </c:pt>
                <c:pt idx="85">
                  <c:v>68</c:v>
                </c:pt>
                <c:pt idx="86">
                  <c:v>81</c:v>
                </c:pt>
                <c:pt idx="87">
                  <c:v>86</c:v>
                </c:pt>
                <c:pt idx="88">
                  <c:v>76</c:v>
                </c:pt>
                <c:pt idx="89">
                  <c:v>81</c:v>
                </c:pt>
                <c:pt idx="90">
                  <c:v>71</c:v>
                </c:pt>
                <c:pt idx="91">
                  <c:v>86</c:v>
                </c:pt>
                <c:pt idx="92">
                  <c:v>73</c:v>
                </c:pt>
                <c:pt idx="93">
                  <c:v>83</c:v>
                </c:pt>
                <c:pt idx="94">
                  <c:v>73</c:v>
                </c:pt>
                <c:pt idx="95">
                  <c:v>76</c:v>
                </c:pt>
                <c:pt idx="96">
                  <c:v>67</c:v>
                </c:pt>
                <c:pt idx="97">
                  <c:v>72</c:v>
                </c:pt>
                <c:pt idx="98">
                  <c:v>75</c:v>
                </c:pt>
                <c:pt idx="99">
                  <c:v>80</c:v>
                </c:pt>
                <c:pt idx="100">
                  <c:v>87</c:v>
                </c:pt>
                <c:pt idx="101">
                  <c:v>53</c:v>
                </c:pt>
                <c:pt idx="102">
                  <c:v>73</c:v>
                </c:pt>
                <c:pt idx="103">
                  <c:v>74</c:v>
                </c:pt>
                <c:pt idx="104">
                  <c:v>78</c:v>
                </c:pt>
                <c:pt idx="105">
                  <c:v>87</c:v>
                </c:pt>
                <c:pt idx="106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79-4DEB-BDEE-0499B6568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64712"/>
        <c:axId val="24266760"/>
      </c:scatterChart>
      <c:valAx>
        <c:axId val="24264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66760"/>
        <c:crosses val="autoZero"/>
        <c:crossBetween val="midCat"/>
      </c:valAx>
      <c:valAx>
        <c:axId val="2426676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64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Biography (gross income (M)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genre_tables!$P$3:$P$209</c:f>
              <c:numCache>
                <c:formatCode>General</c:formatCode>
                <c:ptCount val="207"/>
                <c:pt idx="0">
                  <c:v>1993</c:v>
                </c:pt>
                <c:pt idx="1">
                  <c:v>1990</c:v>
                </c:pt>
                <c:pt idx="2">
                  <c:v>2022</c:v>
                </c:pt>
                <c:pt idx="3">
                  <c:v>2002</c:v>
                </c:pt>
                <c:pt idx="4">
                  <c:v>2011</c:v>
                </c:pt>
                <c:pt idx="5">
                  <c:v>1984</c:v>
                </c:pt>
                <c:pt idx="6">
                  <c:v>2021</c:v>
                </c:pt>
                <c:pt idx="7">
                  <c:v>1995</c:v>
                </c:pt>
                <c:pt idx="8">
                  <c:v>2020</c:v>
                </c:pt>
                <c:pt idx="9">
                  <c:v>1962</c:v>
                </c:pt>
                <c:pt idx="10">
                  <c:v>2016</c:v>
                </c:pt>
                <c:pt idx="11">
                  <c:v>2017</c:v>
                </c:pt>
                <c:pt idx="12">
                  <c:v>2021</c:v>
                </c:pt>
                <c:pt idx="13">
                  <c:v>2013</c:v>
                </c:pt>
                <c:pt idx="14">
                  <c:v>2018</c:v>
                </c:pt>
                <c:pt idx="15">
                  <c:v>2001</c:v>
                </c:pt>
                <c:pt idx="16">
                  <c:v>2004</c:v>
                </c:pt>
                <c:pt idx="17">
                  <c:v>1980</c:v>
                </c:pt>
                <c:pt idx="18">
                  <c:v>1928</c:v>
                </c:pt>
                <c:pt idx="19">
                  <c:v>1975</c:v>
                </c:pt>
                <c:pt idx="20">
                  <c:v>2012</c:v>
                </c:pt>
                <c:pt idx="21">
                  <c:v>2013</c:v>
                </c:pt>
                <c:pt idx="22">
                  <c:v>2019</c:v>
                </c:pt>
                <c:pt idx="23">
                  <c:v>2002</c:v>
                </c:pt>
                <c:pt idx="24">
                  <c:v>2016</c:v>
                </c:pt>
                <c:pt idx="25">
                  <c:v>2007</c:v>
                </c:pt>
                <c:pt idx="26">
                  <c:v>2013</c:v>
                </c:pt>
                <c:pt idx="27">
                  <c:v>2013</c:v>
                </c:pt>
                <c:pt idx="28">
                  <c:v>2015</c:v>
                </c:pt>
                <c:pt idx="29">
                  <c:v>1965</c:v>
                </c:pt>
                <c:pt idx="30">
                  <c:v>2009</c:v>
                </c:pt>
                <c:pt idx="31">
                  <c:v>1980</c:v>
                </c:pt>
                <c:pt idx="32">
                  <c:v>1993</c:v>
                </c:pt>
                <c:pt idx="33">
                  <c:v>2004</c:v>
                </c:pt>
                <c:pt idx="34">
                  <c:v>1976</c:v>
                </c:pt>
                <c:pt idx="35">
                  <c:v>1960</c:v>
                </c:pt>
                <c:pt idx="36">
                  <c:v>1966</c:v>
                </c:pt>
                <c:pt idx="37">
                  <c:v>2014</c:v>
                </c:pt>
                <c:pt idx="38">
                  <c:v>1975</c:v>
                </c:pt>
                <c:pt idx="39">
                  <c:v>2006</c:v>
                </c:pt>
                <c:pt idx="40">
                  <c:v>1969</c:v>
                </c:pt>
                <c:pt idx="41">
                  <c:v>2010</c:v>
                </c:pt>
                <c:pt idx="42">
                  <c:v>2016</c:v>
                </c:pt>
                <c:pt idx="43">
                  <c:v>2008</c:v>
                </c:pt>
                <c:pt idx="44">
                  <c:v>1973</c:v>
                </c:pt>
                <c:pt idx="45">
                  <c:v>1963</c:v>
                </c:pt>
                <c:pt idx="46">
                  <c:v>2005</c:v>
                </c:pt>
                <c:pt idx="47">
                  <c:v>1982</c:v>
                </c:pt>
                <c:pt idx="48">
                  <c:v>1999</c:v>
                </c:pt>
                <c:pt idx="49">
                  <c:v>1975</c:v>
                </c:pt>
                <c:pt idx="50">
                  <c:v>2007</c:v>
                </c:pt>
                <c:pt idx="51">
                  <c:v>2004</c:v>
                </c:pt>
                <c:pt idx="52">
                  <c:v>2007</c:v>
                </c:pt>
                <c:pt idx="53">
                  <c:v>2016</c:v>
                </c:pt>
                <c:pt idx="54">
                  <c:v>2018</c:v>
                </c:pt>
                <c:pt idx="55">
                  <c:v>2013</c:v>
                </c:pt>
                <c:pt idx="56">
                  <c:v>1960</c:v>
                </c:pt>
                <c:pt idx="57">
                  <c:v>2019</c:v>
                </c:pt>
                <c:pt idx="58">
                  <c:v>1968</c:v>
                </c:pt>
                <c:pt idx="59">
                  <c:v>1970</c:v>
                </c:pt>
                <c:pt idx="60">
                  <c:v>1967</c:v>
                </c:pt>
                <c:pt idx="61">
                  <c:v>2019</c:v>
                </c:pt>
                <c:pt idx="62">
                  <c:v>1993</c:v>
                </c:pt>
                <c:pt idx="63">
                  <c:v>2015</c:v>
                </c:pt>
                <c:pt idx="64">
                  <c:v>2019</c:v>
                </c:pt>
                <c:pt idx="65">
                  <c:v>2010</c:v>
                </c:pt>
                <c:pt idx="66">
                  <c:v>2000</c:v>
                </c:pt>
                <c:pt idx="67">
                  <c:v>2016</c:v>
                </c:pt>
                <c:pt idx="68">
                  <c:v>2007</c:v>
                </c:pt>
                <c:pt idx="69">
                  <c:v>1984</c:v>
                </c:pt>
                <c:pt idx="70">
                  <c:v>2013</c:v>
                </c:pt>
                <c:pt idx="71">
                  <c:v>2022</c:v>
                </c:pt>
                <c:pt idx="72">
                  <c:v>2005</c:v>
                </c:pt>
                <c:pt idx="73">
                  <c:v>2015</c:v>
                </c:pt>
                <c:pt idx="74">
                  <c:v>1989</c:v>
                </c:pt>
                <c:pt idx="75">
                  <c:v>1990</c:v>
                </c:pt>
                <c:pt idx="76">
                  <c:v>1983</c:v>
                </c:pt>
                <c:pt idx="77">
                  <c:v>2010</c:v>
                </c:pt>
                <c:pt idx="78">
                  <c:v>2014</c:v>
                </c:pt>
                <c:pt idx="79">
                  <c:v>1999</c:v>
                </c:pt>
                <c:pt idx="80">
                  <c:v>2008</c:v>
                </c:pt>
                <c:pt idx="81">
                  <c:v>1994</c:v>
                </c:pt>
                <c:pt idx="82">
                  <c:v>1989</c:v>
                </c:pt>
                <c:pt idx="83">
                  <c:v>1999</c:v>
                </c:pt>
                <c:pt idx="84">
                  <c:v>1972</c:v>
                </c:pt>
                <c:pt idx="85">
                  <c:v>2005</c:v>
                </c:pt>
                <c:pt idx="86">
                  <c:v>1994</c:v>
                </c:pt>
                <c:pt idx="87">
                  <c:v>2012</c:v>
                </c:pt>
                <c:pt idx="88">
                  <c:v>1997</c:v>
                </c:pt>
                <c:pt idx="89">
                  <c:v>1973</c:v>
                </c:pt>
                <c:pt idx="90">
                  <c:v>2014</c:v>
                </c:pt>
                <c:pt idx="91">
                  <c:v>1967</c:v>
                </c:pt>
                <c:pt idx="92">
                  <c:v>1992</c:v>
                </c:pt>
                <c:pt idx="93">
                  <c:v>2013</c:v>
                </c:pt>
                <c:pt idx="94">
                  <c:v>2004</c:v>
                </c:pt>
                <c:pt idx="95">
                  <c:v>1987</c:v>
                </c:pt>
                <c:pt idx="96">
                  <c:v>2004</c:v>
                </c:pt>
                <c:pt idx="97">
                  <c:v>1966</c:v>
                </c:pt>
                <c:pt idx="98">
                  <c:v>2004</c:v>
                </c:pt>
                <c:pt idx="99">
                  <c:v>2008</c:v>
                </c:pt>
                <c:pt idx="100">
                  <c:v>2011</c:v>
                </c:pt>
                <c:pt idx="101">
                  <c:v>2009</c:v>
                </c:pt>
                <c:pt idx="102">
                  <c:v>2019</c:v>
                </c:pt>
                <c:pt idx="103">
                  <c:v>2006</c:v>
                </c:pt>
                <c:pt idx="104">
                  <c:v>2007</c:v>
                </c:pt>
                <c:pt idx="105">
                  <c:v>1996</c:v>
                </c:pt>
                <c:pt idx="106">
                  <c:v>2013</c:v>
                </c:pt>
              </c:numCache>
            </c:numRef>
          </c:xVal>
          <c:yVal>
            <c:numRef>
              <c:f>genre_tables!$T$3:$T$209</c:f>
              <c:numCache>
                <c:formatCode>General</c:formatCode>
                <c:ptCount val="207"/>
                <c:pt idx="0" formatCode="0">
                  <c:v>96.9</c:v>
                </c:pt>
                <c:pt idx="1">
                  <c:v>46.84</c:v>
                </c:pt>
                <c:pt idx="2">
                  <c:v>0</c:v>
                </c:pt>
                <c:pt idx="3">
                  <c:v>32.57</c:v>
                </c:pt>
                <c:pt idx="4">
                  <c:v>13.18</c:v>
                </c:pt>
                <c:pt idx="5">
                  <c:v>51.97</c:v>
                </c:pt>
                <c:pt idx="6">
                  <c:v>0</c:v>
                </c:pt>
                <c:pt idx="7">
                  <c:v>75.599999999999994</c:v>
                </c:pt>
                <c:pt idx="8">
                  <c:v>0</c:v>
                </c:pt>
                <c:pt idx="9">
                  <c:v>44.82</c:v>
                </c:pt>
                <c:pt idx="10">
                  <c:v>12.39</c:v>
                </c:pt>
                <c:pt idx="11">
                  <c:v>0</c:v>
                </c:pt>
                <c:pt idx="12">
                  <c:v>0</c:v>
                </c:pt>
                <c:pt idx="13">
                  <c:v>116.9</c:v>
                </c:pt>
                <c:pt idx="14">
                  <c:v>85.08</c:v>
                </c:pt>
                <c:pt idx="15">
                  <c:v>170.74</c:v>
                </c:pt>
                <c:pt idx="16">
                  <c:v>5.51</c:v>
                </c:pt>
                <c:pt idx="17">
                  <c:v>0</c:v>
                </c:pt>
                <c:pt idx="18">
                  <c:v>0.02</c:v>
                </c:pt>
                <c:pt idx="19">
                  <c:v>0</c:v>
                </c:pt>
                <c:pt idx="20">
                  <c:v>0.04</c:v>
                </c:pt>
                <c:pt idx="21">
                  <c:v>1.63</c:v>
                </c:pt>
                <c:pt idx="22">
                  <c:v>117.62</c:v>
                </c:pt>
                <c:pt idx="23">
                  <c:v>164.62</c:v>
                </c:pt>
                <c:pt idx="24">
                  <c:v>67.209999999999994</c:v>
                </c:pt>
                <c:pt idx="25">
                  <c:v>18.350000000000001</c:v>
                </c:pt>
                <c:pt idx="26">
                  <c:v>26.95</c:v>
                </c:pt>
                <c:pt idx="27">
                  <c:v>56.67</c:v>
                </c:pt>
                <c:pt idx="28">
                  <c:v>45.06</c:v>
                </c:pt>
                <c:pt idx="29">
                  <c:v>163.21</c:v>
                </c:pt>
                <c:pt idx="30">
                  <c:v>0</c:v>
                </c:pt>
                <c:pt idx="31">
                  <c:v>23.38</c:v>
                </c:pt>
                <c:pt idx="32">
                  <c:v>25.01</c:v>
                </c:pt>
                <c:pt idx="33">
                  <c:v>23.53</c:v>
                </c:pt>
                <c:pt idx="34">
                  <c:v>0</c:v>
                </c:pt>
                <c:pt idx="35">
                  <c:v>0</c:v>
                </c:pt>
                <c:pt idx="36">
                  <c:v>0.1</c:v>
                </c:pt>
                <c:pt idx="37">
                  <c:v>91.13</c:v>
                </c:pt>
                <c:pt idx="38">
                  <c:v>50</c:v>
                </c:pt>
                <c:pt idx="39">
                  <c:v>163.57</c:v>
                </c:pt>
                <c:pt idx="40">
                  <c:v>102.31</c:v>
                </c:pt>
                <c:pt idx="41">
                  <c:v>138.80000000000001</c:v>
                </c:pt>
                <c:pt idx="42">
                  <c:v>51.74</c:v>
                </c:pt>
                <c:pt idx="43">
                  <c:v>0</c:v>
                </c:pt>
                <c:pt idx="44">
                  <c:v>53.27</c:v>
                </c:pt>
                <c:pt idx="45">
                  <c:v>0.05</c:v>
                </c:pt>
                <c:pt idx="46">
                  <c:v>61.65</c:v>
                </c:pt>
                <c:pt idx="47">
                  <c:v>52.77</c:v>
                </c:pt>
                <c:pt idx="48">
                  <c:v>6.2</c:v>
                </c:pt>
                <c:pt idx="49">
                  <c:v>0.18</c:v>
                </c:pt>
                <c:pt idx="50">
                  <c:v>5.99</c:v>
                </c:pt>
                <c:pt idx="51">
                  <c:v>2.09</c:v>
                </c:pt>
                <c:pt idx="52">
                  <c:v>4.45</c:v>
                </c:pt>
                <c:pt idx="53">
                  <c:v>1.78</c:v>
                </c:pt>
                <c:pt idx="54">
                  <c:v>216.43</c:v>
                </c:pt>
                <c:pt idx="55">
                  <c:v>27.3</c:v>
                </c:pt>
                <c:pt idx="56">
                  <c:v>30</c:v>
                </c:pt>
                <c:pt idx="57">
                  <c:v>0</c:v>
                </c:pt>
                <c:pt idx="58">
                  <c:v>22.28</c:v>
                </c:pt>
                <c:pt idx="59">
                  <c:v>61.7</c:v>
                </c:pt>
                <c:pt idx="60">
                  <c:v>0</c:v>
                </c:pt>
                <c:pt idx="61">
                  <c:v>2.27</c:v>
                </c:pt>
                <c:pt idx="62">
                  <c:v>56.51</c:v>
                </c:pt>
                <c:pt idx="63">
                  <c:v>70.260000000000005</c:v>
                </c:pt>
                <c:pt idx="64">
                  <c:v>7</c:v>
                </c:pt>
                <c:pt idx="65">
                  <c:v>96.96</c:v>
                </c:pt>
                <c:pt idx="66">
                  <c:v>115.65</c:v>
                </c:pt>
                <c:pt idx="67">
                  <c:v>169.61</c:v>
                </c:pt>
                <c:pt idx="68">
                  <c:v>130.16</c:v>
                </c:pt>
                <c:pt idx="69">
                  <c:v>34.700000000000003</c:v>
                </c:pt>
                <c:pt idx="70">
                  <c:v>107.1</c:v>
                </c:pt>
                <c:pt idx="71">
                  <c:v>0</c:v>
                </c:pt>
                <c:pt idx="72">
                  <c:v>119.52</c:v>
                </c:pt>
                <c:pt idx="73">
                  <c:v>161.19999999999999</c:v>
                </c:pt>
                <c:pt idx="74">
                  <c:v>26.83</c:v>
                </c:pt>
                <c:pt idx="75">
                  <c:v>52.1</c:v>
                </c:pt>
                <c:pt idx="76">
                  <c:v>21.5</c:v>
                </c:pt>
                <c:pt idx="77">
                  <c:v>93.62</c:v>
                </c:pt>
                <c:pt idx="78">
                  <c:v>0</c:v>
                </c:pt>
                <c:pt idx="79">
                  <c:v>28.97</c:v>
                </c:pt>
                <c:pt idx="80">
                  <c:v>35.74</c:v>
                </c:pt>
                <c:pt idx="81">
                  <c:v>5.89</c:v>
                </c:pt>
                <c:pt idx="82">
                  <c:v>14.74</c:v>
                </c:pt>
                <c:pt idx="83">
                  <c:v>32.479999999999997</c:v>
                </c:pt>
                <c:pt idx="84">
                  <c:v>0</c:v>
                </c:pt>
                <c:pt idx="85">
                  <c:v>5.13</c:v>
                </c:pt>
                <c:pt idx="86">
                  <c:v>21.85</c:v>
                </c:pt>
                <c:pt idx="87">
                  <c:v>136.03</c:v>
                </c:pt>
                <c:pt idx="88">
                  <c:v>41.91</c:v>
                </c:pt>
                <c:pt idx="89">
                  <c:v>29.8</c:v>
                </c:pt>
                <c:pt idx="90">
                  <c:v>35.89</c:v>
                </c:pt>
                <c:pt idx="91">
                  <c:v>0</c:v>
                </c:pt>
                <c:pt idx="92">
                  <c:v>48.17</c:v>
                </c:pt>
                <c:pt idx="93">
                  <c:v>5.21</c:v>
                </c:pt>
                <c:pt idx="94">
                  <c:v>75.33</c:v>
                </c:pt>
                <c:pt idx="95">
                  <c:v>43.98</c:v>
                </c:pt>
                <c:pt idx="96">
                  <c:v>51.68</c:v>
                </c:pt>
                <c:pt idx="97">
                  <c:v>28.35</c:v>
                </c:pt>
                <c:pt idx="98">
                  <c:v>16.78</c:v>
                </c:pt>
                <c:pt idx="99">
                  <c:v>18.59</c:v>
                </c:pt>
                <c:pt idx="100">
                  <c:v>75.61</c:v>
                </c:pt>
                <c:pt idx="101">
                  <c:v>255.96</c:v>
                </c:pt>
                <c:pt idx="102">
                  <c:v>0</c:v>
                </c:pt>
                <c:pt idx="103">
                  <c:v>17.61</c:v>
                </c:pt>
                <c:pt idx="104">
                  <c:v>0.87</c:v>
                </c:pt>
                <c:pt idx="105">
                  <c:v>35.81</c:v>
                </c:pt>
                <c:pt idx="106">
                  <c:v>37.71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51-4876-A2C1-EE107B1E6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81960"/>
        <c:axId val="40388104"/>
      </c:scatterChart>
      <c:valAx>
        <c:axId val="40381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88104"/>
        <c:crosses val="autoZero"/>
        <c:crossBetween val="midCat"/>
      </c:valAx>
      <c:valAx>
        <c:axId val="403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81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History (runtimes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genre_tables!$U$3:$U$209</c:f>
              <c:numCache>
                <c:formatCode>General</c:formatCode>
                <c:ptCount val="207"/>
                <c:pt idx="0">
                  <c:v>1993</c:v>
                </c:pt>
                <c:pt idx="1">
                  <c:v>1995</c:v>
                </c:pt>
                <c:pt idx="2">
                  <c:v>2020</c:v>
                </c:pt>
                <c:pt idx="3">
                  <c:v>2017</c:v>
                </c:pt>
                <c:pt idx="4">
                  <c:v>2004</c:v>
                </c:pt>
                <c:pt idx="5">
                  <c:v>1963</c:v>
                </c:pt>
                <c:pt idx="6">
                  <c:v>2019</c:v>
                </c:pt>
                <c:pt idx="7">
                  <c:v>1928</c:v>
                </c:pt>
                <c:pt idx="8">
                  <c:v>2016</c:v>
                </c:pt>
                <c:pt idx="9">
                  <c:v>2013</c:v>
                </c:pt>
                <c:pt idx="10">
                  <c:v>2004</c:v>
                </c:pt>
                <c:pt idx="11">
                  <c:v>1976</c:v>
                </c:pt>
                <c:pt idx="12">
                  <c:v>1960</c:v>
                </c:pt>
                <c:pt idx="13">
                  <c:v>1966</c:v>
                </c:pt>
                <c:pt idx="14">
                  <c:v>1991</c:v>
                </c:pt>
                <c:pt idx="15">
                  <c:v>2010</c:v>
                </c:pt>
                <c:pt idx="16">
                  <c:v>1982</c:v>
                </c:pt>
                <c:pt idx="17">
                  <c:v>1963</c:v>
                </c:pt>
                <c:pt idx="18">
                  <c:v>2020</c:v>
                </c:pt>
                <c:pt idx="19">
                  <c:v>1976</c:v>
                </c:pt>
                <c:pt idx="20">
                  <c:v>1968</c:v>
                </c:pt>
                <c:pt idx="21">
                  <c:v>2017</c:v>
                </c:pt>
                <c:pt idx="22">
                  <c:v>1980</c:v>
                </c:pt>
                <c:pt idx="23">
                  <c:v>1925</c:v>
                </c:pt>
                <c:pt idx="24">
                  <c:v>2016</c:v>
                </c:pt>
                <c:pt idx="25">
                  <c:v>1993</c:v>
                </c:pt>
                <c:pt idx="26">
                  <c:v>2017</c:v>
                </c:pt>
                <c:pt idx="27">
                  <c:v>2016</c:v>
                </c:pt>
                <c:pt idx="28">
                  <c:v>1984</c:v>
                </c:pt>
                <c:pt idx="29">
                  <c:v>2015</c:v>
                </c:pt>
                <c:pt idx="30">
                  <c:v>1989</c:v>
                </c:pt>
                <c:pt idx="31">
                  <c:v>2015</c:v>
                </c:pt>
                <c:pt idx="32">
                  <c:v>2001</c:v>
                </c:pt>
                <c:pt idx="33">
                  <c:v>1995</c:v>
                </c:pt>
                <c:pt idx="34">
                  <c:v>2020</c:v>
                </c:pt>
                <c:pt idx="35">
                  <c:v>1962</c:v>
                </c:pt>
                <c:pt idx="36">
                  <c:v>1992</c:v>
                </c:pt>
                <c:pt idx="37">
                  <c:v>1987</c:v>
                </c:pt>
                <c:pt idx="38">
                  <c:v>1964</c:v>
                </c:pt>
                <c:pt idx="39">
                  <c:v>1966</c:v>
                </c:pt>
                <c:pt idx="40">
                  <c:v>2008</c:v>
                </c:pt>
                <c:pt idx="41">
                  <c:v>1998</c:v>
                </c:pt>
                <c:pt idx="42">
                  <c:v>2019</c:v>
                </c:pt>
                <c:pt idx="43">
                  <c:v>2006</c:v>
                </c:pt>
                <c:pt idx="44">
                  <c:v>2006</c:v>
                </c:pt>
              </c:numCache>
            </c:numRef>
          </c:xVal>
          <c:yVal>
            <c:numRef>
              <c:f>genre_tables!$V$3:$V$209</c:f>
              <c:numCache>
                <c:formatCode>General</c:formatCode>
                <c:ptCount val="207"/>
                <c:pt idx="0">
                  <c:v>195</c:v>
                </c:pt>
                <c:pt idx="1">
                  <c:v>178</c:v>
                </c:pt>
                <c:pt idx="2">
                  <c:v>160</c:v>
                </c:pt>
                <c:pt idx="3">
                  <c:v>125</c:v>
                </c:pt>
                <c:pt idx="4">
                  <c:v>156</c:v>
                </c:pt>
                <c:pt idx="5">
                  <c:v>172</c:v>
                </c:pt>
                <c:pt idx="6">
                  <c:v>138</c:v>
                </c:pt>
                <c:pt idx="7">
                  <c:v>114</c:v>
                </c:pt>
                <c:pt idx="8">
                  <c:v>139</c:v>
                </c:pt>
                <c:pt idx="9">
                  <c:v>134</c:v>
                </c:pt>
                <c:pt idx="10">
                  <c:v>121</c:v>
                </c:pt>
                <c:pt idx="11">
                  <c:v>177</c:v>
                </c:pt>
                <c:pt idx="12">
                  <c:v>128</c:v>
                </c:pt>
                <c:pt idx="13">
                  <c:v>205</c:v>
                </c:pt>
                <c:pt idx="14">
                  <c:v>189</c:v>
                </c:pt>
                <c:pt idx="15">
                  <c:v>118</c:v>
                </c:pt>
                <c:pt idx="16">
                  <c:v>191</c:v>
                </c:pt>
                <c:pt idx="17">
                  <c:v>186</c:v>
                </c:pt>
                <c:pt idx="18">
                  <c:v>101</c:v>
                </c:pt>
                <c:pt idx="19">
                  <c:v>138</c:v>
                </c:pt>
                <c:pt idx="20">
                  <c:v>134</c:v>
                </c:pt>
                <c:pt idx="21">
                  <c:v>137</c:v>
                </c:pt>
                <c:pt idx="22">
                  <c:v>162</c:v>
                </c:pt>
                <c:pt idx="23">
                  <c:v>66</c:v>
                </c:pt>
                <c:pt idx="24">
                  <c:v>130</c:v>
                </c:pt>
                <c:pt idx="25">
                  <c:v>130</c:v>
                </c:pt>
                <c:pt idx="26">
                  <c:v>106</c:v>
                </c:pt>
                <c:pt idx="27">
                  <c:v>127</c:v>
                </c:pt>
                <c:pt idx="28">
                  <c:v>141</c:v>
                </c:pt>
                <c:pt idx="29">
                  <c:v>147</c:v>
                </c:pt>
                <c:pt idx="30">
                  <c:v>122</c:v>
                </c:pt>
                <c:pt idx="31">
                  <c:v>100</c:v>
                </c:pt>
                <c:pt idx="32">
                  <c:v>144</c:v>
                </c:pt>
                <c:pt idx="33">
                  <c:v>140</c:v>
                </c:pt>
                <c:pt idx="34">
                  <c:v>129</c:v>
                </c:pt>
                <c:pt idx="35">
                  <c:v>178</c:v>
                </c:pt>
                <c:pt idx="36">
                  <c:v>202</c:v>
                </c:pt>
                <c:pt idx="37">
                  <c:v>163</c:v>
                </c:pt>
                <c:pt idx="38">
                  <c:v>138</c:v>
                </c:pt>
                <c:pt idx="39">
                  <c:v>120</c:v>
                </c:pt>
                <c:pt idx="40">
                  <c:v>122</c:v>
                </c:pt>
                <c:pt idx="41">
                  <c:v>170</c:v>
                </c:pt>
                <c:pt idx="42">
                  <c:v>126</c:v>
                </c:pt>
                <c:pt idx="43">
                  <c:v>111</c:v>
                </c:pt>
                <c:pt idx="44">
                  <c:v>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39-4935-942A-7DA5B01AE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608327"/>
        <c:axId val="1013517831"/>
      </c:scatterChart>
      <c:valAx>
        <c:axId val="767608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517831"/>
        <c:crosses val="autoZero"/>
        <c:crossBetween val="midCat"/>
      </c:valAx>
      <c:valAx>
        <c:axId val="1013517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608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History (ratings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genre_tables!$U$3:$U$209</c:f>
              <c:numCache>
                <c:formatCode>General</c:formatCode>
                <c:ptCount val="207"/>
                <c:pt idx="0">
                  <c:v>1993</c:v>
                </c:pt>
                <c:pt idx="1">
                  <c:v>1995</c:v>
                </c:pt>
                <c:pt idx="2">
                  <c:v>2020</c:v>
                </c:pt>
                <c:pt idx="3">
                  <c:v>2017</c:v>
                </c:pt>
                <c:pt idx="4">
                  <c:v>2004</c:v>
                </c:pt>
                <c:pt idx="5">
                  <c:v>1963</c:v>
                </c:pt>
                <c:pt idx="6">
                  <c:v>2019</c:v>
                </c:pt>
                <c:pt idx="7">
                  <c:v>1928</c:v>
                </c:pt>
                <c:pt idx="8">
                  <c:v>2016</c:v>
                </c:pt>
                <c:pt idx="9">
                  <c:v>2013</c:v>
                </c:pt>
                <c:pt idx="10">
                  <c:v>2004</c:v>
                </c:pt>
                <c:pt idx="11">
                  <c:v>1976</c:v>
                </c:pt>
                <c:pt idx="12">
                  <c:v>1960</c:v>
                </c:pt>
                <c:pt idx="13">
                  <c:v>1966</c:v>
                </c:pt>
                <c:pt idx="14">
                  <c:v>1991</c:v>
                </c:pt>
                <c:pt idx="15">
                  <c:v>2010</c:v>
                </c:pt>
                <c:pt idx="16">
                  <c:v>1982</c:v>
                </c:pt>
                <c:pt idx="17">
                  <c:v>1963</c:v>
                </c:pt>
                <c:pt idx="18">
                  <c:v>2020</c:v>
                </c:pt>
                <c:pt idx="19">
                  <c:v>1976</c:v>
                </c:pt>
                <c:pt idx="20">
                  <c:v>1968</c:v>
                </c:pt>
                <c:pt idx="21">
                  <c:v>2017</c:v>
                </c:pt>
                <c:pt idx="22">
                  <c:v>1980</c:v>
                </c:pt>
                <c:pt idx="23">
                  <c:v>1925</c:v>
                </c:pt>
                <c:pt idx="24">
                  <c:v>2016</c:v>
                </c:pt>
                <c:pt idx="25">
                  <c:v>1993</c:v>
                </c:pt>
                <c:pt idx="26">
                  <c:v>2017</c:v>
                </c:pt>
                <c:pt idx="27">
                  <c:v>2016</c:v>
                </c:pt>
                <c:pt idx="28">
                  <c:v>1984</c:v>
                </c:pt>
                <c:pt idx="29">
                  <c:v>2015</c:v>
                </c:pt>
                <c:pt idx="30">
                  <c:v>1989</c:v>
                </c:pt>
                <c:pt idx="31">
                  <c:v>2015</c:v>
                </c:pt>
                <c:pt idx="32">
                  <c:v>2001</c:v>
                </c:pt>
                <c:pt idx="33">
                  <c:v>1995</c:v>
                </c:pt>
                <c:pt idx="34">
                  <c:v>2020</c:v>
                </c:pt>
                <c:pt idx="35">
                  <c:v>1962</c:v>
                </c:pt>
                <c:pt idx="36">
                  <c:v>1992</c:v>
                </c:pt>
                <c:pt idx="37">
                  <c:v>1987</c:v>
                </c:pt>
                <c:pt idx="38">
                  <c:v>1964</c:v>
                </c:pt>
                <c:pt idx="39">
                  <c:v>1966</c:v>
                </c:pt>
                <c:pt idx="40">
                  <c:v>2008</c:v>
                </c:pt>
                <c:pt idx="41">
                  <c:v>1998</c:v>
                </c:pt>
                <c:pt idx="42">
                  <c:v>2019</c:v>
                </c:pt>
                <c:pt idx="43">
                  <c:v>2006</c:v>
                </c:pt>
                <c:pt idx="44">
                  <c:v>2006</c:v>
                </c:pt>
              </c:numCache>
            </c:numRef>
          </c:xVal>
          <c:yVal>
            <c:numRef>
              <c:f>genre_tables!$W$3:$W$209</c:f>
              <c:numCache>
                <c:formatCode>General</c:formatCode>
                <c:ptCount val="207"/>
                <c:pt idx="0">
                  <c:v>9</c:v>
                </c:pt>
                <c:pt idx="1">
                  <c:v>8.3000000000000007</c:v>
                </c:pt>
                <c:pt idx="2">
                  <c:v>8.3000000000000007</c:v>
                </c:pt>
                <c:pt idx="3">
                  <c:v>8.3000000000000007</c:v>
                </c:pt>
                <c:pt idx="4">
                  <c:v>8.1999999999999993</c:v>
                </c:pt>
                <c:pt idx="5">
                  <c:v>8.1999999999999993</c:v>
                </c:pt>
                <c:pt idx="6">
                  <c:v>8.1999999999999993</c:v>
                </c:pt>
                <c:pt idx="7">
                  <c:v>8.1999999999999993</c:v>
                </c:pt>
                <c:pt idx="8">
                  <c:v>8.1</c:v>
                </c:pt>
                <c:pt idx="9">
                  <c:v>8.1</c:v>
                </c:pt>
                <c:pt idx="10">
                  <c:v>8.1</c:v>
                </c:pt>
                <c:pt idx="11">
                  <c:v>8.1</c:v>
                </c:pt>
                <c:pt idx="12">
                  <c:v>8.1</c:v>
                </c:pt>
                <c:pt idx="13">
                  <c:v>8.1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7.9</c:v>
                </c:pt>
                <c:pt idx="20">
                  <c:v>7.9</c:v>
                </c:pt>
                <c:pt idx="21">
                  <c:v>7.9</c:v>
                </c:pt>
                <c:pt idx="22">
                  <c:v>7.9</c:v>
                </c:pt>
                <c:pt idx="23">
                  <c:v>7.9</c:v>
                </c:pt>
                <c:pt idx="24">
                  <c:v>7.9</c:v>
                </c:pt>
                <c:pt idx="25">
                  <c:v>7.8</c:v>
                </c:pt>
                <c:pt idx="26">
                  <c:v>7.8</c:v>
                </c:pt>
                <c:pt idx="27">
                  <c:v>7.8</c:v>
                </c:pt>
                <c:pt idx="28">
                  <c:v>7.8</c:v>
                </c:pt>
                <c:pt idx="29">
                  <c:v>7.8</c:v>
                </c:pt>
                <c:pt idx="30">
                  <c:v>7.8</c:v>
                </c:pt>
                <c:pt idx="31">
                  <c:v>7.8</c:v>
                </c:pt>
                <c:pt idx="32">
                  <c:v>7.7</c:v>
                </c:pt>
                <c:pt idx="33">
                  <c:v>7.7</c:v>
                </c:pt>
                <c:pt idx="34">
                  <c:v>7.7</c:v>
                </c:pt>
                <c:pt idx="35">
                  <c:v>7.7</c:v>
                </c:pt>
                <c:pt idx="36">
                  <c:v>7.7</c:v>
                </c:pt>
                <c:pt idx="37">
                  <c:v>7.7</c:v>
                </c:pt>
                <c:pt idx="38">
                  <c:v>7.7</c:v>
                </c:pt>
                <c:pt idx="39">
                  <c:v>7.7</c:v>
                </c:pt>
                <c:pt idx="40">
                  <c:v>7.7</c:v>
                </c:pt>
                <c:pt idx="41">
                  <c:v>7.6</c:v>
                </c:pt>
                <c:pt idx="42">
                  <c:v>7.6</c:v>
                </c:pt>
                <c:pt idx="43">
                  <c:v>7.6</c:v>
                </c:pt>
                <c:pt idx="44">
                  <c:v>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72-49AA-BCAE-56F782A70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95944"/>
        <c:axId val="24306184"/>
      </c:scatterChart>
      <c:valAx>
        <c:axId val="24295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06184"/>
        <c:crosses val="autoZero"/>
        <c:crossBetween val="midCat"/>
      </c:valAx>
      <c:valAx>
        <c:axId val="24306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95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History (Metascores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genre_tables!$U$3:$U$209</c:f>
              <c:numCache>
                <c:formatCode>General</c:formatCode>
                <c:ptCount val="207"/>
                <c:pt idx="0">
                  <c:v>1993</c:v>
                </c:pt>
                <c:pt idx="1">
                  <c:v>1995</c:v>
                </c:pt>
                <c:pt idx="2">
                  <c:v>2020</c:v>
                </c:pt>
                <c:pt idx="3">
                  <c:v>2017</c:v>
                </c:pt>
                <c:pt idx="4">
                  <c:v>2004</c:v>
                </c:pt>
                <c:pt idx="5">
                  <c:v>1963</c:v>
                </c:pt>
                <c:pt idx="6">
                  <c:v>2019</c:v>
                </c:pt>
                <c:pt idx="7">
                  <c:v>1928</c:v>
                </c:pt>
                <c:pt idx="8">
                  <c:v>2016</c:v>
                </c:pt>
                <c:pt idx="9">
                  <c:v>2013</c:v>
                </c:pt>
                <c:pt idx="10">
                  <c:v>2004</c:v>
                </c:pt>
                <c:pt idx="11">
                  <c:v>1976</c:v>
                </c:pt>
                <c:pt idx="12">
                  <c:v>1960</c:v>
                </c:pt>
                <c:pt idx="13">
                  <c:v>1966</c:v>
                </c:pt>
                <c:pt idx="14">
                  <c:v>1991</c:v>
                </c:pt>
                <c:pt idx="15">
                  <c:v>2010</c:v>
                </c:pt>
                <c:pt idx="16">
                  <c:v>1982</c:v>
                </c:pt>
                <c:pt idx="17">
                  <c:v>1963</c:v>
                </c:pt>
                <c:pt idx="18">
                  <c:v>2020</c:v>
                </c:pt>
                <c:pt idx="19">
                  <c:v>1976</c:v>
                </c:pt>
                <c:pt idx="20">
                  <c:v>1968</c:v>
                </c:pt>
                <c:pt idx="21">
                  <c:v>2017</c:v>
                </c:pt>
                <c:pt idx="22">
                  <c:v>1980</c:v>
                </c:pt>
                <c:pt idx="23">
                  <c:v>1925</c:v>
                </c:pt>
                <c:pt idx="24">
                  <c:v>2016</c:v>
                </c:pt>
                <c:pt idx="25">
                  <c:v>1993</c:v>
                </c:pt>
                <c:pt idx="26">
                  <c:v>2017</c:v>
                </c:pt>
                <c:pt idx="27">
                  <c:v>2016</c:v>
                </c:pt>
                <c:pt idx="28">
                  <c:v>1984</c:v>
                </c:pt>
                <c:pt idx="29">
                  <c:v>2015</c:v>
                </c:pt>
                <c:pt idx="30">
                  <c:v>1989</c:v>
                </c:pt>
                <c:pt idx="31">
                  <c:v>2015</c:v>
                </c:pt>
                <c:pt idx="32">
                  <c:v>2001</c:v>
                </c:pt>
                <c:pt idx="33">
                  <c:v>1995</c:v>
                </c:pt>
                <c:pt idx="34">
                  <c:v>2020</c:v>
                </c:pt>
                <c:pt idx="35">
                  <c:v>1962</c:v>
                </c:pt>
                <c:pt idx="36">
                  <c:v>1992</c:v>
                </c:pt>
                <c:pt idx="37">
                  <c:v>1987</c:v>
                </c:pt>
                <c:pt idx="38">
                  <c:v>1964</c:v>
                </c:pt>
                <c:pt idx="39">
                  <c:v>1966</c:v>
                </c:pt>
                <c:pt idx="40">
                  <c:v>2008</c:v>
                </c:pt>
                <c:pt idx="41">
                  <c:v>1998</c:v>
                </c:pt>
                <c:pt idx="42">
                  <c:v>2019</c:v>
                </c:pt>
                <c:pt idx="43">
                  <c:v>2006</c:v>
                </c:pt>
                <c:pt idx="44">
                  <c:v>2006</c:v>
                </c:pt>
              </c:numCache>
            </c:numRef>
          </c:xVal>
          <c:yVal>
            <c:numRef>
              <c:f>genre_tables!$X$3:$X$209</c:f>
              <c:numCache>
                <c:formatCode>General</c:formatCode>
                <c:ptCount val="207"/>
                <c:pt idx="0" formatCode="0.0">
                  <c:v>95</c:v>
                </c:pt>
                <c:pt idx="1">
                  <c:v>68</c:v>
                </c:pt>
                <c:pt idx="2">
                  <c:v>89</c:v>
                </c:pt>
                <c:pt idx="3">
                  <c:v>0</c:v>
                </c:pt>
                <c:pt idx="4">
                  <c:v>82</c:v>
                </c:pt>
                <c:pt idx="5">
                  <c:v>86</c:v>
                </c:pt>
                <c:pt idx="6">
                  <c:v>0</c:v>
                </c:pt>
                <c:pt idx="7">
                  <c:v>98</c:v>
                </c:pt>
                <c:pt idx="8">
                  <c:v>71</c:v>
                </c:pt>
                <c:pt idx="9">
                  <c:v>96</c:v>
                </c:pt>
                <c:pt idx="10">
                  <c:v>79</c:v>
                </c:pt>
                <c:pt idx="11">
                  <c:v>0</c:v>
                </c:pt>
                <c:pt idx="12">
                  <c:v>75</c:v>
                </c:pt>
                <c:pt idx="13">
                  <c:v>0</c:v>
                </c:pt>
                <c:pt idx="14">
                  <c:v>72</c:v>
                </c:pt>
                <c:pt idx="15">
                  <c:v>88</c:v>
                </c:pt>
                <c:pt idx="16">
                  <c:v>79</c:v>
                </c:pt>
                <c:pt idx="17">
                  <c:v>100</c:v>
                </c:pt>
                <c:pt idx="18">
                  <c:v>97</c:v>
                </c:pt>
                <c:pt idx="19">
                  <c:v>84</c:v>
                </c:pt>
                <c:pt idx="20">
                  <c:v>0</c:v>
                </c:pt>
                <c:pt idx="21">
                  <c:v>69</c:v>
                </c:pt>
                <c:pt idx="22">
                  <c:v>84</c:v>
                </c:pt>
                <c:pt idx="23">
                  <c:v>97</c:v>
                </c:pt>
                <c:pt idx="24">
                  <c:v>0</c:v>
                </c:pt>
                <c:pt idx="25">
                  <c:v>50</c:v>
                </c:pt>
                <c:pt idx="26">
                  <c:v>94</c:v>
                </c:pt>
                <c:pt idx="27">
                  <c:v>74</c:v>
                </c:pt>
                <c:pt idx="28">
                  <c:v>76</c:v>
                </c:pt>
                <c:pt idx="29">
                  <c:v>72</c:v>
                </c:pt>
                <c:pt idx="30">
                  <c:v>78</c:v>
                </c:pt>
                <c:pt idx="31">
                  <c:v>75</c:v>
                </c:pt>
                <c:pt idx="32">
                  <c:v>74</c:v>
                </c:pt>
                <c:pt idx="33">
                  <c:v>77</c:v>
                </c:pt>
                <c:pt idx="34">
                  <c:v>76</c:v>
                </c:pt>
                <c:pt idx="35">
                  <c:v>75</c:v>
                </c:pt>
                <c:pt idx="36">
                  <c:v>73</c:v>
                </c:pt>
                <c:pt idx="37">
                  <c:v>76</c:v>
                </c:pt>
                <c:pt idx="38">
                  <c:v>77</c:v>
                </c:pt>
                <c:pt idx="39">
                  <c:v>72</c:v>
                </c:pt>
                <c:pt idx="40">
                  <c:v>80</c:v>
                </c:pt>
                <c:pt idx="41">
                  <c:v>78</c:v>
                </c:pt>
                <c:pt idx="42">
                  <c:v>73</c:v>
                </c:pt>
                <c:pt idx="43">
                  <c:v>90</c:v>
                </c:pt>
                <c:pt idx="44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7A-457E-BD8F-E83F51BCE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317191"/>
        <c:axId val="1451559432"/>
      </c:scatterChart>
      <c:valAx>
        <c:axId val="1540317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559432"/>
        <c:crosses val="autoZero"/>
        <c:crossBetween val="midCat"/>
      </c:valAx>
      <c:valAx>
        <c:axId val="145155943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317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History (gross revenue (M)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genre_tables!$U$3:$U$209</c:f>
              <c:numCache>
                <c:formatCode>General</c:formatCode>
                <c:ptCount val="207"/>
                <c:pt idx="0">
                  <c:v>1993</c:v>
                </c:pt>
                <c:pt idx="1">
                  <c:v>1995</c:v>
                </c:pt>
                <c:pt idx="2">
                  <c:v>2020</c:v>
                </c:pt>
                <c:pt idx="3">
                  <c:v>2017</c:v>
                </c:pt>
                <c:pt idx="4">
                  <c:v>2004</c:v>
                </c:pt>
                <c:pt idx="5">
                  <c:v>1963</c:v>
                </c:pt>
                <c:pt idx="6">
                  <c:v>2019</c:v>
                </c:pt>
                <c:pt idx="7">
                  <c:v>1928</c:v>
                </c:pt>
                <c:pt idx="8">
                  <c:v>2016</c:v>
                </c:pt>
                <c:pt idx="9">
                  <c:v>2013</c:v>
                </c:pt>
                <c:pt idx="10">
                  <c:v>2004</c:v>
                </c:pt>
                <c:pt idx="11">
                  <c:v>1976</c:v>
                </c:pt>
                <c:pt idx="12">
                  <c:v>1960</c:v>
                </c:pt>
                <c:pt idx="13">
                  <c:v>1966</c:v>
                </c:pt>
                <c:pt idx="14">
                  <c:v>1991</c:v>
                </c:pt>
                <c:pt idx="15">
                  <c:v>2010</c:v>
                </c:pt>
                <c:pt idx="16">
                  <c:v>1982</c:v>
                </c:pt>
                <c:pt idx="17">
                  <c:v>1963</c:v>
                </c:pt>
                <c:pt idx="18">
                  <c:v>2020</c:v>
                </c:pt>
                <c:pt idx="19">
                  <c:v>1976</c:v>
                </c:pt>
                <c:pt idx="20">
                  <c:v>1968</c:v>
                </c:pt>
                <c:pt idx="21">
                  <c:v>2017</c:v>
                </c:pt>
                <c:pt idx="22">
                  <c:v>1980</c:v>
                </c:pt>
                <c:pt idx="23">
                  <c:v>1925</c:v>
                </c:pt>
                <c:pt idx="24">
                  <c:v>2016</c:v>
                </c:pt>
                <c:pt idx="25">
                  <c:v>1993</c:v>
                </c:pt>
                <c:pt idx="26">
                  <c:v>2017</c:v>
                </c:pt>
                <c:pt idx="27">
                  <c:v>2016</c:v>
                </c:pt>
                <c:pt idx="28">
                  <c:v>1984</c:v>
                </c:pt>
                <c:pt idx="29">
                  <c:v>2015</c:v>
                </c:pt>
                <c:pt idx="30">
                  <c:v>1989</c:v>
                </c:pt>
                <c:pt idx="31">
                  <c:v>2015</c:v>
                </c:pt>
                <c:pt idx="32">
                  <c:v>2001</c:v>
                </c:pt>
                <c:pt idx="33">
                  <c:v>1995</c:v>
                </c:pt>
                <c:pt idx="34">
                  <c:v>2020</c:v>
                </c:pt>
                <c:pt idx="35">
                  <c:v>1962</c:v>
                </c:pt>
                <c:pt idx="36">
                  <c:v>1992</c:v>
                </c:pt>
                <c:pt idx="37">
                  <c:v>1987</c:v>
                </c:pt>
                <c:pt idx="38">
                  <c:v>1964</c:v>
                </c:pt>
                <c:pt idx="39">
                  <c:v>1966</c:v>
                </c:pt>
                <c:pt idx="40">
                  <c:v>2008</c:v>
                </c:pt>
                <c:pt idx="41">
                  <c:v>1998</c:v>
                </c:pt>
                <c:pt idx="42">
                  <c:v>2019</c:v>
                </c:pt>
                <c:pt idx="43">
                  <c:v>2006</c:v>
                </c:pt>
                <c:pt idx="44">
                  <c:v>2006</c:v>
                </c:pt>
              </c:numCache>
            </c:numRef>
          </c:xVal>
          <c:yVal>
            <c:numRef>
              <c:f>genre_tables!$Y$3:$Y$209</c:f>
              <c:numCache>
                <c:formatCode>General</c:formatCode>
                <c:ptCount val="207"/>
                <c:pt idx="0" formatCode="0">
                  <c:v>96.9</c:v>
                </c:pt>
                <c:pt idx="1">
                  <c:v>75.599999999999994</c:v>
                </c:pt>
                <c:pt idx="2">
                  <c:v>0</c:v>
                </c:pt>
                <c:pt idx="3">
                  <c:v>0</c:v>
                </c:pt>
                <c:pt idx="4">
                  <c:v>5.51</c:v>
                </c:pt>
                <c:pt idx="5">
                  <c:v>12.1</c:v>
                </c:pt>
                <c:pt idx="6">
                  <c:v>4.1900000000000004</c:v>
                </c:pt>
                <c:pt idx="7">
                  <c:v>0.02</c:v>
                </c:pt>
                <c:pt idx="8">
                  <c:v>67.209999999999994</c:v>
                </c:pt>
                <c:pt idx="9">
                  <c:v>56.67</c:v>
                </c:pt>
                <c:pt idx="10">
                  <c:v>23.53</c:v>
                </c:pt>
                <c:pt idx="11">
                  <c:v>0</c:v>
                </c:pt>
                <c:pt idx="12">
                  <c:v>0</c:v>
                </c:pt>
                <c:pt idx="13">
                  <c:v>0.1</c:v>
                </c:pt>
                <c:pt idx="14">
                  <c:v>70.41</c:v>
                </c:pt>
                <c:pt idx="15">
                  <c:v>138.80000000000001</c:v>
                </c:pt>
                <c:pt idx="16">
                  <c:v>52.77</c:v>
                </c:pt>
                <c:pt idx="17">
                  <c:v>0</c:v>
                </c:pt>
                <c:pt idx="18">
                  <c:v>0</c:v>
                </c:pt>
                <c:pt idx="19">
                  <c:v>70.599999999999994</c:v>
                </c:pt>
                <c:pt idx="20">
                  <c:v>22.28</c:v>
                </c:pt>
                <c:pt idx="21">
                  <c:v>1.53</c:v>
                </c:pt>
                <c:pt idx="22">
                  <c:v>0</c:v>
                </c:pt>
                <c:pt idx="23">
                  <c:v>0.05</c:v>
                </c:pt>
                <c:pt idx="24">
                  <c:v>0</c:v>
                </c:pt>
                <c:pt idx="25">
                  <c:v>56.51</c:v>
                </c:pt>
                <c:pt idx="26">
                  <c:v>188.37</c:v>
                </c:pt>
                <c:pt idx="27">
                  <c:v>169.61</c:v>
                </c:pt>
                <c:pt idx="28">
                  <c:v>34.700000000000003</c:v>
                </c:pt>
                <c:pt idx="29">
                  <c:v>161.19999999999999</c:v>
                </c:pt>
                <c:pt idx="30">
                  <c:v>26.83</c:v>
                </c:pt>
                <c:pt idx="31">
                  <c:v>0.44</c:v>
                </c:pt>
                <c:pt idx="32">
                  <c:v>108.64</c:v>
                </c:pt>
                <c:pt idx="33">
                  <c:v>173.84</c:v>
                </c:pt>
                <c:pt idx="34">
                  <c:v>0</c:v>
                </c:pt>
                <c:pt idx="35">
                  <c:v>39.1</c:v>
                </c:pt>
                <c:pt idx="36">
                  <c:v>48.17</c:v>
                </c:pt>
                <c:pt idx="37">
                  <c:v>43.98</c:v>
                </c:pt>
                <c:pt idx="38">
                  <c:v>0</c:v>
                </c:pt>
                <c:pt idx="39">
                  <c:v>28.35</c:v>
                </c:pt>
                <c:pt idx="40">
                  <c:v>18.59</c:v>
                </c:pt>
                <c:pt idx="41">
                  <c:v>36.4</c:v>
                </c:pt>
                <c:pt idx="42">
                  <c:v>0</c:v>
                </c:pt>
                <c:pt idx="43">
                  <c:v>31.57</c:v>
                </c:pt>
                <c:pt idx="44">
                  <c:v>17.61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37-4F5A-BED5-5457EA4F3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3272071"/>
        <c:axId val="1173274119"/>
      </c:scatterChart>
      <c:valAx>
        <c:axId val="1173272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274119"/>
        <c:crosses val="autoZero"/>
        <c:crossBetween val="midCat"/>
      </c:valAx>
      <c:valAx>
        <c:axId val="1173274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272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Adventure (runtimes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genre_tables!$Z$3:$Z$209</c:f>
              <c:numCache>
                <c:formatCode>General</c:formatCode>
                <c:ptCount val="207"/>
                <c:pt idx="0">
                  <c:v>2003</c:v>
                </c:pt>
                <c:pt idx="1">
                  <c:v>2023</c:v>
                </c:pt>
                <c:pt idx="2">
                  <c:v>2010</c:v>
                </c:pt>
                <c:pt idx="3">
                  <c:v>2001</c:v>
                </c:pt>
                <c:pt idx="4">
                  <c:v>1966</c:v>
                </c:pt>
                <c:pt idx="5">
                  <c:v>2002</c:v>
                </c:pt>
                <c:pt idx="6">
                  <c:v>2022</c:v>
                </c:pt>
                <c:pt idx="7">
                  <c:v>2014</c:v>
                </c:pt>
                <c:pt idx="8">
                  <c:v>1980</c:v>
                </c:pt>
                <c:pt idx="9">
                  <c:v>1977</c:v>
                </c:pt>
                <c:pt idx="10">
                  <c:v>2001</c:v>
                </c:pt>
                <c:pt idx="11">
                  <c:v>1985</c:v>
                </c:pt>
                <c:pt idx="12">
                  <c:v>2000</c:v>
                </c:pt>
                <c:pt idx="13">
                  <c:v>1994</c:v>
                </c:pt>
                <c:pt idx="14">
                  <c:v>1981</c:v>
                </c:pt>
                <c:pt idx="15">
                  <c:v>2018</c:v>
                </c:pt>
                <c:pt idx="16">
                  <c:v>2019</c:v>
                </c:pt>
                <c:pt idx="17">
                  <c:v>1986</c:v>
                </c:pt>
                <c:pt idx="18">
                  <c:v>2018</c:v>
                </c:pt>
                <c:pt idx="19">
                  <c:v>2017</c:v>
                </c:pt>
                <c:pt idx="20">
                  <c:v>2008</c:v>
                </c:pt>
                <c:pt idx="21">
                  <c:v>2019</c:v>
                </c:pt>
                <c:pt idx="22">
                  <c:v>2009</c:v>
                </c:pt>
                <c:pt idx="23">
                  <c:v>1968</c:v>
                </c:pt>
                <c:pt idx="24">
                  <c:v>1995</c:v>
                </c:pt>
                <c:pt idx="25">
                  <c:v>2009</c:v>
                </c:pt>
                <c:pt idx="26">
                  <c:v>1983</c:v>
                </c:pt>
                <c:pt idx="27">
                  <c:v>1962</c:v>
                </c:pt>
                <c:pt idx="28">
                  <c:v>2010</c:v>
                </c:pt>
                <c:pt idx="29">
                  <c:v>1997</c:v>
                </c:pt>
                <c:pt idx="30">
                  <c:v>1959</c:v>
                </c:pt>
                <c:pt idx="31">
                  <c:v>2022</c:v>
                </c:pt>
                <c:pt idx="32">
                  <c:v>2023</c:v>
                </c:pt>
                <c:pt idx="33">
                  <c:v>1989</c:v>
                </c:pt>
                <c:pt idx="34">
                  <c:v>2021</c:v>
                </c:pt>
                <c:pt idx="35">
                  <c:v>1993</c:v>
                </c:pt>
                <c:pt idx="36">
                  <c:v>2004</c:v>
                </c:pt>
                <c:pt idx="37">
                  <c:v>2003</c:v>
                </c:pt>
                <c:pt idx="38">
                  <c:v>1963</c:v>
                </c:pt>
                <c:pt idx="39">
                  <c:v>1975</c:v>
                </c:pt>
                <c:pt idx="40">
                  <c:v>2020</c:v>
                </c:pt>
                <c:pt idx="41">
                  <c:v>2019</c:v>
                </c:pt>
                <c:pt idx="42">
                  <c:v>1948</c:v>
                </c:pt>
                <c:pt idx="43">
                  <c:v>1953</c:v>
                </c:pt>
                <c:pt idx="44">
                  <c:v>1975</c:v>
                </c:pt>
                <c:pt idx="45">
                  <c:v>1975</c:v>
                </c:pt>
                <c:pt idx="46">
                  <c:v>2014</c:v>
                </c:pt>
                <c:pt idx="47">
                  <c:v>2003</c:v>
                </c:pt>
                <c:pt idx="48">
                  <c:v>2015</c:v>
                </c:pt>
                <c:pt idx="49">
                  <c:v>1986</c:v>
                </c:pt>
                <c:pt idx="50">
                  <c:v>2007</c:v>
                </c:pt>
                <c:pt idx="51">
                  <c:v>2011</c:v>
                </c:pt>
                <c:pt idx="52">
                  <c:v>2015</c:v>
                </c:pt>
                <c:pt idx="53">
                  <c:v>1939</c:v>
                </c:pt>
                <c:pt idx="54">
                  <c:v>2007</c:v>
                </c:pt>
                <c:pt idx="55">
                  <c:v>2001</c:v>
                </c:pt>
                <c:pt idx="56">
                  <c:v>2010</c:v>
                </c:pt>
                <c:pt idx="57">
                  <c:v>1975</c:v>
                </c:pt>
                <c:pt idx="58">
                  <c:v>1999</c:v>
                </c:pt>
                <c:pt idx="59">
                  <c:v>1959</c:v>
                </c:pt>
                <c:pt idx="60">
                  <c:v>1957</c:v>
                </c:pt>
                <c:pt idx="61">
                  <c:v>2015</c:v>
                </c:pt>
                <c:pt idx="62">
                  <c:v>1958</c:v>
                </c:pt>
                <c:pt idx="63">
                  <c:v>1926</c:v>
                </c:pt>
                <c:pt idx="64">
                  <c:v>1925</c:v>
                </c:pt>
                <c:pt idx="65">
                  <c:v>2013</c:v>
                </c:pt>
                <c:pt idx="66">
                  <c:v>1975</c:v>
                </c:pt>
                <c:pt idx="67">
                  <c:v>2021</c:v>
                </c:pt>
                <c:pt idx="68">
                  <c:v>2014</c:v>
                </c:pt>
                <c:pt idx="69">
                  <c:v>1987</c:v>
                </c:pt>
                <c:pt idx="70">
                  <c:v>2015</c:v>
                </c:pt>
                <c:pt idx="71">
                  <c:v>2004</c:v>
                </c:pt>
                <c:pt idx="72">
                  <c:v>2016</c:v>
                </c:pt>
                <c:pt idx="73">
                  <c:v>2006</c:v>
                </c:pt>
                <c:pt idx="74">
                  <c:v>2015</c:v>
                </c:pt>
                <c:pt idx="75">
                  <c:v>1990</c:v>
                </c:pt>
                <c:pt idx="76">
                  <c:v>2020</c:v>
                </c:pt>
                <c:pt idx="77">
                  <c:v>1992</c:v>
                </c:pt>
                <c:pt idx="78">
                  <c:v>2006</c:v>
                </c:pt>
                <c:pt idx="79">
                  <c:v>2003</c:v>
                </c:pt>
                <c:pt idx="80">
                  <c:v>1968</c:v>
                </c:pt>
                <c:pt idx="81">
                  <c:v>1984</c:v>
                </c:pt>
                <c:pt idx="82">
                  <c:v>1986</c:v>
                </c:pt>
                <c:pt idx="83">
                  <c:v>1982</c:v>
                </c:pt>
                <c:pt idx="84">
                  <c:v>2020</c:v>
                </c:pt>
                <c:pt idx="85">
                  <c:v>2014</c:v>
                </c:pt>
                <c:pt idx="86">
                  <c:v>2004</c:v>
                </c:pt>
                <c:pt idx="87">
                  <c:v>2009</c:v>
                </c:pt>
                <c:pt idx="88">
                  <c:v>2022</c:v>
                </c:pt>
                <c:pt idx="89">
                  <c:v>2021</c:v>
                </c:pt>
                <c:pt idx="90">
                  <c:v>2009</c:v>
                </c:pt>
                <c:pt idx="91">
                  <c:v>2008</c:v>
                </c:pt>
                <c:pt idx="92">
                  <c:v>2004</c:v>
                </c:pt>
                <c:pt idx="93">
                  <c:v>2009</c:v>
                </c:pt>
                <c:pt idx="94">
                  <c:v>2014</c:v>
                </c:pt>
                <c:pt idx="95">
                  <c:v>2014</c:v>
                </c:pt>
                <c:pt idx="96">
                  <c:v>2000</c:v>
                </c:pt>
                <c:pt idx="97">
                  <c:v>2017</c:v>
                </c:pt>
                <c:pt idx="98">
                  <c:v>1982</c:v>
                </c:pt>
                <c:pt idx="99">
                  <c:v>2001</c:v>
                </c:pt>
                <c:pt idx="100">
                  <c:v>2012</c:v>
                </c:pt>
                <c:pt idx="101">
                  <c:v>1980</c:v>
                </c:pt>
                <c:pt idx="102">
                  <c:v>1999</c:v>
                </c:pt>
                <c:pt idx="103">
                  <c:v>1956</c:v>
                </c:pt>
                <c:pt idx="104">
                  <c:v>1960</c:v>
                </c:pt>
                <c:pt idx="105">
                  <c:v>1956</c:v>
                </c:pt>
                <c:pt idx="106">
                  <c:v>2000</c:v>
                </c:pt>
                <c:pt idx="107">
                  <c:v>1969</c:v>
                </c:pt>
                <c:pt idx="108">
                  <c:v>2019</c:v>
                </c:pt>
                <c:pt idx="109">
                  <c:v>2002</c:v>
                </c:pt>
                <c:pt idx="110">
                  <c:v>1933</c:v>
                </c:pt>
                <c:pt idx="111">
                  <c:v>1938</c:v>
                </c:pt>
                <c:pt idx="112">
                  <c:v>2010</c:v>
                </c:pt>
                <c:pt idx="113">
                  <c:v>1941</c:v>
                </c:pt>
                <c:pt idx="114">
                  <c:v>2022</c:v>
                </c:pt>
                <c:pt idx="115">
                  <c:v>1987</c:v>
                </c:pt>
                <c:pt idx="116">
                  <c:v>2018</c:v>
                </c:pt>
                <c:pt idx="117">
                  <c:v>2012</c:v>
                </c:pt>
                <c:pt idx="118">
                  <c:v>2016</c:v>
                </c:pt>
                <c:pt idx="119">
                  <c:v>2015</c:v>
                </c:pt>
                <c:pt idx="120">
                  <c:v>2006</c:v>
                </c:pt>
                <c:pt idx="121">
                  <c:v>2000</c:v>
                </c:pt>
                <c:pt idx="122">
                  <c:v>1989</c:v>
                </c:pt>
                <c:pt idx="123">
                  <c:v>2014</c:v>
                </c:pt>
                <c:pt idx="124">
                  <c:v>2012</c:v>
                </c:pt>
                <c:pt idx="125">
                  <c:v>2014</c:v>
                </c:pt>
                <c:pt idx="126">
                  <c:v>2022</c:v>
                </c:pt>
                <c:pt idx="127">
                  <c:v>2005</c:v>
                </c:pt>
                <c:pt idx="128">
                  <c:v>1973</c:v>
                </c:pt>
                <c:pt idx="129">
                  <c:v>1983</c:v>
                </c:pt>
                <c:pt idx="130">
                  <c:v>2006</c:v>
                </c:pt>
                <c:pt idx="131">
                  <c:v>2017</c:v>
                </c:pt>
                <c:pt idx="132">
                  <c:v>2014</c:v>
                </c:pt>
                <c:pt idx="133">
                  <c:v>2016</c:v>
                </c:pt>
                <c:pt idx="134">
                  <c:v>1972</c:v>
                </c:pt>
                <c:pt idx="135">
                  <c:v>2006</c:v>
                </c:pt>
                <c:pt idx="136">
                  <c:v>1944</c:v>
                </c:pt>
                <c:pt idx="137">
                  <c:v>1939</c:v>
                </c:pt>
                <c:pt idx="138">
                  <c:v>1993</c:v>
                </c:pt>
                <c:pt idx="139">
                  <c:v>1993</c:v>
                </c:pt>
                <c:pt idx="140">
                  <c:v>1975</c:v>
                </c:pt>
                <c:pt idx="141">
                  <c:v>2003</c:v>
                </c:pt>
                <c:pt idx="142">
                  <c:v>2018</c:v>
                </c:pt>
                <c:pt idx="143">
                  <c:v>1985</c:v>
                </c:pt>
                <c:pt idx="144">
                  <c:v>2014</c:v>
                </c:pt>
                <c:pt idx="145">
                  <c:v>2005</c:v>
                </c:pt>
                <c:pt idx="146">
                  <c:v>2010</c:v>
                </c:pt>
                <c:pt idx="147">
                  <c:v>1992</c:v>
                </c:pt>
                <c:pt idx="148">
                  <c:v>1988</c:v>
                </c:pt>
                <c:pt idx="149">
                  <c:v>2002</c:v>
                </c:pt>
                <c:pt idx="150">
                  <c:v>2014</c:v>
                </c:pt>
                <c:pt idx="151">
                  <c:v>2010</c:v>
                </c:pt>
                <c:pt idx="152">
                  <c:v>1972</c:v>
                </c:pt>
                <c:pt idx="153">
                  <c:v>1982</c:v>
                </c:pt>
                <c:pt idx="154">
                  <c:v>1982</c:v>
                </c:pt>
                <c:pt idx="155">
                  <c:v>2012</c:v>
                </c:pt>
                <c:pt idx="156">
                  <c:v>1995</c:v>
                </c:pt>
                <c:pt idx="157">
                  <c:v>2019</c:v>
                </c:pt>
                <c:pt idx="158">
                  <c:v>2000</c:v>
                </c:pt>
                <c:pt idx="159">
                  <c:v>1960</c:v>
                </c:pt>
                <c:pt idx="160">
                  <c:v>2013</c:v>
                </c:pt>
                <c:pt idx="161">
                  <c:v>1967</c:v>
                </c:pt>
                <c:pt idx="162">
                  <c:v>1964</c:v>
                </c:pt>
                <c:pt idx="163">
                  <c:v>2016</c:v>
                </c:pt>
                <c:pt idx="164">
                  <c:v>1951</c:v>
                </c:pt>
                <c:pt idx="165">
                  <c:v>1992</c:v>
                </c:pt>
                <c:pt idx="166">
                  <c:v>2003</c:v>
                </c:pt>
                <c:pt idx="167">
                  <c:v>2015</c:v>
                </c:pt>
                <c:pt idx="168">
                  <c:v>2004</c:v>
                </c:pt>
                <c:pt idx="169">
                  <c:v>2006</c:v>
                </c:pt>
                <c:pt idx="170">
                  <c:v>2022</c:v>
                </c:pt>
                <c:pt idx="171">
                  <c:v>2001</c:v>
                </c:pt>
                <c:pt idx="172">
                  <c:v>1997</c:v>
                </c:pt>
                <c:pt idx="173">
                  <c:v>2018</c:v>
                </c:pt>
                <c:pt idx="174">
                  <c:v>2017</c:v>
                </c:pt>
                <c:pt idx="175">
                  <c:v>2016</c:v>
                </c:pt>
                <c:pt idx="176">
                  <c:v>2005</c:v>
                </c:pt>
                <c:pt idx="177">
                  <c:v>2007</c:v>
                </c:pt>
                <c:pt idx="178">
                  <c:v>2008</c:v>
                </c:pt>
                <c:pt idx="179">
                  <c:v>1998</c:v>
                </c:pt>
                <c:pt idx="180">
                  <c:v>2021</c:v>
                </c:pt>
                <c:pt idx="181">
                  <c:v>2010</c:v>
                </c:pt>
                <c:pt idx="182">
                  <c:v>1981</c:v>
                </c:pt>
                <c:pt idx="183">
                  <c:v>2008</c:v>
                </c:pt>
                <c:pt idx="184">
                  <c:v>1967</c:v>
                </c:pt>
                <c:pt idx="185">
                  <c:v>2012</c:v>
                </c:pt>
                <c:pt idx="186">
                  <c:v>2014</c:v>
                </c:pt>
                <c:pt idx="187">
                  <c:v>1995</c:v>
                </c:pt>
                <c:pt idx="188">
                  <c:v>1937</c:v>
                </c:pt>
              </c:numCache>
            </c:numRef>
          </c:xVal>
          <c:yVal>
            <c:numRef>
              <c:f>genre_tables!$AA$3:$AA$209</c:f>
              <c:numCache>
                <c:formatCode>General</c:formatCode>
                <c:ptCount val="207"/>
                <c:pt idx="0">
                  <c:v>201</c:v>
                </c:pt>
                <c:pt idx="1">
                  <c:v>140</c:v>
                </c:pt>
                <c:pt idx="2">
                  <c:v>148</c:v>
                </c:pt>
                <c:pt idx="3">
                  <c:v>178</c:v>
                </c:pt>
                <c:pt idx="4">
                  <c:v>178</c:v>
                </c:pt>
                <c:pt idx="5">
                  <c:v>179</c:v>
                </c:pt>
                <c:pt idx="6">
                  <c:v>164</c:v>
                </c:pt>
                <c:pt idx="7">
                  <c:v>169</c:v>
                </c:pt>
                <c:pt idx="8">
                  <c:v>124</c:v>
                </c:pt>
                <c:pt idx="9">
                  <c:v>121</c:v>
                </c:pt>
                <c:pt idx="10">
                  <c:v>125</c:v>
                </c:pt>
                <c:pt idx="11">
                  <c:v>116</c:v>
                </c:pt>
                <c:pt idx="12">
                  <c:v>155</c:v>
                </c:pt>
                <c:pt idx="13">
                  <c:v>88</c:v>
                </c:pt>
                <c:pt idx="14">
                  <c:v>115</c:v>
                </c:pt>
                <c:pt idx="15">
                  <c:v>117</c:v>
                </c:pt>
                <c:pt idx="16">
                  <c:v>181</c:v>
                </c:pt>
                <c:pt idx="17">
                  <c:v>137</c:v>
                </c:pt>
                <c:pt idx="18">
                  <c:v>149</c:v>
                </c:pt>
                <c:pt idx="19">
                  <c:v>105</c:v>
                </c:pt>
                <c:pt idx="20">
                  <c:v>98</c:v>
                </c:pt>
                <c:pt idx="21">
                  <c:v>145</c:v>
                </c:pt>
                <c:pt idx="22">
                  <c:v>153</c:v>
                </c:pt>
                <c:pt idx="23">
                  <c:v>149</c:v>
                </c:pt>
                <c:pt idx="24">
                  <c:v>81</c:v>
                </c:pt>
                <c:pt idx="25">
                  <c:v>96</c:v>
                </c:pt>
                <c:pt idx="26">
                  <c:v>131</c:v>
                </c:pt>
                <c:pt idx="27">
                  <c:v>218</c:v>
                </c:pt>
                <c:pt idx="28">
                  <c:v>103</c:v>
                </c:pt>
                <c:pt idx="29">
                  <c:v>134</c:v>
                </c:pt>
                <c:pt idx="30">
                  <c:v>136</c:v>
                </c:pt>
                <c:pt idx="31">
                  <c:v>148</c:v>
                </c:pt>
                <c:pt idx="32">
                  <c:v>150</c:v>
                </c:pt>
                <c:pt idx="33">
                  <c:v>127</c:v>
                </c:pt>
                <c:pt idx="34">
                  <c:v>148</c:v>
                </c:pt>
                <c:pt idx="35">
                  <c:v>127</c:v>
                </c:pt>
                <c:pt idx="36">
                  <c:v>119</c:v>
                </c:pt>
                <c:pt idx="37">
                  <c:v>100</c:v>
                </c:pt>
                <c:pt idx="38">
                  <c:v>172</c:v>
                </c:pt>
                <c:pt idx="39">
                  <c:v>91</c:v>
                </c:pt>
                <c:pt idx="40">
                  <c:v>117</c:v>
                </c:pt>
                <c:pt idx="41">
                  <c:v>96</c:v>
                </c:pt>
                <c:pt idx="42">
                  <c:v>126</c:v>
                </c:pt>
                <c:pt idx="43">
                  <c:v>131</c:v>
                </c:pt>
                <c:pt idx="44">
                  <c:v>142</c:v>
                </c:pt>
                <c:pt idx="45">
                  <c:v>124</c:v>
                </c:pt>
                <c:pt idx="46">
                  <c:v>99</c:v>
                </c:pt>
                <c:pt idx="47">
                  <c:v>143</c:v>
                </c:pt>
                <c:pt idx="48">
                  <c:v>120</c:v>
                </c:pt>
                <c:pt idx="49">
                  <c:v>89</c:v>
                </c:pt>
                <c:pt idx="50">
                  <c:v>111</c:v>
                </c:pt>
                <c:pt idx="51">
                  <c:v>130</c:v>
                </c:pt>
                <c:pt idx="52">
                  <c:v>95</c:v>
                </c:pt>
                <c:pt idx="53">
                  <c:v>102</c:v>
                </c:pt>
                <c:pt idx="54">
                  <c:v>148</c:v>
                </c:pt>
                <c:pt idx="55">
                  <c:v>92</c:v>
                </c:pt>
                <c:pt idx="56">
                  <c:v>98</c:v>
                </c:pt>
                <c:pt idx="57">
                  <c:v>185</c:v>
                </c:pt>
                <c:pt idx="58">
                  <c:v>86</c:v>
                </c:pt>
                <c:pt idx="59">
                  <c:v>212</c:v>
                </c:pt>
                <c:pt idx="60">
                  <c:v>161</c:v>
                </c:pt>
                <c:pt idx="61">
                  <c:v>163</c:v>
                </c:pt>
                <c:pt idx="62">
                  <c:v>126</c:v>
                </c:pt>
                <c:pt idx="63">
                  <c:v>78</c:v>
                </c:pt>
                <c:pt idx="64">
                  <c:v>95</c:v>
                </c:pt>
                <c:pt idx="65">
                  <c:v>146</c:v>
                </c:pt>
                <c:pt idx="66">
                  <c:v>162</c:v>
                </c:pt>
                <c:pt idx="67">
                  <c:v>155</c:v>
                </c:pt>
                <c:pt idx="68">
                  <c:v>121</c:v>
                </c:pt>
                <c:pt idx="69">
                  <c:v>98</c:v>
                </c:pt>
                <c:pt idx="70">
                  <c:v>144</c:v>
                </c:pt>
                <c:pt idx="71">
                  <c:v>115</c:v>
                </c:pt>
                <c:pt idx="72">
                  <c:v>108</c:v>
                </c:pt>
                <c:pt idx="73">
                  <c:v>144</c:v>
                </c:pt>
                <c:pt idx="74">
                  <c:v>156</c:v>
                </c:pt>
                <c:pt idx="75">
                  <c:v>181</c:v>
                </c:pt>
                <c:pt idx="76">
                  <c:v>100</c:v>
                </c:pt>
                <c:pt idx="77">
                  <c:v>90</c:v>
                </c:pt>
                <c:pt idx="78">
                  <c:v>143</c:v>
                </c:pt>
                <c:pt idx="79">
                  <c:v>125</c:v>
                </c:pt>
                <c:pt idx="80">
                  <c:v>112</c:v>
                </c:pt>
                <c:pt idx="81">
                  <c:v>117</c:v>
                </c:pt>
                <c:pt idx="82">
                  <c:v>125</c:v>
                </c:pt>
                <c:pt idx="83">
                  <c:v>158</c:v>
                </c:pt>
                <c:pt idx="84">
                  <c:v>103</c:v>
                </c:pt>
                <c:pt idx="85">
                  <c:v>93</c:v>
                </c:pt>
                <c:pt idx="86">
                  <c:v>127</c:v>
                </c:pt>
                <c:pt idx="87">
                  <c:v>162</c:v>
                </c:pt>
                <c:pt idx="88">
                  <c:v>102</c:v>
                </c:pt>
                <c:pt idx="89">
                  <c:v>242</c:v>
                </c:pt>
                <c:pt idx="90">
                  <c:v>87</c:v>
                </c:pt>
                <c:pt idx="91">
                  <c:v>126</c:v>
                </c:pt>
                <c:pt idx="92">
                  <c:v>142</c:v>
                </c:pt>
                <c:pt idx="93">
                  <c:v>127</c:v>
                </c:pt>
                <c:pt idx="94">
                  <c:v>113</c:v>
                </c:pt>
                <c:pt idx="95">
                  <c:v>132</c:v>
                </c:pt>
                <c:pt idx="96">
                  <c:v>122</c:v>
                </c:pt>
                <c:pt idx="97">
                  <c:v>130</c:v>
                </c:pt>
                <c:pt idx="98">
                  <c:v>115</c:v>
                </c:pt>
                <c:pt idx="99">
                  <c:v>90</c:v>
                </c:pt>
                <c:pt idx="100">
                  <c:v>127</c:v>
                </c:pt>
                <c:pt idx="101">
                  <c:v>133</c:v>
                </c:pt>
                <c:pt idx="102">
                  <c:v>92</c:v>
                </c:pt>
                <c:pt idx="103">
                  <c:v>119</c:v>
                </c:pt>
                <c:pt idx="104">
                  <c:v>197</c:v>
                </c:pt>
                <c:pt idx="105">
                  <c:v>220</c:v>
                </c:pt>
                <c:pt idx="106">
                  <c:v>120</c:v>
                </c:pt>
                <c:pt idx="107">
                  <c:v>135</c:v>
                </c:pt>
                <c:pt idx="108">
                  <c:v>113</c:v>
                </c:pt>
                <c:pt idx="109">
                  <c:v>120</c:v>
                </c:pt>
                <c:pt idx="110">
                  <c:v>100</c:v>
                </c:pt>
                <c:pt idx="111">
                  <c:v>102</c:v>
                </c:pt>
                <c:pt idx="112">
                  <c:v>165</c:v>
                </c:pt>
                <c:pt idx="113">
                  <c:v>90</c:v>
                </c:pt>
                <c:pt idx="114">
                  <c:v>139</c:v>
                </c:pt>
                <c:pt idx="115">
                  <c:v>107</c:v>
                </c:pt>
                <c:pt idx="116">
                  <c:v>101</c:v>
                </c:pt>
                <c:pt idx="117">
                  <c:v>169</c:v>
                </c:pt>
                <c:pt idx="118">
                  <c:v>133</c:v>
                </c:pt>
                <c:pt idx="119">
                  <c:v>138</c:v>
                </c:pt>
                <c:pt idx="120">
                  <c:v>139</c:v>
                </c:pt>
                <c:pt idx="121">
                  <c:v>143</c:v>
                </c:pt>
                <c:pt idx="122">
                  <c:v>108</c:v>
                </c:pt>
                <c:pt idx="123">
                  <c:v>136</c:v>
                </c:pt>
                <c:pt idx="124">
                  <c:v>143</c:v>
                </c:pt>
                <c:pt idx="125">
                  <c:v>102</c:v>
                </c:pt>
                <c:pt idx="126">
                  <c:v>147</c:v>
                </c:pt>
                <c:pt idx="127">
                  <c:v>119</c:v>
                </c:pt>
                <c:pt idx="128">
                  <c:v>114</c:v>
                </c:pt>
                <c:pt idx="129">
                  <c:v>193</c:v>
                </c:pt>
                <c:pt idx="130">
                  <c:v>117</c:v>
                </c:pt>
                <c:pt idx="131">
                  <c:v>103</c:v>
                </c:pt>
                <c:pt idx="132">
                  <c:v>102</c:v>
                </c:pt>
                <c:pt idx="133">
                  <c:v>101</c:v>
                </c:pt>
                <c:pt idx="134">
                  <c:v>95</c:v>
                </c:pt>
                <c:pt idx="135">
                  <c:v>141</c:v>
                </c:pt>
                <c:pt idx="136">
                  <c:v>100</c:v>
                </c:pt>
                <c:pt idx="137">
                  <c:v>96</c:v>
                </c:pt>
                <c:pt idx="138">
                  <c:v>76</c:v>
                </c:pt>
                <c:pt idx="139">
                  <c:v>94</c:v>
                </c:pt>
                <c:pt idx="140">
                  <c:v>129</c:v>
                </c:pt>
                <c:pt idx="141">
                  <c:v>92</c:v>
                </c:pt>
                <c:pt idx="142">
                  <c:v>147</c:v>
                </c:pt>
                <c:pt idx="143">
                  <c:v>114</c:v>
                </c:pt>
                <c:pt idx="144">
                  <c:v>129</c:v>
                </c:pt>
                <c:pt idx="145">
                  <c:v>157</c:v>
                </c:pt>
                <c:pt idx="146">
                  <c:v>146</c:v>
                </c:pt>
                <c:pt idx="147">
                  <c:v>112</c:v>
                </c:pt>
                <c:pt idx="148">
                  <c:v>104</c:v>
                </c:pt>
                <c:pt idx="149">
                  <c:v>131</c:v>
                </c:pt>
                <c:pt idx="150">
                  <c:v>100</c:v>
                </c:pt>
                <c:pt idx="151">
                  <c:v>100</c:v>
                </c:pt>
                <c:pt idx="152">
                  <c:v>109</c:v>
                </c:pt>
                <c:pt idx="153">
                  <c:v>93</c:v>
                </c:pt>
                <c:pt idx="154">
                  <c:v>113</c:v>
                </c:pt>
                <c:pt idx="155">
                  <c:v>101</c:v>
                </c:pt>
                <c:pt idx="156">
                  <c:v>140</c:v>
                </c:pt>
                <c:pt idx="157">
                  <c:v>100</c:v>
                </c:pt>
                <c:pt idx="158">
                  <c:v>107</c:v>
                </c:pt>
                <c:pt idx="159">
                  <c:v>128</c:v>
                </c:pt>
                <c:pt idx="160">
                  <c:v>132</c:v>
                </c:pt>
                <c:pt idx="161">
                  <c:v>150</c:v>
                </c:pt>
                <c:pt idx="162">
                  <c:v>110</c:v>
                </c:pt>
                <c:pt idx="163">
                  <c:v>101</c:v>
                </c:pt>
                <c:pt idx="164">
                  <c:v>105</c:v>
                </c:pt>
                <c:pt idx="165">
                  <c:v>94</c:v>
                </c:pt>
                <c:pt idx="166">
                  <c:v>80</c:v>
                </c:pt>
                <c:pt idx="167">
                  <c:v>108</c:v>
                </c:pt>
                <c:pt idx="168">
                  <c:v>126</c:v>
                </c:pt>
                <c:pt idx="169">
                  <c:v>98</c:v>
                </c:pt>
                <c:pt idx="170">
                  <c:v>192</c:v>
                </c:pt>
                <c:pt idx="171">
                  <c:v>152</c:v>
                </c:pt>
                <c:pt idx="172">
                  <c:v>126</c:v>
                </c:pt>
                <c:pt idx="173">
                  <c:v>119</c:v>
                </c:pt>
                <c:pt idx="174">
                  <c:v>136</c:v>
                </c:pt>
                <c:pt idx="175">
                  <c:v>107</c:v>
                </c:pt>
                <c:pt idx="176">
                  <c:v>140</c:v>
                </c:pt>
                <c:pt idx="177">
                  <c:v>127</c:v>
                </c:pt>
                <c:pt idx="178">
                  <c:v>92</c:v>
                </c:pt>
                <c:pt idx="179">
                  <c:v>87</c:v>
                </c:pt>
                <c:pt idx="180">
                  <c:v>114</c:v>
                </c:pt>
                <c:pt idx="181">
                  <c:v>95</c:v>
                </c:pt>
                <c:pt idx="182">
                  <c:v>96</c:v>
                </c:pt>
                <c:pt idx="183">
                  <c:v>101</c:v>
                </c:pt>
                <c:pt idx="184">
                  <c:v>78</c:v>
                </c:pt>
                <c:pt idx="185">
                  <c:v>109</c:v>
                </c:pt>
                <c:pt idx="186">
                  <c:v>130</c:v>
                </c:pt>
                <c:pt idx="187">
                  <c:v>128</c:v>
                </c:pt>
                <c:pt idx="188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F9-4DA7-81C7-311740271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3259015"/>
        <c:axId val="1173280263"/>
      </c:scatterChart>
      <c:valAx>
        <c:axId val="1353259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280263"/>
        <c:crosses val="autoZero"/>
        <c:crossBetween val="midCat"/>
      </c:valAx>
      <c:valAx>
        <c:axId val="1173280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259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Adventure (ratings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genre_tables!$Z$3:$Z$209</c:f>
              <c:numCache>
                <c:formatCode>General</c:formatCode>
                <c:ptCount val="207"/>
                <c:pt idx="0">
                  <c:v>2003</c:v>
                </c:pt>
                <c:pt idx="1">
                  <c:v>2023</c:v>
                </c:pt>
                <c:pt idx="2">
                  <c:v>2010</c:v>
                </c:pt>
                <c:pt idx="3">
                  <c:v>2001</c:v>
                </c:pt>
                <c:pt idx="4">
                  <c:v>1966</c:v>
                </c:pt>
                <c:pt idx="5">
                  <c:v>2002</c:v>
                </c:pt>
                <c:pt idx="6">
                  <c:v>2022</c:v>
                </c:pt>
                <c:pt idx="7">
                  <c:v>2014</c:v>
                </c:pt>
                <c:pt idx="8">
                  <c:v>1980</c:v>
                </c:pt>
                <c:pt idx="9">
                  <c:v>1977</c:v>
                </c:pt>
                <c:pt idx="10">
                  <c:v>2001</c:v>
                </c:pt>
                <c:pt idx="11">
                  <c:v>1985</c:v>
                </c:pt>
                <c:pt idx="12">
                  <c:v>2000</c:v>
                </c:pt>
                <c:pt idx="13">
                  <c:v>1994</c:v>
                </c:pt>
                <c:pt idx="14">
                  <c:v>1981</c:v>
                </c:pt>
                <c:pt idx="15">
                  <c:v>2018</c:v>
                </c:pt>
                <c:pt idx="16">
                  <c:v>2019</c:v>
                </c:pt>
                <c:pt idx="17">
                  <c:v>1986</c:v>
                </c:pt>
                <c:pt idx="18">
                  <c:v>2018</c:v>
                </c:pt>
                <c:pt idx="19">
                  <c:v>2017</c:v>
                </c:pt>
                <c:pt idx="20">
                  <c:v>2008</c:v>
                </c:pt>
                <c:pt idx="21">
                  <c:v>2019</c:v>
                </c:pt>
                <c:pt idx="22">
                  <c:v>2009</c:v>
                </c:pt>
                <c:pt idx="23">
                  <c:v>1968</c:v>
                </c:pt>
                <c:pt idx="24">
                  <c:v>1995</c:v>
                </c:pt>
                <c:pt idx="25">
                  <c:v>2009</c:v>
                </c:pt>
                <c:pt idx="26">
                  <c:v>1983</c:v>
                </c:pt>
                <c:pt idx="27">
                  <c:v>1962</c:v>
                </c:pt>
                <c:pt idx="28">
                  <c:v>2010</c:v>
                </c:pt>
                <c:pt idx="29">
                  <c:v>1997</c:v>
                </c:pt>
                <c:pt idx="30">
                  <c:v>1959</c:v>
                </c:pt>
                <c:pt idx="31">
                  <c:v>2022</c:v>
                </c:pt>
                <c:pt idx="32">
                  <c:v>2023</c:v>
                </c:pt>
                <c:pt idx="33">
                  <c:v>1989</c:v>
                </c:pt>
                <c:pt idx="34">
                  <c:v>2021</c:v>
                </c:pt>
                <c:pt idx="35">
                  <c:v>1993</c:v>
                </c:pt>
                <c:pt idx="36">
                  <c:v>2004</c:v>
                </c:pt>
                <c:pt idx="37">
                  <c:v>2003</c:v>
                </c:pt>
                <c:pt idx="38">
                  <c:v>1963</c:v>
                </c:pt>
                <c:pt idx="39">
                  <c:v>1975</c:v>
                </c:pt>
                <c:pt idx="40">
                  <c:v>2020</c:v>
                </c:pt>
                <c:pt idx="41">
                  <c:v>2019</c:v>
                </c:pt>
                <c:pt idx="42">
                  <c:v>1948</c:v>
                </c:pt>
                <c:pt idx="43">
                  <c:v>1953</c:v>
                </c:pt>
                <c:pt idx="44">
                  <c:v>1975</c:v>
                </c:pt>
                <c:pt idx="45">
                  <c:v>1975</c:v>
                </c:pt>
                <c:pt idx="46">
                  <c:v>2014</c:v>
                </c:pt>
                <c:pt idx="47">
                  <c:v>2003</c:v>
                </c:pt>
                <c:pt idx="48">
                  <c:v>2015</c:v>
                </c:pt>
                <c:pt idx="49">
                  <c:v>1986</c:v>
                </c:pt>
                <c:pt idx="50">
                  <c:v>2007</c:v>
                </c:pt>
                <c:pt idx="51">
                  <c:v>2011</c:v>
                </c:pt>
                <c:pt idx="52">
                  <c:v>2015</c:v>
                </c:pt>
                <c:pt idx="53">
                  <c:v>1939</c:v>
                </c:pt>
                <c:pt idx="54">
                  <c:v>2007</c:v>
                </c:pt>
                <c:pt idx="55">
                  <c:v>2001</c:v>
                </c:pt>
                <c:pt idx="56">
                  <c:v>2010</c:v>
                </c:pt>
                <c:pt idx="57">
                  <c:v>1975</c:v>
                </c:pt>
                <c:pt idx="58">
                  <c:v>1999</c:v>
                </c:pt>
                <c:pt idx="59">
                  <c:v>1959</c:v>
                </c:pt>
                <c:pt idx="60">
                  <c:v>1957</c:v>
                </c:pt>
                <c:pt idx="61">
                  <c:v>2015</c:v>
                </c:pt>
                <c:pt idx="62">
                  <c:v>1958</c:v>
                </c:pt>
                <c:pt idx="63">
                  <c:v>1926</c:v>
                </c:pt>
                <c:pt idx="64">
                  <c:v>1925</c:v>
                </c:pt>
                <c:pt idx="65">
                  <c:v>2013</c:v>
                </c:pt>
                <c:pt idx="66">
                  <c:v>1975</c:v>
                </c:pt>
                <c:pt idx="67">
                  <c:v>2021</c:v>
                </c:pt>
                <c:pt idx="68">
                  <c:v>2014</c:v>
                </c:pt>
                <c:pt idx="69">
                  <c:v>1987</c:v>
                </c:pt>
                <c:pt idx="70">
                  <c:v>2015</c:v>
                </c:pt>
                <c:pt idx="71">
                  <c:v>2004</c:v>
                </c:pt>
                <c:pt idx="72">
                  <c:v>2016</c:v>
                </c:pt>
                <c:pt idx="73">
                  <c:v>2006</c:v>
                </c:pt>
                <c:pt idx="74">
                  <c:v>2015</c:v>
                </c:pt>
                <c:pt idx="75">
                  <c:v>1990</c:v>
                </c:pt>
                <c:pt idx="76">
                  <c:v>2020</c:v>
                </c:pt>
                <c:pt idx="77">
                  <c:v>1992</c:v>
                </c:pt>
                <c:pt idx="78">
                  <c:v>2006</c:v>
                </c:pt>
                <c:pt idx="79">
                  <c:v>2003</c:v>
                </c:pt>
                <c:pt idx="80">
                  <c:v>1968</c:v>
                </c:pt>
                <c:pt idx="81">
                  <c:v>1984</c:v>
                </c:pt>
                <c:pt idx="82">
                  <c:v>1986</c:v>
                </c:pt>
                <c:pt idx="83">
                  <c:v>1982</c:v>
                </c:pt>
                <c:pt idx="84">
                  <c:v>2020</c:v>
                </c:pt>
                <c:pt idx="85">
                  <c:v>2014</c:v>
                </c:pt>
                <c:pt idx="86">
                  <c:v>2004</c:v>
                </c:pt>
                <c:pt idx="87">
                  <c:v>2009</c:v>
                </c:pt>
                <c:pt idx="88">
                  <c:v>2022</c:v>
                </c:pt>
                <c:pt idx="89">
                  <c:v>2021</c:v>
                </c:pt>
                <c:pt idx="90">
                  <c:v>2009</c:v>
                </c:pt>
                <c:pt idx="91">
                  <c:v>2008</c:v>
                </c:pt>
                <c:pt idx="92">
                  <c:v>2004</c:v>
                </c:pt>
                <c:pt idx="93">
                  <c:v>2009</c:v>
                </c:pt>
                <c:pt idx="94">
                  <c:v>2014</c:v>
                </c:pt>
                <c:pt idx="95">
                  <c:v>2014</c:v>
                </c:pt>
                <c:pt idx="96">
                  <c:v>2000</c:v>
                </c:pt>
                <c:pt idx="97">
                  <c:v>2017</c:v>
                </c:pt>
                <c:pt idx="98">
                  <c:v>1982</c:v>
                </c:pt>
                <c:pt idx="99">
                  <c:v>2001</c:v>
                </c:pt>
                <c:pt idx="100">
                  <c:v>2012</c:v>
                </c:pt>
                <c:pt idx="101">
                  <c:v>1980</c:v>
                </c:pt>
                <c:pt idx="102">
                  <c:v>1999</c:v>
                </c:pt>
                <c:pt idx="103">
                  <c:v>1956</c:v>
                </c:pt>
                <c:pt idx="104">
                  <c:v>1960</c:v>
                </c:pt>
                <c:pt idx="105">
                  <c:v>1956</c:v>
                </c:pt>
                <c:pt idx="106">
                  <c:v>2000</c:v>
                </c:pt>
                <c:pt idx="107">
                  <c:v>1969</c:v>
                </c:pt>
                <c:pt idx="108">
                  <c:v>2019</c:v>
                </c:pt>
                <c:pt idx="109">
                  <c:v>2002</c:v>
                </c:pt>
                <c:pt idx="110">
                  <c:v>1933</c:v>
                </c:pt>
                <c:pt idx="111">
                  <c:v>1938</c:v>
                </c:pt>
                <c:pt idx="112">
                  <c:v>2010</c:v>
                </c:pt>
                <c:pt idx="113">
                  <c:v>1941</c:v>
                </c:pt>
                <c:pt idx="114">
                  <c:v>2022</c:v>
                </c:pt>
                <c:pt idx="115">
                  <c:v>1987</c:v>
                </c:pt>
                <c:pt idx="116">
                  <c:v>2018</c:v>
                </c:pt>
                <c:pt idx="117">
                  <c:v>2012</c:v>
                </c:pt>
                <c:pt idx="118">
                  <c:v>2016</c:v>
                </c:pt>
                <c:pt idx="119">
                  <c:v>2015</c:v>
                </c:pt>
                <c:pt idx="120">
                  <c:v>2006</c:v>
                </c:pt>
                <c:pt idx="121">
                  <c:v>2000</c:v>
                </c:pt>
                <c:pt idx="122">
                  <c:v>1989</c:v>
                </c:pt>
                <c:pt idx="123">
                  <c:v>2014</c:v>
                </c:pt>
                <c:pt idx="124">
                  <c:v>2012</c:v>
                </c:pt>
                <c:pt idx="125">
                  <c:v>2014</c:v>
                </c:pt>
                <c:pt idx="126">
                  <c:v>2022</c:v>
                </c:pt>
                <c:pt idx="127">
                  <c:v>2005</c:v>
                </c:pt>
                <c:pt idx="128">
                  <c:v>1973</c:v>
                </c:pt>
                <c:pt idx="129">
                  <c:v>1983</c:v>
                </c:pt>
                <c:pt idx="130">
                  <c:v>2006</c:v>
                </c:pt>
                <c:pt idx="131">
                  <c:v>2017</c:v>
                </c:pt>
                <c:pt idx="132">
                  <c:v>2014</c:v>
                </c:pt>
                <c:pt idx="133">
                  <c:v>2016</c:v>
                </c:pt>
                <c:pt idx="134">
                  <c:v>1972</c:v>
                </c:pt>
                <c:pt idx="135">
                  <c:v>2006</c:v>
                </c:pt>
                <c:pt idx="136">
                  <c:v>1944</c:v>
                </c:pt>
                <c:pt idx="137">
                  <c:v>1939</c:v>
                </c:pt>
                <c:pt idx="138">
                  <c:v>1993</c:v>
                </c:pt>
                <c:pt idx="139">
                  <c:v>1993</c:v>
                </c:pt>
                <c:pt idx="140">
                  <c:v>1975</c:v>
                </c:pt>
                <c:pt idx="141">
                  <c:v>2003</c:v>
                </c:pt>
                <c:pt idx="142">
                  <c:v>2018</c:v>
                </c:pt>
                <c:pt idx="143">
                  <c:v>1985</c:v>
                </c:pt>
                <c:pt idx="144">
                  <c:v>2014</c:v>
                </c:pt>
                <c:pt idx="145">
                  <c:v>2005</c:v>
                </c:pt>
                <c:pt idx="146">
                  <c:v>2010</c:v>
                </c:pt>
                <c:pt idx="147">
                  <c:v>1992</c:v>
                </c:pt>
                <c:pt idx="148">
                  <c:v>1988</c:v>
                </c:pt>
                <c:pt idx="149">
                  <c:v>2002</c:v>
                </c:pt>
                <c:pt idx="150">
                  <c:v>2014</c:v>
                </c:pt>
                <c:pt idx="151">
                  <c:v>2010</c:v>
                </c:pt>
                <c:pt idx="152">
                  <c:v>1972</c:v>
                </c:pt>
                <c:pt idx="153">
                  <c:v>1982</c:v>
                </c:pt>
                <c:pt idx="154">
                  <c:v>1982</c:v>
                </c:pt>
                <c:pt idx="155">
                  <c:v>2012</c:v>
                </c:pt>
                <c:pt idx="156">
                  <c:v>1995</c:v>
                </c:pt>
                <c:pt idx="157">
                  <c:v>2019</c:v>
                </c:pt>
                <c:pt idx="158">
                  <c:v>2000</c:v>
                </c:pt>
                <c:pt idx="159">
                  <c:v>1960</c:v>
                </c:pt>
                <c:pt idx="160">
                  <c:v>2013</c:v>
                </c:pt>
                <c:pt idx="161">
                  <c:v>1967</c:v>
                </c:pt>
                <c:pt idx="162">
                  <c:v>1964</c:v>
                </c:pt>
                <c:pt idx="163">
                  <c:v>2016</c:v>
                </c:pt>
                <c:pt idx="164">
                  <c:v>1951</c:v>
                </c:pt>
                <c:pt idx="165">
                  <c:v>1992</c:v>
                </c:pt>
                <c:pt idx="166">
                  <c:v>2003</c:v>
                </c:pt>
                <c:pt idx="167">
                  <c:v>2015</c:v>
                </c:pt>
                <c:pt idx="168">
                  <c:v>2004</c:v>
                </c:pt>
                <c:pt idx="169">
                  <c:v>2006</c:v>
                </c:pt>
                <c:pt idx="170">
                  <c:v>2022</c:v>
                </c:pt>
                <c:pt idx="171">
                  <c:v>2001</c:v>
                </c:pt>
                <c:pt idx="172">
                  <c:v>1997</c:v>
                </c:pt>
                <c:pt idx="173">
                  <c:v>2018</c:v>
                </c:pt>
                <c:pt idx="174">
                  <c:v>2017</c:v>
                </c:pt>
                <c:pt idx="175">
                  <c:v>2016</c:v>
                </c:pt>
                <c:pt idx="176">
                  <c:v>2005</c:v>
                </c:pt>
                <c:pt idx="177">
                  <c:v>2007</c:v>
                </c:pt>
                <c:pt idx="178">
                  <c:v>2008</c:v>
                </c:pt>
                <c:pt idx="179">
                  <c:v>1998</c:v>
                </c:pt>
                <c:pt idx="180">
                  <c:v>2021</c:v>
                </c:pt>
                <c:pt idx="181">
                  <c:v>2010</c:v>
                </c:pt>
                <c:pt idx="182">
                  <c:v>1981</c:v>
                </c:pt>
                <c:pt idx="183">
                  <c:v>2008</c:v>
                </c:pt>
                <c:pt idx="184">
                  <c:v>1967</c:v>
                </c:pt>
                <c:pt idx="185">
                  <c:v>2012</c:v>
                </c:pt>
                <c:pt idx="186">
                  <c:v>2014</c:v>
                </c:pt>
                <c:pt idx="187">
                  <c:v>1995</c:v>
                </c:pt>
                <c:pt idx="188">
                  <c:v>1937</c:v>
                </c:pt>
              </c:numCache>
            </c:numRef>
          </c:xVal>
          <c:yVal>
            <c:numRef>
              <c:f>genre_tables!$AB$3:$AB$209</c:f>
              <c:numCache>
                <c:formatCode>General</c:formatCode>
                <c:ptCount val="207"/>
                <c:pt idx="0">
                  <c:v>9</c:v>
                </c:pt>
                <c:pt idx="1">
                  <c:v>8.9</c:v>
                </c:pt>
                <c:pt idx="2">
                  <c:v>8.8000000000000007</c:v>
                </c:pt>
                <c:pt idx="3">
                  <c:v>8.8000000000000007</c:v>
                </c:pt>
                <c:pt idx="4">
                  <c:v>8.8000000000000007</c:v>
                </c:pt>
                <c:pt idx="5">
                  <c:v>8.8000000000000007</c:v>
                </c:pt>
                <c:pt idx="6">
                  <c:v>8.8000000000000007</c:v>
                </c:pt>
                <c:pt idx="7">
                  <c:v>8.6999999999999993</c:v>
                </c:pt>
                <c:pt idx="8">
                  <c:v>8.6999999999999993</c:v>
                </c:pt>
                <c:pt idx="9">
                  <c:v>8.6</c:v>
                </c:pt>
                <c:pt idx="10">
                  <c:v>8.6</c:v>
                </c:pt>
                <c:pt idx="11">
                  <c:v>8.5</c:v>
                </c:pt>
                <c:pt idx="12">
                  <c:v>8.5</c:v>
                </c:pt>
                <c:pt idx="13">
                  <c:v>8.5</c:v>
                </c:pt>
                <c:pt idx="14">
                  <c:v>8.4</c:v>
                </c:pt>
                <c:pt idx="15">
                  <c:v>8.4</c:v>
                </c:pt>
                <c:pt idx="16">
                  <c:v>8.4</c:v>
                </c:pt>
                <c:pt idx="17">
                  <c:v>8.4</c:v>
                </c:pt>
                <c:pt idx="18">
                  <c:v>8.4</c:v>
                </c:pt>
                <c:pt idx="19">
                  <c:v>8.4</c:v>
                </c:pt>
                <c:pt idx="20">
                  <c:v>8.4</c:v>
                </c:pt>
                <c:pt idx="21">
                  <c:v>8.4</c:v>
                </c:pt>
                <c:pt idx="22">
                  <c:v>8.3000000000000007</c:v>
                </c:pt>
                <c:pt idx="23">
                  <c:v>8.3000000000000007</c:v>
                </c:pt>
                <c:pt idx="24">
                  <c:v>8.3000000000000007</c:v>
                </c:pt>
                <c:pt idx="25">
                  <c:v>8.3000000000000007</c:v>
                </c:pt>
                <c:pt idx="26">
                  <c:v>8.3000000000000007</c:v>
                </c:pt>
                <c:pt idx="27">
                  <c:v>8.3000000000000007</c:v>
                </c:pt>
                <c:pt idx="28">
                  <c:v>8.3000000000000007</c:v>
                </c:pt>
                <c:pt idx="29">
                  <c:v>8.3000000000000007</c:v>
                </c:pt>
                <c:pt idx="30">
                  <c:v>8.3000000000000007</c:v>
                </c:pt>
                <c:pt idx="31">
                  <c:v>8.3000000000000007</c:v>
                </c:pt>
                <c:pt idx="32">
                  <c:v>8.1999999999999993</c:v>
                </c:pt>
                <c:pt idx="33">
                  <c:v>8.1999999999999993</c:v>
                </c:pt>
                <c:pt idx="34">
                  <c:v>8.1999999999999993</c:v>
                </c:pt>
                <c:pt idx="35">
                  <c:v>8.1999999999999993</c:v>
                </c:pt>
                <c:pt idx="36">
                  <c:v>8.1999999999999993</c:v>
                </c:pt>
                <c:pt idx="37">
                  <c:v>8.1999999999999993</c:v>
                </c:pt>
                <c:pt idx="38">
                  <c:v>8.1999999999999993</c:v>
                </c:pt>
                <c:pt idx="39">
                  <c:v>8.1999999999999993</c:v>
                </c:pt>
                <c:pt idx="40">
                  <c:v>8.1999999999999993</c:v>
                </c:pt>
                <c:pt idx="41">
                  <c:v>8.1999999999999993</c:v>
                </c:pt>
                <c:pt idx="42">
                  <c:v>8.1999999999999993</c:v>
                </c:pt>
                <c:pt idx="43">
                  <c:v>8.1999999999999993</c:v>
                </c:pt>
                <c:pt idx="44">
                  <c:v>8.1999999999999993</c:v>
                </c:pt>
                <c:pt idx="45">
                  <c:v>8.1</c:v>
                </c:pt>
                <c:pt idx="46">
                  <c:v>8.1</c:v>
                </c:pt>
                <c:pt idx="47">
                  <c:v>8.1</c:v>
                </c:pt>
                <c:pt idx="48">
                  <c:v>8.1</c:v>
                </c:pt>
                <c:pt idx="49">
                  <c:v>8.1</c:v>
                </c:pt>
                <c:pt idx="50">
                  <c:v>8.1</c:v>
                </c:pt>
                <c:pt idx="51">
                  <c:v>8.1</c:v>
                </c:pt>
                <c:pt idx="52">
                  <c:v>8.1</c:v>
                </c:pt>
                <c:pt idx="53">
                  <c:v>8.1</c:v>
                </c:pt>
                <c:pt idx="54">
                  <c:v>8.1</c:v>
                </c:pt>
                <c:pt idx="55">
                  <c:v>8.1</c:v>
                </c:pt>
                <c:pt idx="56">
                  <c:v>8.1</c:v>
                </c:pt>
                <c:pt idx="57">
                  <c:v>8.1</c:v>
                </c:pt>
                <c:pt idx="58">
                  <c:v>8.1</c:v>
                </c:pt>
                <c:pt idx="59">
                  <c:v>8.1</c:v>
                </c:pt>
                <c:pt idx="60">
                  <c:v>8.1</c:v>
                </c:pt>
                <c:pt idx="61">
                  <c:v>8.1</c:v>
                </c:pt>
                <c:pt idx="62">
                  <c:v>8.1</c:v>
                </c:pt>
                <c:pt idx="63">
                  <c:v>8.1</c:v>
                </c:pt>
                <c:pt idx="64">
                  <c:v>8.1</c:v>
                </c:pt>
                <c:pt idx="65">
                  <c:v>8.1</c:v>
                </c:pt>
                <c:pt idx="66">
                  <c:v>8.1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7.9</c:v>
                </c:pt>
                <c:pt idx="88">
                  <c:v>7.9</c:v>
                </c:pt>
                <c:pt idx="89">
                  <c:v>7.9</c:v>
                </c:pt>
                <c:pt idx="90">
                  <c:v>7.9</c:v>
                </c:pt>
                <c:pt idx="91">
                  <c:v>7.9</c:v>
                </c:pt>
                <c:pt idx="92">
                  <c:v>7.9</c:v>
                </c:pt>
                <c:pt idx="93">
                  <c:v>7.9</c:v>
                </c:pt>
                <c:pt idx="94">
                  <c:v>7.9</c:v>
                </c:pt>
                <c:pt idx="95">
                  <c:v>7.9</c:v>
                </c:pt>
                <c:pt idx="96">
                  <c:v>7.9</c:v>
                </c:pt>
                <c:pt idx="97">
                  <c:v>7.9</c:v>
                </c:pt>
                <c:pt idx="98">
                  <c:v>7.9</c:v>
                </c:pt>
                <c:pt idx="99">
                  <c:v>7.9</c:v>
                </c:pt>
                <c:pt idx="100">
                  <c:v>7.9</c:v>
                </c:pt>
                <c:pt idx="101">
                  <c:v>7.9</c:v>
                </c:pt>
                <c:pt idx="102">
                  <c:v>7.9</c:v>
                </c:pt>
                <c:pt idx="103">
                  <c:v>7.9</c:v>
                </c:pt>
                <c:pt idx="104">
                  <c:v>7.9</c:v>
                </c:pt>
                <c:pt idx="105">
                  <c:v>7.9</c:v>
                </c:pt>
                <c:pt idx="106">
                  <c:v>7.9</c:v>
                </c:pt>
                <c:pt idx="107">
                  <c:v>7.9</c:v>
                </c:pt>
                <c:pt idx="108">
                  <c:v>7.9</c:v>
                </c:pt>
                <c:pt idx="109">
                  <c:v>7.9</c:v>
                </c:pt>
                <c:pt idx="110">
                  <c:v>7.9</c:v>
                </c:pt>
                <c:pt idx="111">
                  <c:v>7.9</c:v>
                </c:pt>
                <c:pt idx="112">
                  <c:v>7.9</c:v>
                </c:pt>
                <c:pt idx="113">
                  <c:v>7.9</c:v>
                </c:pt>
                <c:pt idx="114">
                  <c:v>7.8</c:v>
                </c:pt>
                <c:pt idx="115">
                  <c:v>7.8</c:v>
                </c:pt>
                <c:pt idx="116">
                  <c:v>7.8</c:v>
                </c:pt>
                <c:pt idx="117">
                  <c:v>7.8</c:v>
                </c:pt>
                <c:pt idx="118">
                  <c:v>7.8</c:v>
                </c:pt>
                <c:pt idx="119">
                  <c:v>7.8</c:v>
                </c:pt>
                <c:pt idx="120">
                  <c:v>7.8</c:v>
                </c:pt>
                <c:pt idx="121">
                  <c:v>7.8</c:v>
                </c:pt>
                <c:pt idx="122">
                  <c:v>7.8</c:v>
                </c:pt>
                <c:pt idx="123">
                  <c:v>7.8</c:v>
                </c:pt>
                <c:pt idx="124">
                  <c:v>7.8</c:v>
                </c:pt>
                <c:pt idx="125">
                  <c:v>7.8</c:v>
                </c:pt>
                <c:pt idx="126">
                  <c:v>7.8</c:v>
                </c:pt>
                <c:pt idx="127">
                  <c:v>7.8</c:v>
                </c:pt>
                <c:pt idx="128">
                  <c:v>7.8</c:v>
                </c:pt>
                <c:pt idx="129">
                  <c:v>7.8</c:v>
                </c:pt>
                <c:pt idx="130">
                  <c:v>7.8</c:v>
                </c:pt>
                <c:pt idx="131">
                  <c:v>7.8</c:v>
                </c:pt>
                <c:pt idx="132">
                  <c:v>7.8</c:v>
                </c:pt>
                <c:pt idx="133">
                  <c:v>7.8</c:v>
                </c:pt>
                <c:pt idx="134">
                  <c:v>7.8</c:v>
                </c:pt>
                <c:pt idx="135">
                  <c:v>7.8</c:v>
                </c:pt>
                <c:pt idx="136">
                  <c:v>7.8</c:v>
                </c:pt>
                <c:pt idx="137">
                  <c:v>7.8</c:v>
                </c:pt>
                <c:pt idx="138">
                  <c:v>7.8</c:v>
                </c:pt>
                <c:pt idx="139">
                  <c:v>7.8</c:v>
                </c:pt>
                <c:pt idx="140">
                  <c:v>7.8</c:v>
                </c:pt>
                <c:pt idx="141">
                  <c:v>7.8</c:v>
                </c:pt>
                <c:pt idx="142">
                  <c:v>7.7</c:v>
                </c:pt>
                <c:pt idx="143">
                  <c:v>7.7</c:v>
                </c:pt>
                <c:pt idx="144">
                  <c:v>7.7</c:v>
                </c:pt>
                <c:pt idx="145">
                  <c:v>7.7</c:v>
                </c:pt>
                <c:pt idx="146">
                  <c:v>7.7</c:v>
                </c:pt>
                <c:pt idx="147">
                  <c:v>7.7</c:v>
                </c:pt>
                <c:pt idx="148">
                  <c:v>7.7</c:v>
                </c:pt>
                <c:pt idx="149">
                  <c:v>7.7</c:v>
                </c:pt>
                <c:pt idx="150">
                  <c:v>7.7</c:v>
                </c:pt>
                <c:pt idx="151">
                  <c:v>7.7</c:v>
                </c:pt>
                <c:pt idx="152">
                  <c:v>7.7</c:v>
                </c:pt>
                <c:pt idx="153">
                  <c:v>7.7</c:v>
                </c:pt>
                <c:pt idx="154">
                  <c:v>7.7</c:v>
                </c:pt>
                <c:pt idx="155">
                  <c:v>7.7</c:v>
                </c:pt>
                <c:pt idx="156">
                  <c:v>7.7</c:v>
                </c:pt>
                <c:pt idx="157">
                  <c:v>7.7</c:v>
                </c:pt>
                <c:pt idx="158">
                  <c:v>7.7</c:v>
                </c:pt>
                <c:pt idx="159">
                  <c:v>7.7</c:v>
                </c:pt>
                <c:pt idx="160">
                  <c:v>7.7</c:v>
                </c:pt>
                <c:pt idx="161">
                  <c:v>7.7</c:v>
                </c:pt>
                <c:pt idx="162">
                  <c:v>7.7</c:v>
                </c:pt>
                <c:pt idx="163">
                  <c:v>7.7</c:v>
                </c:pt>
                <c:pt idx="164">
                  <c:v>7.7</c:v>
                </c:pt>
                <c:pt idx="165">
                  <c:v>7.7</c:v>
                </c:pt>
                <c:pt idx="166">
                  <c:v>7.7</c:v>
                </c:pt>
                <c:pt idx="167">
                  <c:v>7.7</c:v>
                </c:pt>
                <c:pt idx="168">
                  <c:v>7.7</c:v>
                </c:pt>
                <c:pt idx="169">
                  <c:v>7.7</c:v>
                </c:pt>
                <c:pt idx="170">
                  <c:v>7.6</c:v>
                </c:pt>
                <c:pt idx="171">
                  <c:v>7.6</c:v>
                </c:pt>
                <c:pt idx="172">
                  <c:v>7.6</c:v>
                </c:pt>
                <c:pt idx="173">
                  <c:v>7.6</c:v>
                </c:pt>
                <c:pt idx="174">
                  <c:v>7.6</c:v>
                </c:pt>
                <c:pt idx="175">
                  <c:v>7.6</c:v>
                </c:pt>
                <c:pt idx="176">
                  <c:v>7.6</c:v>
                </c:pt>
                <c:pt idx="177">
                  <c:v>7.6</c:v>
                </c:pt>
                <c:pt idx="178">
                  <c:v>7.6</c:v>
                </c:pt>
                <c:pt idx="179">
                  <c:v>7.6</c:v>
                </c:pt>
                <c:pt idx="180">
                  <c:v>7.6</c:v>
                </c:pt>
                <c:pt idx="181">
                  <c:v>7.6</c:v>
                </c:pt>
                <c:pt idx="182">
                  <c:v>7.6</c:v>
                </c:pt>
                <c:pt idx="183">
                  <c:v>7.6</c:v>
                </c:pt>
                <c:pt idx="184">
                  <c:v>7.6</c:v>
                </c:pt>
                <c:pt idx="185">
                  <c:v>7.6</c:v>
                </c:pt>
                <c:pt idx="186">
                  <c:v>7.6</c:v>
                </c:pt>
                <c:pt idx="187">
                  <c:v>7.6</c:v>
                </c:pt>
                <c:pt idx="188">
                  <c:v>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27-43D3-BC27-22B7E595D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687751"/>
        <c:axId val="670689799"/>
      </c:scatterChart>
      <c:valAx>
        <c:axId val="670687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689799"/>
        <c:crosses val="autoZero"/>
        <c:crossBetween val="midCat"/>
      </c:valAx>
      <c:valAx>
        <c:axId val="670689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687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Adventure (metascores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genre_tables!$Z$3:$Z$209</c:f>
              <c:numCache>
                <c:formatCode>General</c:formatCode>
                <c:ptCount val="207"/>
                <c:pt idx="0">
                  <c:v>2003</c:v>
                </c:pt>
                <c:pt idx="1">
                  <c:v>2023</c:v>
                </c:pt>
                <c:pt idx="2">
                  <c:v>2010</c:v>
                </c:pt>
                <c:pt idx="3">
                  <c:v>2001</c:v>
                </c:pt>
                <c:pt idx="4">
                  <c:v>1966</c:v>
                </c:pt>
                <c:pt idx="5">
                  <c:v>2002</c:v>
                </c:pt>
                <c:pt idx="6">
                  <c:v>2022</c:v>
                </c:pt>
                <c:pt idx="7">
                  <c:v>2014</c:v>
                </c:pt>
                <c:pt idx="8">
                  <c:v>1980</c:v>
                </c:pt>
                <c:pt idx="9">
                  <c:v>1977</c:v>
                </c:pt>
                <c:pt idx="10">
                  <c:v>2001</c:v>
                </c:pt>
                <c:pt idx="11">
                  <c:v>1985</c:v>
                </c:pt>
                <c:pt idx="12">
                  <c:v>2000</c:v>
                </c:pt>
                <c:pt idx="13">
                  <c:v>1994</c:v>
                </c:pt>
                <c:pt idx="14">
                  <c:v>1981</c:v>
                </c:pt>
                <c:pt idx="15">
                  <c:v>2018</c:v>
                </c:pt>
                <c:pt idx="16">
                  <c:v>2019</c:v>
                </c:pt>
                <c:pt idx="17">
                  <c:v>1986</c:v>
                </c:pt>
                <c:pt idx="18">
                  <c:v>2018</c:v>
                </c:pt>
                <c:pt idx="19">
                  <c:v>2017</c:v>
                </c:pt>
                <c:pt idx="20">
                  <c:v>2008</c:v>
                </c:pt>
                <c:pt idx="21">
                  <c:v>2019</c:v>
                </c:pt>
                <c:pt idx="22">
                  <c:v>2009</c:v>
                </c:pt>
                <c:pt idx="23">
                  <c:v>1968</c:v>
                </c:pt>
                <c:pt idx="24">
                  <c:v>1995</c:v>
                </c:pt>
                <c:pt idx="25">
                  <c:v>2009</c:v>
                </c:pt>
                <c:pt idx="26">
                  <c:v>1983</c:v>
                </c:pt>
                <c:pt idx="27">
                  <c:v>1962</c:v>
                </c:pt>
                <c:pt idx="28">
                  <c:v>2010</c:v>
                </c:pt>
                <c:pt idx="29">
                  <c:v>1997</c:v>
                </c:pt>
                <c:pt idx="30">
                  <c:v>1959</c:v>
                </c:pt>
                <c:pt idx="31">
                  <c:v>2022</c:v>
                </c:pt>
                <c:pt idx="32">
                  <c:v>2023</c:v>
                </c:pt>
                <c:pt idx="33">
                  <c:v>1989</c:v>
                </c:pt>
                <c:pt idx="34">
                  <c:v>2021</c:v>
                </c:pt>
                <c:pt idx="35">
                  <c:v>1993</c:v>
                </c:pt>
                <c:pt idx="36">
                  <c:v>2004</c:v>
                </c:pt>
                <c:pt idx="37">
                  <c:v>2003</c:v>
                </c:pt>
                <c:pt idx="38">
                  <c:v>1963</c:v>
                </c:pt>
                <c:pt idx="39">
                  <c:v>1975</c:v>
                </c:pt>
                <c:pt idx="40">
                  <c:v>2020</c:v>
                </c:pt>
                <c:pt idx="41">
                  <c:v>2019</c:v>
                </c:pt>
                <c:pt idx="42">
                  <c:v>1948</c:v>
                </c:pt>
                <c:pt idx="43">
                  <c:v>1953</c:v>
                </c:pt>
                <c:pt idx="44">
                  <c:v>1975</c:v>
                </c:pt>
                <c:pt idx="45">
                  <c:v>1975</c:v>
                </c:pt>
                <c:pt idx="46">
                  <c:v>2014</c:v>
                </c:pt>
                <c:pt idx="47">
                  <c:v>2003</c:v>
                </c:pt>
                <c:pt idx="48">
                  <c:v>2015</c:v>
                </c:pt>
                <c:pt idx="49">
                  <c:v>1986</c:v>
                </c:pt>
                <c:pt idx="50">
                  <c:v>2007</c:v>
                </c:pt>
                <c:pt idx="51">
                  <c:v>2011</c:v>
                </c:pt>
                <c:pt idx="52">
                  <c:v>2015</c:v>
                </c:pt>
                <c:pt idx="53">
                  <c:v>1939</c:v>
                </c:pt>
                <c:pt idx="54">
                  <c:v>2007</c:v>
                </c:pt>
                <c:pt idx="55">
                  <c:v>2001</c:v>
                </c:pt>
                <c:pt idx="56">
                  <c:v>2010</c:v>
                </c:pt>
                <c:pt idx="57">
                  <c:v>1975</c:v>
                </c:pt>
                <c:pt idx="58">
                  <c:v>1999</c:v>
                </c:pt>
                <c:pt idx="59">
                  <c:v>1959</c:v>
                </c:pt>
                <c:pt idx="60">
                  <c:v>1957</c:v>
                </c:pt>
                <c:pt idx="61">
                  <c:v>2015</c:v>
                </c:pt>
                <c:pt idx="62">
                  <c:v>1958</c:v>
                </c:pt>
                <c:pt idx="63">
                  <c:v>1926</c:v>
                </c:pt>
                <c:pt idx="64">
                  <c:v>1925</c:v>
                </c:pt>
                <c:pt idx="65">
                  <c:v>2013</c:v>
                </c:pt>
                <c:pt idx="66">
                  <c:v>1975</c:v>
                </c:pt>
                <c:pt idx="67">
                  <c:v>2021</c:v>
                </c:pt>
                <c:pt idx="68">
                  <c:v>2014</c:v>
                </c:pt>
                <c:pt idx="69">
                  <c:v>1987</c:v>
                </c:pt>
                <c:pt idx="70">
                  <c:v>2015</c:v>
                </c:pt>
                <c:pt idx="71">
                  <c:v>2004</c:v>
                </c:pt>
                <c:pt idx="72">
                  <c:v>2016</c:v>
                </c:pt>
                <c:pt idx="73">
                  <c:v>2006</c:v>
                </c:pt>
                <c:pt idx="74">
                  <c:v>2015</c:v>
                </c:pt>
                <c:pt idx="75">
                  <c:v>1990</c:v>
                </c:pt>
                <c:pt idx="76">
                  <c:v>2020</c:v>
                </c:pt>
                <c:pt idx="77">
                  <c:v>1992</c:v>
                </c:pt>
                <c:pt idx="78">
                  <c:v>2006</c:v>
                </c:pt>
                <c:pt idx="79">
                  <c:v>2003</c:v>
                </c:pt>
                <c:pt idx="80">
                  <c:v>1968</c:v>
                </c:pt>
                <c:pt idx="81">
                  <c:v>1984</c:v>
                </c:pt>
                <c:pt idx="82">
                  <c:v>1986</c:v>
                </c:pt>
                <c:pt idx="83">
                  <c:v>1982</c:v>
                </c:pt>
                <c:pt idx="84">
                  <c:v>2020</c:v>
                </c:pt>
                <c:pt idx="85">
                  <c:v>2014</c:v>
                </c:pt>
                <c:pt idx="86">
                  <c:v>2004</c:v>
                </c:pt>
                <c:pt idx="87">
                  <c:v>2009</c:v>
                </c:pt>
                <c:pt idx="88">
                  <c:v>2022</c:v>
                </c:pt>
                <c:pt idx="89">
                  <c:v>2021</c:v>
                </c:pt>
                <c:pt idx="90">
                  <c:v>2009</c:v>
                </c:pt>
                <c:pt idx="91">
                  <c:v>2008</c:v>
                </c:pt>
                <c:pt idx="92">
                  <c:v>2004</c:v>
                </c:pt>
                <c:pt idx="93">
                  <c:v>2009</c:v>
                </c:pt>
                <c:pt idx="94">
                  <c:v>2014</c:v>
                </c:pt>
                <c:pt idx="95">
                  <c:v>2014</c:v>
                </c:pt>
                <c:pt idx="96">
                  <c:v>2000</c:v>
                </c:pt>
                <c:pt idx="97">
                  <c:v>2017</c:v>
                </c:pt>
                <c:pt idx="98">
                  <c:v>1982</c:v>
                </c:pt>
                <c:pt idx="99">
                  <c:v>2001</c:v>
                </c:pt>
                <c:pt idx="100">
                  <c:v>2012</c:v>
                </c:pt>
                <c:pt idx="101">
                  <c:v>1980</c:v>
                </c:pt>
                <c:pt idx="102">
                  <c:v>1999</c:v>
                </c:pt>
                <c:pt idx="103">
                  <c:v>1956</c:v>
                </c:pt>
                <c:pt idx="104">
                  <c:v>1960</c:v>
                </c:pt>
                <c:pt idx="105">
                  <c:v>1956</c:v>
                </c:pt>
                <c:pt idx="106">
                  <c:v>2000</c:v>
                </c:pt>
                <c:pt idx="107">
                  <c:v>1969</c:v>
                </c:pt>
                <c:pt idx="108">
                  <c:v>2019</c:v>
                </c:pt>
                <c:pt idx="109">
                  <c:v>2002</c:v>
                </c:pt>
                <c:pt idx="110">
                  <c:v>1933</c:v>
                </c:pt>
                <c:pt idx="111">
                  <c:v>1938</c:v>
                </c:pt>
                <c:pt idx="112">
                  <c:v>2010</c:v>
                </c:pt>
                <c:pt idx="113">
                  <c:v>1941</c:v>
                </c:pt>
                <c:pt idx="114">
                  <c:v>2022</c:v>
                </c:pt>
                <c:pt idx="115">
                  <c:v>1987</c:v>
                </c:pt>
                <c:pt idx="116">
                  <c:v>2018</c:v>
                </c:pt>
                <c:pt idx="117">
                  <c:v>2012</c:v>
                </c:pt>
                <c:pt idx="118">
                  <c:v>2016</c:v>
                </c:pt>
                <c:pt idx="119">
                  <c:v>2015</c:v>
                </c:pt>
                <c:pt idx="120">
                  <c:v>2006</c:v>
                </c:pt>
                <c:pt idx="121">
                  <c:v>2000</c:v>
                </c:pt>
                <c:pt idx="122">
                  <c:v>1989</c:v>
                </c:pt>
                <c:pt idx="123">
                  <c:v>2014</c:v>
                </c:pt>
                <c:pt idx="124">
                  <c:v>2012</c:v>
                </c:pt>
                <c:pt idx="125">
                  <c:v>2014</c:v>
                </c:pt>
                <c:pt idx="126">
                  <c:v>2022</c:v>
                </c:pt>
                <c:pt idx="127">
                  <c:v>2005</c:v>
                </c:pt>
                <c:pt idx="128">
                  <c:v>1973</c:v>
                </c:pt>
                <c:pt idx="129">
                  <c:v>1983</c:v>
                </c:pt>
                <c:pt idx="130">
                  <c:v>2006</c:v>
                </c:pt>
                <c:pt idx="131">
                  <c:v>2017</c:v>
                </c:pt>
                <c:pt idx="132">
                  <c:v>2014</c:v>
                </c:pt>
                <c:pt idx="133">
                  <c:v>2016</c:v>
                </c:pt>
                <c:pt idx="134">
                  <c:v>1972</c:v>
                </c:pt>
                <c:pt idx="135">
                  <c:v>2006</c:v>
                </c:pt>
                <c:pt idx="136">
                  <c:v>1944</c:v>
                </c:pt>
                <c:pt idx="137">
                  <c:v>1939</c:v>
                </c:pt>
                <c:pt idx="138">
                  <c:v>1993</c:v>
                </c:pt>
                <c:pt idx="139">
                  <c:v>1993</c:v>
                </c:pt>
                <c:pt idx="140">
                  <c:v>1975</c:v>
                </c:pt>
                <c:pt idx="141">
                  <c:v>2003</c:v>
                </c:pt>
                <c:pt idx="142">
                  <c:v>2018</c:v>
                </c:pt>
                <c:pt idx="143">
                  <c:v>1985</c:v>
                </c:pt>
                <c:pt idx="144">
                  <c:v>2014</c:v>
                </c:pt>
                <c:pt idx="145">
                  <c:v>2005</c:v>
                </c:pt>
                <c:pt idx="146">
                  <c:v>2010</c:v>
                </c:pt>
                <c:pt idx="147">
                  <c:v>1992</c:v>
                </c:pt>
                <c:pt idx="148">
                  <c:v>1988</c:v>
                </c:pt>
                <c:pt idx="149">
                  <c:v>2002</c:v>
                </c:pt>
                <c:pt idx="150">
                  <c:v>2014</c:v>
                </c:pt>
                <c:pt idx="151">
                  <c:v>2010</c:v>
                </c:pt>
                <c:pt idx="152">
                  <c:v>1972</c:v>
                </c:pt>
                <c:pt idx="153">
                  <c:v>1982</c:v>
                </c:pt>
                <c:pt idx="154">
                  <c:v>1982</c:v>
                </c:pt>
                <c:pt idx="155">
                  <c:v>2012</c:v>
                </c:pt>
                <c:pt idx="156">
                  <c:v>1995</c:v>
                </c:pt>
                <c:pt idx="157">
                  <c:v>2019</c:v>
                </c:pt>
                <c:pt idx="158">
                  <c:v>2000</c:v>
                </c:pt>
                <c:pt idx="159">
                  <c:v>1960</c:v>
                </c:pt>
                <c:pt idx="160">
                  <c:v>2013</c:v>
                </c:pt>
                <c:pt idx="161">
                  <c:v>1967</c:v>
                </c:pt>
                <c:pt idx="162">
                  <c:v>1964</c:v>
                </c:pt>
                <c:pt idx="163">
                  <c:v>2016</c:v>
                </c:pt>
                <c:pt idx="164">
                  <c:v>1951</c:v>
                </c:pt>
                <c:pt idx="165">
                  <c:v>1992</c:v>
                </c:pt>
                <c:pt idx="166">
                  <c:v>2003</c:v>
                </c:pt>
                <c:pt idx="167">
                  <c:v>2015</c:v>
                </c:pt>
                <c:pt idx="168">
                  <c:v>2004</c:v>
                </c:pt>
                <c:pt idx="169">
                  <c:v>2006</c:v>
                </c:pt>
                <c:pt idx="170">
                  <c:v>2022</c:v>
                </c:pt>
                <c:pt idx="171">
                  <c:v>2001</c:v>
                </c:pt>
                <c:pt idx="172">
                  <c:v>1997</c:v>
                </c:pt>
                <c:pt idx="173">
                  <c:v>2018</c:v>
                </c:pt>
                <c:pt idx="174">
                  <c:v>2017</c:v>
                </c:pt>
                <c:pt idx="175">
                  <c:v>2016</c:v>
                </c:pt>
                <c:pt idx="176">
                  <c:v>2005</c:v>
                </c:pt>
                <c:pt idx="177">
                  <c:v>2007</c:v>
                </c:pt>
                <c:pt idx="178">
                  <c:v>2008</c:v>
                </c:pt>
                <c:pt idx="179">
                  <c:v>1998</c:v>
                </c:pt>
                <c:pt idx="180">
                  <c:v>2021</c:v>
                </c:pt>
                <c:pt idx="181">
                  <c:v>2010</c:v>
                </c:pt>
                <c:pt idx="182">
                  <c:v>1981</c:v>
                </c:pt>
                <c:pt idx="183">
                  <c:v>2008</c:v>
                </c:pt>
                <c:pt idx="184">
                  <c:v>1967</c:v>
                </c:pt>
                <c:pt idx="185">
                  <c:v>2012</c:v>
                </c:pt>
                <c:pt idx="186">
                  <c:v>2014</c:v>
                </c:pt>
                <c:pt idx="187">
                  <c:v>1995</c:v>
                </c:pt>
                <c:pt idx="188">
                  <c:v>1937</c:v>
                </c:pt>
              </c:numCache>
            </c:numRef>
          </c:xVal>
          <c:yVal>
            <c:numRef>
              <c:f>genre_tables!$AC$3:$AC$209</c:f>
              <c:numCache>
                <c:formatCode>General</c:formatCode>
                <c:ptCount val="207"/>
                <c:pt idx="0" formatCode="0.0">
                  <c:v>94</c:v>
                </c:pt>
                <c:pt idx="1">
                  <c:v>86</c:v>
                </c:pt>
                <c:pt idx="2">
                  <c:v>74</c:v>
                </c:pt>
                <c:pt idx="3">
                  <c:v>92</c:v>
                </c:pt>
                <c:pt idx="4">
                  <c:v>90</c:v>
                </c:pt>
                <c:pt idx="5">
                  <c:v>87</c:v>
                </c:pt>
                <c:pt idx="6">
                  <c:v>0</c:v>
                </c:pt>
                <c:pt idx="7">
                  <c:v>74</c:v>
                </c:pt>
                <c:pt idx="8">
                  <c:v>82</c:v>
                </c:pt>
                <c:pt idx="9">
                  <c:v>90</c:v>
                </c:pt>
                <c:pt idx="10">
                  <c:v>96</c:v>
                </c:pt>
                <c:pt idx="11">
                  <c:v>87</c:v>
                </c:pt>
                <c:pt idx="12">
                  <c:v>67</c:v>
                </c:pt>
                <c:pt idx="13">
                  <c:v>88</c:v>
                </c:pt>
                <c:pt idx="14">
                  <c:v>85</c:v>
                </c:pt>
                <c:pt idx="15">
                  <c:v>87</c:v>
                </c:pt>
                <c:pt idx="16">
                  <c:v>78</c:v>
                </c:pt>
                <c:pt idx="17">
                  <c:v>84</c:v>
                </c:pt>
                <c:pt idx="18">
                  <c:v>68</c:v>
                </c:pt>
                <c:pt idx="19">
                  <c:v>81</c:v>
                </c:pt>
                <c:pt idx="20">
                  <c:v>95</c:v>
                </c:pt>
                <c:pt idx="21">
                  <c:v>0</c:v>
                </c:pt>
                <c:pt idx="22">
                  <c:v>69</c:v>
                </c:pt>
                <c:pt idx="23">
                  <c:v>84</c:v>
                </c:pt>
                <c:pt idx="24">
                  <c:v>96</c:v>
                </c:pt>
                <c:pt idx="25">
                  <c:v>88</c:v>
                </c:pt>
                <c:pt idx="26">
                  <c:v>58</c:v>
                </c:pt>
                <c:pt idx="27">
                  <c:v>100</c:v>
                </c:pt>
                <c:pt idx="28">
                  <c:v>92</c:v>
                </c:pt>
                <c:pt idx="29">
                  <c:v>76</c:v>
                </c:pt>
                <c:pt idx="30">
                  <c:v>98</c:v>
                </c:pt>
                <c:pt idx="31">
                  <c:v>0</c:v>
                </c:pt>
                <c:pt idx="32">
                  <c:v>64</c:v>
                </c:pt>
                <c:pt idx="33">
                  <c:v>65</c:v>
                </c:pt>
                <c:pt idx="34">
                  <c:v>71</c:v>
                </c:pt>
                <c:pt idx="35">
                  <c:v>68</c:v>
                </c:pt>
                <c:pt idx="36">
                  <c:v>82</c:v>
                </c:pt>
                <c:pt idx="37">
                  <c:v>90</c:v>
                </c:pt>
                <c:pt idx="38">
                  <c:v>86</c:v>
                </c:pt>
                <c:pt idx="39">
                  <c:v>91</c:v>
                </c:pt>
                <c:pt idx="40">
                  <c:v>72</c:v>
                </c:pt>
                <c:pt idx="41">
                  <c:v>65</c:v>
                </c:pt>
                <c:pt idx="42">
                  <c:v>98</c:v>
                </c:pt>
                <c:pt idx="43">
                  <c:v>85</c:v>
                </c:pt>
                <c:pt idx="44">
                  <c:v>0</c:v>
                </c:pt>
                <c:pt idx="45">
                  <c:v>87</c:v>
                </c:pt>
                <c:pt idx="46">
                  <c:v>88</c:v>
                </c:pt>
                <c:pt idx="47">
                  <c:v>63</c:v>
                </c:pt>
                <c:pt idx="48">
                  <c:v>90</c:v>
                </c:pt>
                <c:pt idx="49">
                  <c:v>75</c:v>
                </c:pt>
                <c:pt idx="50">
                  <c:v>96</c:v>
                </c:pt>
                <c:pt idx="51">
                  <c:v>85</c:v>
                </c:pt>
                <c:pt idx="52">
                  <c:v>94</c:v>
                </c:pt>
                <c:pt idx="53">
                  <c:v>92</c:v>
                </c:pt>
                <c:pt idx="54">
                  <c:v>73</c:v>
                </c:pt>
                <c:pt idx="55">
                  <c:v>79</c:v>
                </c:pt>
                <c:pt idx="56">
                  <c:v>75</c:v>
                </c:pt>
                <c:pt idx="57">
                  <c:v>89</c:v>
                </c:pt>
                <c:pt idx="58">
                  <c:v>85</c:v>
                </c:pt>
                <c:pt idx="59">
                  <c:v>90</c:v>
                </c:pt>
                <c:pt idx="60">
                  <c:v>87</c:v>
                </c:pt>
                <c:pt idx="61">
                  <c:v>0</c:v>
                </c:pt>
                <c:pt idx="62">
                  <c:v>89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74</c:v>
                </c:pt>
                <c:pt idx="68">
                  <c:v>76</c:v>
                </c:pt>
                <c:pt idx="69">
                  <c:v>77</c:v>
                </c:pt>
                <c:pt idx="70">
                  <c:v>80</c:v>
                </c:pt>
                <c:pt idx="71">
                  <c:v>90</c:v>
                </c:pt>
                <c:pt idx="72">
                  <c:v>78</c:v>
                </c:pt>
                <c:pt idx="73">
                  <c:v>80</c:v>
                </c:pt>
                <c:pt idx="74">
                  <c:v>76</c:v>
                </c:pt>
                <c:pt idx="75">
                  <c:v>72</c:v>
                </c:pt>
                <c:pt idx="76">
                  <c:v>83</c:v>
                </c:pt>
                <c:pt idx="77">
                  <c:v>86</c:v>
                </c:pt>
                <c:pt idx="78">
                  <c:v>64</c:v>
                </c:pt>
                <c:pt idx="79">
                  <c:v>58</c:v>
                </c:pt>
                <c:pt idx="80">
                  <c:v>79</c:v>
                </c:pt>
                <c:pt idx="81">
                  <c:v>86</c:v>
                </c:pt>
                <c:pt idx="82">
                  <c:v>78</c:v>
                </c:pt>
                <c:pt idx="83">
                  <c:v>0</c:v>
                </c:pt>
                <c:pt idx="84">
                  <c:v>87</c:v>
                </c:pt>
                <c:pt idx="85">
                  <c:v>85</c:v>
                </c:pt>
                <c:pt idx="86">
                  <c:v>0</c:v>
                </c:pt>
                <c:pt idx="87">
                  <c:v>83</c:v>
                </c:pt>
                <c:pt idx="88">
                  <c:v>73</c:v>
                </c:pt>
                <c:pt idx="89">
                  <c:v>54</c:v>
                </c:pt>
                <c:pt idx="90">
                  <c:v>83</c:v>
                </c:pt>
                <c:pt idx="91">
                  <c:v>79</c:v>
                </c:pt>
                <c:pt idx="92">
                  <c:v>82</c:v>
                </c:pt>
                <c:pt idx="93">
                  <c:v>82</c:v>
                </c:pt>
                <c:pt idx="94">
                  <c:v>71</c:v>
                </c:pt>
                <c:pt idx="95">
                  <c:v>75</c:v>
                </c:pt>
                <c:pt idx="96">
                  <c:v>90</c:v>
                </c:pt>
                <c:pt idx="97">
                  <c:v>74</c:v>
                </c:pt>
                <c:pt idx="98">
                  <c:v>92</c:v>
                </c:pt>
                <c:pt idx="99">
                  <c:v>84</c:v>
                </c:pt>
                <c:pt idx="100">
                  <c:v>79</c:v>
                </c:pt>
                <c:pt idx="101">
                  <c:v>60</c:v>
                </c:pt>
                <c:pt idx="102">
                  <c:v>88</c:v>
                </c:pt>
                <c:pt idx="103">
                  <c:v>94</c:v>
                </c:pt>
                <c:pt idx="104">
                  <c:v>87</c:v>
                </c:pt>
                <c:pt idx="105">
                  <c:v>0</c:v>
                </c:pt>
                <c:pt idx="106">
                  <c:v>94</c:v>
                </c:pt>
                <c:pt idx="107">
                  <c:v>98</c:v>
                </c:pt>
                <c:pt idx="108">
                  <c:v>69</c:v>
                </c:pt>
                <c:pt idx="109">
                  <c:v>85</c:v>
                </c:pt>
                <c:pt idx="110">
                  <c:v>92</c:v>
                </c:pt>
                <c:pt idx="111">
                  <c:v>97</c:v>
                </c:pt>
                <c:pt idx="112">
                  <c:v>50</c:v>
                </c:pt>
                <c:pt idx="113">
                  <c:v>0</c:v>
                </c:pt>
                <c:pt idx="114">
                  <c:v>81</c:v>
                </c:pt>
                <c:pt idx="115">
                  <c:v>47</c:v>
                </c:pt>
                <c:pt idx="116">
                  <c:v>82</c:v>
                </c:pt>
                <c:pt idx="117">
                  <c:v>58</c:v>
                </c:pt>
                <c:pt idx="118">
                  <c:v>65</c:v>
                </c:pt>
                <c:pt idx="119">
                  <c:v>80</c:v>
                </c:pt>
                <c:pt idx="120">
                  <c:v>68</c:v>
                </c:pt>
                <c:pt idx="121">
                  <c:v>73</c:v>
                </c:pt>
                <c:pt idx="122">
                  <c:v>57</c:v>
                </c:pt>
                <c:pt idx="123">
                  <c:v>70</c:v>
                </c:pt>
                <c:pt idx="124">
                  <c:v>81</c:v>
                </c:pt>
                <c:pt idx="125">
                  <c:v>74</c:v>
                </c:pt>
                <c:pt idx="126">
                  <c:v>66</c:v>
                </c:pt>
                <c:pt idx="127">
                  <c:v>74</c:v>
                </c:pt>
                <c:pt idx="128">
                  <c:v>76</c:v>
                </c:pt>
                <c:pt idx="129">
                  <c:v>91</c:v>
                </c:pt>
                <c:pt idx="130">
                  <c:v>64</c:v>
                </c:pt>
                <c:pt idx="131">
                  <c:v>88</c:v>
                </c:pt>
                <c:pt idx="132">
                  <c:v>77</c:v>
                </c:pt>
                <c:pt idx="133">
                  <c:v>81</c:v>
                </c:pt>
                <c:pt idx="134">
                  <c:v>0</c:v>
                </c:pt>
                <c:pt idx="135">
                  <c:v>89</c:v>
                </c:pt>
                <c:pt idx="136">
                  <c:v>90</c:v>
                </c:pt>
                <c:pt idx="137">
                  <c:v>93</c:v>
                </c:pt>
                <c:pt idx="138">
                  <c:v>65</c:v>
                </c:pt>
                <c:pt idx="139">
                  <c:v>0</c:v>
                </c:pt>
                <c:pt idx="140">
                  <c:v>91</c:v>
                </c:pt>
                <c:pt idx="141">
                  <c:v>74</c:v>
                </c:pt>
                <c:pt idx="142">
                  <c:v>86</c:v>
                </c:pt>
                <c:pt idx="143">
                  <c:v>62</c:v>
                </c:pt>
                <c:pt idx="144">
                  <c:v>60</c:v>
                </c:pt>
                <c:pt idx="145">
                  <c:v>81</c:v>
                </c:pt>
                <c:pt idx="146">
                  <c:v>65</c:v>
                </c:pt>
                <c:pt idx="147">
                  <c:v>76</c:v>
                </c:pt>
                <c:pt idx="148">
                  <c:v>83</c:v>
                </c:pt>
                <c:pt idx="149">
                  <c:v>61</c:v>
                </c:pt>
                <c:pt idx="150">
                  <c:v>83</c:v>
                </c:pt>
                <c:pt idx="151">
                  <c:v>71</c:v>
                </c:pt>
                <c:pt idx="152">
                  <c:v>80</c:v>
                </c:pt>
                <c:pt idx="153">
                  <c:v>61</c:v>
                </c:pt>
                <c:pt idx="154">
                  <c:v>68</c:v>
                </c:pt>
                <c:pt idx="155">
                  <c:v>72</c:v>
                </c:pt>
                <c:pt idx="156">
                  <c:v>77</c:v>
                </c:pt>
                <c:pt idx="157">
                  <c:v>84</c:v>
                </c:pt>
                <c:pt idx="158">
                  <c:v>69</c:v>
                </c:pt>
                <c:pt idx="159">
                  <c:v>74</c:v>
                </c:pt>
                <c:pt idx="160">
                  <c:v>72</c:v>
                </c:pt>
                <c:pt idx="161">
                  <c:v>73</c:v>
                </c:pt>
                <c:pt idx="162">
                  <c:v>87</c:v>
                </c:pt>
                <c:pt idx="163">
                  <c:v>84</c:v>
                </c:pt>
                <c:pt idx="164">
                  <c:v>91</c:v>
                </c:pt>
                <c:pt idx="165">
                  <c:v>83</c:v>
                </c:pt>
                <c:pt idx="166">
                  <c:v>91</c:v>
                </c:pt>
                <c:pt idx="167">
                  <c:v>70</c:v>
                </c:pt>
                <c:pt idx="168">
                  <c:v>75</c:v>
                </c:pt>
                <c:pt idx="169">
                  <c:v>66</c:v>
                </c:pt>
                <c:pt idx="170">
                  <c:v>67</c:v>
                </c:pt>
                <c:pt idx="171">
                  <c:v>65</c:v>
                </c:pt>
                <c:pt idx="172">
                  <c:v>52</c:v>
                </c:pt>
                <c:pt idx="173">
                  <c:v>66</c:v>
                </c:pt>
                <c:pt idx="174">
                  <c:v>67</c:v>
                </c:pt>
                <c:pt idx="175">
                  <c:v>81</c:v>
                </c:pt>
                <c:pt idx="176">
                  <c:v>68</c:v>
                </c:pt>
                <c:pt idx="177">
                  <c:v>66</c:v>
                </c:pt>
                <c:pt idx="178">
                  <c:v>74</c:v>
                </c:pt>
                <c:pt idx="179">
                  <c:v>71</c:v>
                </c:pt>
                <c:pt idx="180">
                  <c:v>81</c:v>
                </c:pt>
                <c:pt idx="181">
                  <c:v>72</c:v>
                </c:pt>
                <c:pt idx="182">
                  <c:v>77</c:v>
                </c:pt>
                <c:pt idx="183">
                  <c:v>86</c:v>
                </c:pt>
                <c:pt idx="184">
                  <c:v>65</c:v>
                </c:pt>
                <c:pt idx="185">
                  <c:v>68</c:v>
                </c:pt>
                <c:pt idx="186">
                  <c:v>79</c:v>
                </c:pt>
                <c:pt idx="187">
                  <c:v>58</c:v>
                </c:pt>
                <c:pt idx="188">
                  <c:v>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EF-4364-8BAC-793E2F63D0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598087"/>
        <c:axId val="767604743"/>
      </c:scatterChart>
      <c:valAx>
        <c:axId val="767598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604743"/>
        <c:crosses val="autoZero"/>
        <c:crossBetween val="midCat"/>
      </c:valAx>
      <c:valAx>
        <c:axId val="76760474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598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Adventure (gross revenue (M)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genre_tables!$Z$3:$Z$209</c:f>
              <c:numCache>
                <c:formatCode>General</c:formatCode>
                <c:ptCount val="207"/>
                <c:pt idx="0">
                  <c:v>2003</c:v>
                </c:pt>
                <c:pt idx="1">
                  <c:v>2023</c:v>
                </c:pt>
                <c:pt idx="2">
                  <c:v>2010</c:v>
                </c:pt>
                <c:pt idx="3">
                  <c:v>2001</c:v>
                </c:pt>
                <c:pt idx="4">
                  <c:v>1966</c:v>
                </c:pt>
                <c:pt idx="5">
                  <c:v>2002</c:v>
                </c:pt>
                <c:pt idx="6">
                  <c:v>2022</c:v>
                </c:pt>
                <c:pt idx="7">
                  <c:v>2014</c:v>
                </c:pt>
                <c:pt idx="8">
                  <c:v>1980</c:v>
                </c:pt>
                <c:pt idx="9">
                  <c:v>1977</c:v>
                </c:pt>
                <c:pt idx="10">
                  <c:v>2001</c:v>
                </c:pt>
                <c:pt idx="11">
                  <c:v>1985</c:v>
                </c:pt>
                <c:pt idx="12">
                  <c:v>2000</c:v>
                </c:pt>
                <c:pt idx="13">
                  <c:v>1994</c:v>
                </c:pt>
                <c:pt idx="14">
                  <c:v>1981</c:v>
                </c:pt>
                <c:pt idx="15">
                  <c:v>2018</c:v>
                </c:pt>
                <c:pt idx="16">
                  <c:v>2019</c:v>
                </c:pt>
                <c:pt idx="17">
                  <c:v>1986</c:v>
                </c:pt>
                <c:pt idx="18">
                  <c:v>2018</c:v>
                </c:pt>
                <c:pt idx="19">
                  <c:v>2017</c:v>
                </c:pt>
                <c:pt idx="20">
                  <c:v>2008</c:v>
                </c:pt>
                <c:pt idx="21">
                  <c:v>2019</c:v>
                </c:pt>
                <c:pt idx="22">
                  <c:v>2009</c:v>
                </c:pt>
                <c:pt idx="23">
                  <c:v>1968</c:v>
                </c:pt>
                <c:pt idx="24">
                  <c:v>1995</c:v>
                </c:pt>
                <c:pt idx="25">
                  <c:v>2009</c:v>
                </c:pt>
                <c:pt idx="26">
                  <c:v>1983</c:v>
                </c:pt>
                <c:pt idx="27">
                  <c:v>1962</c:v>
                </c:pt>
                <c:pt idx="28">
                  <c:v>2010</c:v>
                </c:pt>
                <c:pt idx="29">
                  <c:v>1997</c:v>
                </c:pt>
                <c:pt idx="30">
                  <c:v>1959</c:v>
                </c:pt>
                <c:pt idx="31">
                  <c:v>2022</c:v>
                </c:pt>
                <c:pt idx="32">
                  <c:v>2023</c:v>
                </c:pt>
                <c:pt idx="33">
                  <c:v>1989</c:v>
                </c:pt>
                <c:pt idx="34">
                  <c:v>2021</c:v>
                </c:pt>
                <c:pt idx="35">
                  <c:v>1993</c:v>
                </c:pt>
                <c:pt idx="36">
                  <c:v>2004</c:v>
                </c:pt>
                <c:pt idx="37">
                  <c:v>2003</c:v>
                </c:pt>
                <c:pt idx="38">
                  <c:v>1963</c:v>
                </c:pt>
                <c:pt idx="39">
                  <c:v>1975</c:v>
                </c:pt>
                <c:pt idx="40">
                  <c:v>2020</c:v>
                </c:pt>
                <c:pt idx="41">
                  <c:v>2019</c:v>
                </c:pt>
                <c:pt idx="42">
                  <c:v>1948</c:v>
                </c:pt>
                <c:pt idx="43">
                  <c:v>1953</c:v>
                </c:pt>
                <c:pt idx="44">
                  <c:v>1975</c:v>
                </c:pt>
                <c:pt idx="45">
                  <c:v>1975</c:v>
                </c:pt>
                <c:pt idx="46">
                  <c:v>2014</c:v>
                </c:pt>
                <c:pt idx="47">
                  <c:v>2003</c:v>
                </c:pt>
                <c:pt idx="48">
                  <c:v>2015</c:v>
                </c:pt>
                <c:pt idx="49">
                  <c:v>1986</c:v>
                </c:pt>
                <c:pt idx="50">
                  <c:v>2007</c:v>
                </c:pt>
                <c:pt idx="51">
                  <c:v>2011</c:v>
                </c:pt>
                <c:pt idx="52">
                  <c:v>2015</c:v>
                </c:pt>
                <c:pt idx="53">
                  <c:v>1939</c:v>
                </c:pt>
                <c:pt idx="54">
                  <c:v>2007</c:v>
                </c:pt>
                <c:pt idx="55">
                  <c:v>2001</c:v>
                </c:pt>
                <c:pt idx="56">
                  <c:v>2010</c:v>
                </c:pt>
                <c:pt idx="57">
                  <c:v>1975</c:v>
                </c:pt>
                <c:pt idx="58">
                  <c:v>1999</c:v>
                </c:pt>
                <c:pt idx="59">
                  <c:v>1959</c:v>
                </c:pt>
                <c:pt idx="60">
                  <c:v>1957</c:v>
                </c:pt>
                <c:pt idx="61">
                  <c:v>2015</c:v>
                </c:pt>
                <c:pt idx="62">
                  <c:v>1958</c:v>
                </c:pt>
                <c:pt idx="63">
                  <c:v>1926</c:v>
                </c:pt>
                <c:pt idx="64">
                  <c:v>1925</c:v>
                </c:pt>
                <c:pt idx="65">
                  <c:v>2013</c:v>
                </c:pt>
                <c:pt idx="66">
                  <c:v>1975</c:v>
                </c:pt>
                <c:pt idx="67">
                  <c:v>2021</c:v>
                </c:pt>
                <c:pt idx="68">
                  <c:v>2014</c:v>
                </c:pt>
                <c:pt idx="69">
                  <c:v>1987</c:v>
                </c:pt>
                <c:pt idx="70">
                  <c:v>2015</c:v>
                </c:pt>
                <c:pt idx="71">
                  <c:v>2004</c:v>
                </c:pt>
                <c:pt idx="72">
                  <c:v>2016</c:v>
                </c:pt>
                <c:pt idx="73">
                  <c:v>2006</c:v>
                </c:pt>
                <c:pt idx="74">
                  <c:v>2015</c:v>
                </c:pt>
                <c:pt idx="75">
                  <c:v>1990</c:v>
                </c:pt>
                <c:pt idx="76">
                  <c:v>2020</c:v>
                </c:pt>
                <c:pt idx="77">
                  <c:v>1992</c:v>
                </c:pt>
                <c:pt idx="78">
                  <c:v>2006</c:v>
                </c:pt>
                <c:pt idx="79">
                  <c:v>2003</c:v>
                </c:pt>
                <c:pt idx="80">
                  <c:v>1968</c:v>
                </c:pt>
                <c:pt idx="81">
                  <c:v>1984</c:v>
                </c:pt>
                <c:pt idx="82">
                  <c:v>1986</c:v>
                </c:pt>
                <c:pt idx="83">
                  <c:v>1982</c:v>
                </c:pt>
                <c:pt idx="84">
                  <c:v>2020</c:v>
                </c:pt>
                <c:pt idx="85">
                  <c:v>2014</c:v>
                </c:pt>
                <c:pt idx="86">
                  <c:v>2004</c:v>
                </c:pt>
                <c:pt idx="87">
                  <c:v>2009</c:v>
                </c:pt>
                <c:pt idx="88">
                  <c:v>2022</c:v>
                </c:pt>
                <c:pt idx="89">
                  <c:v>2021</c:v>
                </c:pt>
                <c:pt idx="90">
                  <c:v>2009</c:v>
                </c:pt>
                <c:pt idx="91">
                  <c:v>2008</c:v>
                </c:pt>
                <c:pt idx="92">
                  <c:v>2004</c:v>
                </c:pt>
                <c:pt idx="93">
                  <c:v>2009</c:v>
                </c:pt>
                <c:pt idx="94">
                  <c:v>2014</c:v>
                </c:pt>
                <c:pt idx="95">
                  <c:v>2014</c:v>
                </c:pt>
                <c:pt idx="96">
                  <c:v>2000</c:v>
                </c:pt>
                <c:pt idx="97">
                  <c:v>2017</c:v>
                </c:pt>
                <c:pt idx="98">
                  <c:v>1982</c:v>
                </c:pt>
                <c:pt idx="99">
                  <c:v>2001</c:v>
                </c:pt>
                <c:pt idx="100">
                  <c:v>2012</c:v>
                </c:pt>
                <c:pt idx="101">
                  <c:v>1980</c:v>
                </c:pt>
                <c:pt idx="102">
                  <c:v>1999</c:v>
                </c:pt>
                <c:pt idx="103">
                  <c:v>1956</c:v>
                </c:pt>
                <c:pt idx="104">
                  <c:v>1960</c:v>
                </c:pt>
                <c:pt idx="105">
                  <c:v>1956</c:v>
                </c:pt>
                <c:pt idx="106">
                  <c:v>2000</c:v>
                </c:pt>
                <c:pt idx="107">
                  <c:v>1969</c:v>
                </c:pt>
                <c:pt idx="108">
                  <c:v>2019</c:v>
                </c:pt>
                <c:pt idx="109">
                  <c:v>2002</c:v>
                </c:pt>
                <c:pt idx="110">
                  <c:v>1933</c:v>
                </c:pt>
                <c:pt idx="111">
                  <c:v>1938</c:v>
                </c:pt>
                <c:pt idx="112">
                  <c:v>2010</c:v>
                </c:pt>
                <c:pt idx="113">
                  <c:v>1941</c:v>
                </c:pt>
                <c:pt idx="114">
                  <c:v>2022</c:v>
                </c:pt>
                <c:pt idx="115">
                  <c:v>1987</c:v>
                </c:pt>
                <c:pt idx="116">
                  <c:v>2018</c:v>
                </c:pt>
                <c:pt idx="117">
                  <c:v>2012</c:v>
                </c:pt>
                <c:pt idx="118">
                  <c:v>2016</c:v>
                </c:pt>
                <c:pt idx="119">
                  <c:v>2015</c:v>
                </c:pt>
                <c:pt idx="120">
                  <c:v>2006</c:v>
                </c:pt>
                <c:pt idx="121">
                  <c:v>2000</c:v>
                </c:pt>
                <c:pt idx="122">
                  <c:v>1989</c:v>
                </c:pt>
                <c:pt idx="123">
                  <c:v>2014</c:v>
                </c:pt>
                <c:pt idx="124">
                  <c:v>2012</c:v>
                </c:pt>
                <c:pt idx="125">
                  <c:v>2014</c:v>
                </c:pt>
                <c:pt idx="126">
                  <c:v>2022</c:v>
                </c:pt>
                <c:pt idx="127">
                  <c:v>2005</c:v>
                </c:pt>
                <c:pt idx="128">
                  <c:v>1973</c:v>
                </c:pt>
                <c:pt idx="129">
                  <c:v>1983</c:v>
                </c:pt>
                <c:pt idx="130">
                  <c:v>2006</c:v>
                </c:pt>
                <c:pt idx="131">
                  <c:v>2017</c:v>
                </c:pt>
                <c:pt idx="132">
                  <c:v>2014</c:v>
                </c:pt>
                <c:pt idx="133">
                  <c:v>2016</c:v>
                </c:pt>
                <c:pt idx="134">
                  <c:v>1972</c:v>
                </c:pt>
                <c:pt idx="135">
                  <c:v>2006</c:v>
                </c:pt>
                <c:pt idx="136">
                  <c:v>1944</c:v>
                </c:pt>
                <c:pt idx="137">
                  <c:v>1939</c:v>
                </c:pt>
                <c:pt idx="138">
                  <c:v>1993</c:v>
                </c:pt>
                <c:pt idx="139">
                  <c:v>1993</c:v>
                </c:pt>
                <c:pt idx="140">
                  <c:v>1975</c:v>
                </c:pt>
                <c:pt idx="141">
                  <c:v>2003</c:v>
                </c:pt>
                <c:pt idx="142">
                  <c:v>2018</c:v>
                </c:pt>
                <c:pt idx="143">
                  <c:v>1985</c:v>
                </c:pt>
                <c:pt idx="144">
                  <c:v>2014</c:v>
                </c:pt>
                <c:pt idx="145">
                  <c:v>2005</c:v>
                </c:pt>
                <c:pt idx="146">
                  <c:v>2010</c:v>
                </c:pt>
                <c:pt idx="147">
                  <c:v>1992</c:v>
                </c:pt>
                <c:pt idx="148">
                  <c:v>1988</c:v>
                </c:pt>
                <c:pt idx="149">
                  <c:v>2002</c:v>
                </c:pt>
                <c:pt idx="150">
                  <c:v>2014</c:v>
                </c:pt>
                <c:pt idx="151">
                  <c:v>2010</c:v>
                </c:pt>
                <c:pt idx="152">
                  <c:v>1972</c:v>
                </c:pt>
                <c:pt idx="153">
                  <c:v>1982</c:v>
                </c:pt>
                <c:pt idx="154">
                  <c:v>1982</c:v>
                </c:pt>
                <c:pt idx="155">
                  <c:v>2012</c:v>
                </c:pt>
                <c:pt idx="156">
                  <c:v>1995</c:v>
                </c:pt>
                <c:pt idx="157">
                  <c:v>2019</c:v>
                </c:pt>
                <c:pt idx="158">
                  <c:v>2000</c:v>
                </c:pt>
                <c:pt idx="159">
                  <c:v>1960</c:v>
                </c:pt>
                <c:pt idx="160">
                  <c:v>2013</c:v>
                </c:pt>
                <c:pt idx="161">
                  <c:v>1967</c:v>
                </c:pt>
                <c:pt idx="162">
                  <c:v>1964</c:v>
                </c:pt>
                <c:pt idx="163">
                  <c:v>2016</c:v>
                </c:pt>
                <c:pt idx="164">
                  <c:v>1951</c:v>
                </c:pt>
                <c:pt idx="165">
                  <c:v>1992</c:v>
                </c:pt>
                <c:pt idx="166">
                  <c:v>2003</c:v>
                </c:pt>
                <c:pt idx="167">
                  <c:v>2015</c:v>
                </c:pt>
                <c:pt idx="168">
                  <c:v>2004</c:v>
                </c:pt>
                <c:pt idx="169">
                  <c:v>2006</c:v>
                </c:pt>
                <c:pt idx="170">
                  <c:v>2022</c:v>
                </c:pt>
                <c:pt idx="171">
                  <c:v>2001</c:v>
                </c:pt>
                <c:pt idx="172">
                  <c:v>1997</c:v>
                </c:pt>
                <c:pt idx="173">
                  <c:v>2018</c:v>
                </c:pt>
                <c:pt idx="174">
                  <c:v>2017</c:v>
                </c:pt>
                <c:pt idx="175">
                  <c:v>2016</c:v>
                </c:pt>
                <c:pt idx="176">
                  <c:v>2005</c:v>
                </c:pt>
                <c:pt idx="177">
                  <c:v>2007</c:v>
                </c:pt>
                <c:pt idx="178">
                  <c:v>2008</c:v>
                </c:pt>
                <c:pt idx="179">
                  <c:v>1998</c:v>
                </c:pt>
                <c:pt idx="180">
                  <c:v>2021</c:v>
                </c:pt>
                <c:pt idx="181">
                  <c:v>2010</c:v>
                </c:pt>
                <c:pt idx="182">
                  <c:v>1981</c:v>
                </c:pt>
                <c:pt idx="183">
                  <c:v>2008</c:v>
                </c:pt>
                <c:pt idx="184">
                  <c:v>1967</c:v>
                </c:pt>
                <c:pt idx="185">
                  <c:v>2012</c:v>
                </c:pt>
                <c:pt idx="186">
                  <c:v>2014</c:v>
                </c:pt>
                <c:pt idx="187">
                  <c:v>1995</c:v>
                </c:pt>
                <c:pt idx="188">
                  <c:v>1937</c:v>
                </c:pt>
              </c:numCache>
            </c:numRef>
          </c:xVal>
          <c:yVal>
            <c:numRef>
              <c:f>genre_tables!$AD$3:$AD$209</c:f>
              <c:numCache>
                <c:formatCode>General</c:formatCode>
                <c:ptCount val="207"/>
                <c:pt idx="0" formatCode="0">
                  <c:v>377.85</c:v>
                </c:pt>
                <c:pt idx="1">
                  <c:v>0</c:v>
                </c:pt>
                <c:pt idx="2">
                  <c:v>292.58</c:v>
                </c:pt>
                <c:pt idx="3">
                  <c:v>315.54000000000002</c:v>
                </c:pt>
                <c:pt idx="4">
                  <c:v>6.1</c:v>
                </c:pt>
                <c:pt idx="5">
                  <c:v>342.55</c:v>
                </c:pt>
                <c:pt idx="6">
                  <c:v>0</c:v>
                </c:pt>
                <c:pt idx="7">
                  <c:v>188.02</c:v>
                </c:pt>
                <c:pt idx="8">
                  <c:v>290.48</c:v>
                </c:pt>
                <c:pt idx="9">
                  <c:v>322.74</c:v>
                </c:pt>
                <c:pt idx="10">
                  <c:v>10.06</c:v>
                </c:pt>
                <c:pt idx="11">
                  <c:v>210.61</c:v>
                </c:pt>
                <c:pt idx="12">
                  <c:v>187.71</c:v>
                </c:pt>
                <c:pt idx="13">
                  <c:v>422.78</c:v>
                </c:pt>
                <c:pt idx="14">
                  <c:v>248.16</c:v>
                </c:pt>
                <c:pt idx="15">
                  <c:v>190.24</c:v>
                </c:pt>
                <c:pt idx="16">
                  <c:v>858.37</c:v>
                </c:pt>
                <c:pt idx="17">
                  <c:v>85.16</c:v>
                </c:pt>
                <c:pt idx="18">
                  <c:v>678.82</c:v>
                </c:pt>
                <c:pt idx="19">
                  <c:v>209.73</c:v>
                </c:pt>
                <c:pt idx="20">
                  <c:v>223.81</c:v>
                </c:pt>
                <c:pt idx="21">
                  <c:v>0</c:v>
                </c:pt>
                <c:pt idx="22">
                  <c:v>120.54</c:v>
                </c:pt>
                <c:pt idx="23">
                  <c:v>56.95</c:v>
                </c:pt>
                <c:pt idx="24">
                  <c:v>191.8</c:v>
                </c:pt>
                <c:pt idx="25">
                  <c:v>293</c:v>
                </c:pt>
                <c:pt idx="26">
                  <c:v>309.13</c:v>
                </c:pt>
                <c:pt idx="27">
                  <c:v>44.82</c:v>
                </c:pt>
                <c:pt idx="28">
                  <c:v>415</c:v>
                </c:pt>
                <c:pt idx="29">
                  <c:v>2.38</c:v>
                </c:pt>
                <c:pt idx="30">
                  <c:v>13.28</c:v>
                </c:pt>
                <c:pt idx="31">
                  <c:v>0</c:v>
                </c:pt>
                <c:pt idx="32">
                  <c:v>0</c:v>
                </c:pt>
                <c:pt idx="33">
                  <c:v>197.17</c:v>
                </c:pt>
                <c:pt idx="34">
                  <c:v>804.75</c:v>
                </c:pt>
                <c:pt idx="35">
                  <c:v>402.45</c:v>
                </c:pt>
                <c:pt idx="36">
                  <c:v>4.71</c:v>
                </c:pt>
                <c:pt idx="37">
                  <c:v>380.84</c:v>
                </c:pt>
                <c:pt idx="38">
                  <c:v>12.1</c:v>
                </c:pt>
                <c:pt idx="39">
                  <c:v>1.23</c:v>
                </c:pt>
                <c:pt idx="40">
                  <c:v>47.7</c:v>
                </c:pt>
                <c:pt idx="41">
                  <c:v>0</c:v>
                </c:pt>
                <c:pt idx="42">
                  <c:v>5.01</c:v>
                </c:pt>
                <c:pt idx="43">
                  <c:v>0</c:v>
                </c:pt>
                <c:pt idx="44">
                  <c:v>0</c:v>
                </c:pt>
                <c:pt idx="45">
                  <c:v>260</c:v>
                </c:pt>
                <c:pt idx="46">
                  <c:v>59.1</c:v>
                </c:pt>
                <c:pt idx="47">
                  <c:v>305.41000000000003</c:v>
                </c:pt>
                <c:pt idx="48">
                  <c:v>154.06</c:v>
                </c:pt>
                <c:pt idx="49">
                  <c:v>52.29</c:v>
                </c:pt>
                <c:pt idx="50">
                  <c:v>206.45</c:v>
                </c:pt>
                <c:pt idx="51">
                  <c:v>381.01</c:v>
                </c:pt>
                <c:pt idx="52">
                  <c:v>356.46</c:v>
                </c:pt>
                <c:pt idx="53">
                  <c:v>2.08</c:v>
                </c:pt>
                <c:pt idx="54">
                  <c:v>18.350000000000001</c:v>
                </c:pt>
                <c:pt idx="55">
                  <c:v>289.92</c:v>
                </c:pt>
                <c:pt idx="56">
                  <c:v>217.58</c:v>
                </c:pt>
                <c:pt idx="57">
                  <c:v>0</c:v>
                </c:pt>
                <c:pt idx="58">
                  <c:v>23.16</c:v>
                </c:pt>
                <c:pt idx="59">
                  <c:v>74.7</c:v>
                </c:pt>
                <c:pt idx="60">
                  <c:v>44.91</c:v>
                </c:pt>
                <c:pt idx="61">
                  <c:v>8.18</c:v>
                </c:pt>
                <c:pt idx="62">
                  <c:v>0</c:v>
                </c:pt>
                <c:pt idx="63">
                  <c:v>1.03</c:v>
                </c:pt>
                <c:pt idx="64">
                  <c:v>5.45</c:v>
                </c:pt>
                <c:pt idx="65">
                  <c:v>1.43</c:v>
                </c:pt>
                <c:pt idx="66">
                  <c:v>0</c:v>
                </c:pt>
                <c:pt idx="67">
                  <c:v>108.33</c:v>
                </c:pt>
                <c:pt idx="68">
                  <c:v>333.18</c:v>
                </c:pt>
                <c:pt idx="69">
                  <c:v>30.86</c:v>
                </c:pt>
                <c:pt idx="70">
                  <c:v>228.43</c:v>
                </c:pt>
                <c:pt idx="71">
                  <c:v>261.44</c:v>
                </c:pt>
                <c:pt idx="72">
                  <c:v>341.27</c:v>
                </c:pt>
                <c:pt idx="73">
                  <c:v>167.45</c:v>
                </c:pt>
                <c:pt idx="74">
                  <c:v>183.64</c:v>
                </c:pt>
                <c:pt idx="75">
                  <c:v>184.21</c:v>
                </c:pt>
                <c:pt idx="76">
                  <c:v>0</c:v>
                </c:pt>
                <c:pt idx="77">
                  <c:v>217.35</c:v>
                </c:pt>
                <c:pt idx="78">
                  <c:v>57.37</c:v>
                </c:pt>
                <c:pt idx="79">
                  <c:v>66.260000000000005</c:v>
                </c:pt>
                <c:pt idx="80">
                  <c:v>33.4</c:v>
                </c:pt>
                <c:pt idx="81">
                  <c:v>0.5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0.86</c:v>
                </c:pt>
                <c:pt idx="86">
                  <c:v>0</c:v>
                </c:pt>
                <c:pt idx="87">
                  <c:v>760.51</c:v>
                </c:pt>
                <c:pt idx="88">
                  <c:v>168.46</c:v>
                </c:pt>
                <c:pt idx="89">
                  <c:v>0</c:v>
                </c:pt>
                <c:pt idx="90">
                  <c:v>21</c:v>
                </c:pt>
                <c:pt idx="91">
                  <c:v>318.41000000000003</c:v>
                </c:pt>
                <c:pt idx="92">
                  <c:v>249.36</c:v>
                </c:pt>
                <c:pt idx="93">
                  <c:v>257.73</c:v>
                </c:pt>
                <c:pt idx="94">
                  <c:v>100.21</c:v>
                </c:pt>
                <c:pt idx="95">
                  <c:v>233.92</c:v>
                </c:pt>
                <c:pt idx="96">
                  <c:v>32.53</c:v>
                </c:pt>
                <c:pt idx="97">
                  <c:v>315.06</c:v>
                </c:pt>
                <c:pt idx="98">
                  <c:v>435.11</c:v>
                </c:pt>
                <c:pt idx="99">
                  <c:v>267.67</c:v>
                </c:pt>
                <c:pt idx="100">
                  <c:v>124.99</c:v>
                </c:pt>
                <c:pt idx="101">
                  <c:v>57.23</c:v>
                </c:pt>
                <c:pt idx="102">
                  <c:v>245.85</c:v>
                </c:pt>
                <c:pt idx="103">
                  <c:v>0</c:v>
                </c:pt>
                <c:pt idx="104">
                  <c:v>30</c:v>
                </c:pt>
                <c:pt idx="105">
                  <c:v>93.74</c:v>
                </c:pt>
                <c:pt idx="106">
                  <c:v>128.08000000000001</c:v>
                </c:pt>
                <c:pt idx="107">
                  <c:v>12.06</c:v>
                </c:pt>
                <c:pt idx="108">
                  <c:v>0</c:v>
                </c:pt>
                <c:pt idx="109">
                  <c:v>53.71</c:v>
                </c:pt>
                <c:pt idx="110">
                  <c:v>10</c:v>
                </c:pt>
                <c:pt idx="111">
                  <c:v>3.98</c:v>
                </c:pt>
                <c:pt idx="112">
                  <c:v>4.0199999999999996</c:v>
                </c:pt>
                <c:pt idx="113">
                  <c:v>0</c:v>
                </c:pt>
                <c:pt idx="114">
                  <c:v>72.86</c:v>
                </c:pt>
                <c:pt idx="115">
                  <c:v>59.74</c:v>
                </c:pt>
                <c:pt idx="116">
                  <c:v>32.020000000000003</c:v>
                </c:pt>
                <c:pt idx="117">
                  <c:v>303</c:v>
                </c:pt>
                <c:pt idx="118">
                  <c:v>532.17999999999995</c:v>
                </c:pt>
                <c:pt idx="119">
                  <c:v>936.66</c:v>
                </c:pt>
                <c:pt idx="120">
                  <c:v>50.87</c:v>
                </c:pt>
                <c:pt idx="121">
                  <c:v>233.63</c:v>
                </c:pt>
                <c:pt idx="122">
                  <c:v>118.5</c:v>
                </c:pt>
                <c:pt idx="123">
                  <c:v>259.77</c:v>
                </c:pt>
                <c:pt idx="124">
                  <c:v>304.36</c:v>
                </c:pt>
                <c:pt idx="125">
                  <c:v>222.53</c:v>
                </c:pt>
                <c:pt idx="126">
                  <c:v>0</c:v>
                </c:pt>
                <c:pt idx="127">
                  <c:v>25.51</c:v>
                </c:pt>
                <c:pt idx="128">
                  <c:v>0.06</c:v>
                </c:pt>
                <c:pt idx="129">
                  <c:v>21.5</c:v>
                </c:pt>
                <c:pt idx="130">
                  <c:v>2.2800000000000002</c:v>
                </c:pt>
                <c:pt idx="131">
                  <c:v>40.44</c:v>
                </c:pt>
                <c:pt idx="132">
                  <c:v>177</c:v>
                </c:pt>
                <c:pt idx="133">
                  <c:v>5.2</c:v>
                </c:pt>
                <c:pt idx="134">
                  <c:v>0</c:v>
                </c:pt>
                <c:pt idx="135">
                  <c:v>13.76</c:v>
                </c:pt>
                <c:pt idx="136">
                  <c:v>0</c:v>
                </c:pt>
                <c:pt idx="137">
                  <c:v>0</c:v>
                </c:pt>
                <c:pt idx="138">
                  <c:v>5.62</c:v>
                </c:pt>
                <c:pt idx="139">
                  <c:v>0</c:v>
                </c:pt>
                <c:pt idx="140">
                  <c:v>0</c:v>
                </c:pt>
                <c:pt idx="141">
                  <c:v>0.13</c:v>
                </c:pt>
                <c:pt idx="142">
                  <c:v>220.16</c:v>
                </c:pt>
                <c:pt idx="143">
                  <c:v>61.5</c:v>
                </c:pt>
                <c:pt idx="144">
                  <c:v>128.26</c:v>
                </c:pt>
                <c:pt idx="145">
                  <c:v>290.01</c:v>
                </c:pt>
                <c:pt idx="146">
                  <c:v>295.98</c:v>
                </c:pt>
                <c:pt idx="147">
                  <c:v>75.510000000000005</c:v>
                </c:pt>
                <c:pt idx="148">
                  <c:v>156.44999999999999</c:v>
                </c:pt>
                <c:pt idx="149">
                  <c:v>54.23</c:v>
                </c:pt>
                <c:pt idx="150">
                  <c:v>257.76</c:v>
                </c:pt>
                <c:pt idx="151">
                  <c:v>200.82</c:v>
                </c:pt>
                <c:pt idx="152">
                  <c:v>7.06</c:v>
                </c:pt>
                <c:pt idx="153">
                  <c:v>47.21</c:v>
                </c:pt>
                <c:pt idx="154">
                  <c:v>78.91</c:v>
                </c:pt>
                <c:pt idx="155">
                  <c:v>189.42</c:v>
                </c:pt>
                <c:pt idx="156">
                  <c:v>173.84</c:v>
                </c:pt>
                <c:pt idx="157">
                  <c:v>434.04</c:v>
                </c:pt>
                <c:pt idx="158">
                  <c:v>45.51</c:v>
                </c:pt>
                <c:pt idx="159">
                  <c:v>4.91</c:v>
                </c:pt>
                <c:pt idx="160">
                  <c:v>228.78</c:v>
                </c:pt>
                <c:pt idx="161">
                  <c:v>45.3</c:v>
                </c:pt>
                <c:pt idx="162">
                  <c:v>51.08</c:v>
                </c:pt>
                <c:pt idx="163">
                  <c:v>48.02</c:v>
                </c:pt>
                <c:pt idx="164">
                  <c:v>0.54</c:v>
                </c:pt>
                <c:pt idx="165">
                  <c:v>0</c:v>
                </c:pt>
                <c:pt idx="166">
                  <c:v>7</c:v>
                </c:pt>
                <c:pt idx="167">
                  <c:v>1.34</c:v>
                </c:pt>
                <c:pt idx="168">
                  <c:v>16.78</c:v>
                </c:pt>
                <c:pt idx="169">
                  <c:v>0</c:v>
                </c:pt>
                <c:pt idx="170">
                  <c:v>659.68</c:v>
                </c:pt>
                <c:pt idx="171">
                  <c:v>317.58</c:v>
                </c:pt>
                <c:pt idx="172">
                  <c:v>63.54</c:v>
                </c:pt>
                <c:pt idx="173">
                  <c:v>324.58999999999997</c:v>
                </c:pt>
                <c:pt idx="174">
                  <c:v>389.81</c:v>
                </c:pt>
                <c:pt idx="175">
                  <c:v>248.76</c:v>
                </c:pt>
                <c:pt idx="176">
                  <c:v>380.26</c:v>
                </c:pt>
                <c:pt idx="177">
                  <c:v>38.630000000000003</c:v>
                </c:pt>
                <c:pt idx="178">
                  <c:v>215.43</c:v>
                </c:pt>
                <c:pt idx="179">
                  <c:v>120.62</c:v>
                </c:pt>
                <c:pt idx="180">
                  <c:v>0</c:v>
                </c:pt>
                <c:pt idx="181">
                  <c:v>251.51</c:v>
                </c:pt>
                <c:pt idx="182">
                  <c:v>12.47</c:v>
                </c:pt>
                <c:pt idx="183">
                  <c:v>15.09</c:v>
                </c:pt>
                <c:pt idx="184">
                  <c:v>141.84</c:v>
                </c:pt>
                <c:pt idx="185">
                  <c:v>41</c:v>
                </c:pt>
                <c:pt idx="186">
                  <c:v>208.55</c:v>
                </c:pt>
                <c:pt idx="187">
                  <c:v>100.01</c:v>
                </c:pt>
                <c:pt idx="188">
                  <c:v>184.93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4C-4762-B45A-1799E40A8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83495"/>
        <c:axId val="213185543"/>
      </c:scatterChart>
      <c:valAx>
        <c:axId val="213183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85543"/>
        <c:crosses val="autoZero"/>
        <c:crossBetween val="midCat"/>
      </c:valAx>
      <c:valAx>
        <c:axId val="213185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83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Animation (runtimes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genre_tables!$AE$3:$AE$209</c:f>
              <c:numCache>
                <c:formatCode>General</c:formatCode>
                <c:ptCount val="207"/>
                <c:pt idx="0">
                  <c:v>2023</c:v>
                </c:pt>
                <c:pt idx="1">
                  <c:v>2001</c:v>
                </c:pt>
                <c:pt idx="2">
                  <c:v>1994</c:v>
                </c:pt>
                <c:pt idx="3">
                  <c:v>1988</c:v>
                </c:pt>
                <c:pt idx="4">
                  <c:v>2018</c:v>
                </c:pt>
                <c:pt idx="5">
                  <c:v>2017</c:v>
                </c:pt>
                <c:pt idx="6">
                  <c:v>2016</c:v>
                </c:pt>
                <c:pt idx="7">
                  <c:v>2008</c:v>
                </c:pt>
                <c:pt idx="8">
                  <c:v>1995</c:v>
                </c:pt>
                <c:pt idx="9">
                  <c:v>2009</c:v>
                </c:pt>
                <c:pt idx="10">
                  <c:v>2010</c:v>
                </c:pt>
                <c:pt idx="11">
                  <c:v>1997</c:v>
                </c:pt>
                <c:pt idx="12">
                  <c:v>2004</c:v>
                </c:pt>
                <c:pt idx="13">
                  <c:v>2003</c:v>
                </c:pt>
                <c:pt idx="14">
                  <c:v>2020</c:v>
                </c:pt>
                <c:pt idx="15">
                  <c:v>2019</c:v>
                </c:pt>
                <c:pt idx="16">
                  <c:v>2007</c:v>
                </c:pt>
                <c:pt idx="17">
                  <c:v>2015</c:v>
                </c:pt>
                <c:pt idx="18">
                  <c:v>2001</c:v>
                </c:pt>
                <c:pt idx="19">
                  <c:v>2010</c:v>
                </c:pt>
                <c:pt idx="20">
                  <c:v>1988</c:v>
                </c:pt>
                <c:pt idx="21">
                  <c:v>1999</c:v>
                </c:pt>
                <c:pt idx="22">
                  <c:v>2016</c:v>
                </c:pt>
                <c:pt idx="23">
                  <c:v>1997</c:v>
                </c:pt>
                <c:pt idx="24">
                  <c:v>2009</c:v>
                </c:pt>
                <c:pt idx="25">
                  <c:v>2012</c:v>
                </c:pt>
                <c:pt idx="26">
                  <c:v>2004</c:v>
                </c:pt>
                <c:pt idx="27">
                  <c:v>2016</c:v>
                </c:pt>
                <c:pt idx="28">
                  <c:v>2020</c:v>
                </c:pt>
                <c:pt idx="29">
                  <c:v>1992</c:v>
                </c:pt>
                <c:pt idx="30">
                  <c:v>1991</c:v>
                </c:pt>
                <c:pt idx="31">
                  <c:v>1988</c:v>
                </c:pt>
                <c:pt idx="32">
                  <c:v>1997</c:v>
                </c:pt>
                <c:pt idx="33">
                  <c:v>1984</c:v>
                </c:pt>
                <c:pt idx="34">
                  <c:v>1986</c:v>
                </c:pt>
                <c:pt idx="35">
                  <c:v>2020</c:v>
                </c:pt>
                <c:pt idx="36">
                  <c:v>2013</c:v>
                </c:pt>
                <c:pt idx="37">
                  <c:v>2014</c:v>
                </c:pt>
                <c:pt idx="38">
                  <c:v>2007</c:v>
                </c:pt>
                <c:pt idx="39">
                  <c:v>2022</c:v>
                </c:pt>
                <c:pt idx="40">
                  <c:v>2009</c:v>
                </c:pt>
                <c:pt idx="41">
                  <c:v>2001</c:v>
                </c:pt>
                <c:pt idx="42">
                  <c:v>1999</c:v>
                </c:pt>
                <c:pt idx="43">
                  <c:v>1995</c:v>
                </c:pt>
                <c:pt idx="44">
                  <c:v>1993</c:v>
                </c:pt>
                <c:pt idx="45">
                  <c:v>2018</c:v>
                </c:pt>
                <c:pt idx="46">
                  <c:v>2014</c:v>
                </c:pt>
                <c:pt idx="47">
                  <c:v>1989</c:v>
                </c:pt>
                <c:pt idx="48">
                  <c:v>2014</c:v>
                </c:pt>
                <c:pt idx="49">
                  <c:v>1995</c:v>
                </c:pt>
                <c:pt idx="50">
                  <c:v>2017</c:v>
                </c:pt>
                <c:pt idx="51">
                  <c:v>1993</c:v>
                </c:pt>
                <c:pt idx="52">
                  <c:v>1993</c:v>
                </c:pt>
                <c:pt idx="53">
                  <c:v>2001</c:v>
                </c:pt>
                <c:pt idx="54">
                  <c:v>2003</c:v>
                </c:pt>
                <c:pt idx="55">
                  <c:v>2001</c:v>
                </c:pt>
                <c:pt idx="56">
                  <c:v>2016</c:v>
                </c:pt>
                <c:pt idx="57">
                  <c:v>1988</c:v>
                </c:pt>
                <c:pt idx="58">
                  <c:v>2009</c:v>
                </c:pt>
                <c:pt idx="59">
                  <c:v>2014</c:v>
                </c:pt>
                <c:pt idx="60">
                  <c:v>2010</c:v>
                </c:pt>
                <c:pt idx="61">
                  <c:v>2012</c:v>
                </c:pt>
                <c:pt idx="62">
                  <c:v>2019</c:v>
                </c:pt>
                <c:pt idx="63">
                  <c:v>1999</c:v>
                </c:pt>
                <c:pt idx="64">
                  <c:v>2006</c:v>
                </c:pt>
                <c:pt idx="65">
                  <c:v>2013</c:v>
                </c:pt>
                <c:pt idx="66">
                  <c:v>2016</c:v>
                </c:pt>
                <c:pt idx="67">
                  <c:v>1973</c:v>
                </c:pt>
                <c:pt idx="68">
                  <c:v>1940</c:v>
                </c:pt>
                <c:pt idx="69">
                  <c:v>2001</c:v>
                </c:pt>
                <c:pt idx="70">
                  <c:v>1992</c:v>
                </c:pt>
                <c:pt idx="71">
                  <c:v>2014</c:v>
                </c:pt>
                <c:pt idx="72">
                  <c:v>2003</c:v>
                </c:pt>
                <c:pt idx="73">
                  <c:v>2015</c:v>
                </c:pt>
                <c:pt idx="74">
                  <c:v>2006</c:v>
                </c:pt>
                <c:pt idx="75">
                  <c:v>2017</c:v>
                </c:pt>
                <c:pt idx="76">
                  <c:v>2016</c:v>
                </c:pt>
                <c:pt idx="77">
                  <c:v>2008</c:v>
                </c:pt>
                <c:pt idx="78">
                  <c:v>1998</c:v>
                </c:pt>
                <c:pt idx="79">
                  <c:v>2021</c:v>
                </c:pt>
                <c:pt idx="80">
                  <c:v>2010</c:v>
                </c:pt>
                <c:pt idx="81">
                  <c:v>2008</c:v>
                </c:pt>
                <c:pt idx="82">
                  <c:v>1967</c:v>
                </c:pt>
                <c:pt idx="83">
                  <c:v>1937</c:v>
                </c:pt>
              </c:numCache>
            </c:numRef>
          </c:xVal>
          <c:yVal>
            <c:numRef>
              <c:f>genre_tables!$AF$3:$AF$209</c:f>
              <c:numCache>
                <c:formatCode>General</c:formatCode>
                <c:ptCount val="207"/>
                <c:pt idx="0">
                  <c:v>140</c:v>
                </c:pt>
                <c:pt idx="1">
                  <c:v>125</c:v>
                </c:pt>
                <c:pt idx="2">
                  <c:v>88</c:v>
                </c:pt>
                <c:pt idx="3">
                  <c:v>89</c:v>
                </c:pt>
                <c:pt idx="4">
                  <c:v>117</c:v>
                </c:pt>
                <c:pt idx="5">
                  <c:v>105</c:v>
                </c:pt>
                <c:pt idx="6">
                  <c:v>106</c:v>
                </c:pt>
                <c:pt idx="7">
                  <c:v>98</c:v>
                </c:pt>
                <c:pt idx="8">
                  <c:v>81</c:v>
                </c:pt>
                <c:pt idx="9">
                  <c:v>96</c:v>
                </c:pt>
                <c:pt idx="10">
                  <c:v>103</c:v>
                </c:pt>
                <c:pt idx="11">
                  <c:v>134</c:v>
                </c:pt>
                <c:pt idx="12">
                  <c:v>119</c:v>
                </c:pt>
                <c:pt idx="13">
                  <c:v>100</c:v>
                </c:pt>
                <c:pt idx="14">
                  <c:v>117</c:v>
                </c:pt>
                <c:pt idx="15">
                  <c:v>96</c:v>
                </c:pt>
                <c:pt idx="16">
                  <c:v>111</c:v>
                </c:pt>
                <c:pt idx="17">
                  <c:v>95</c:v>
                </c:pt>
                <c:pt idx="18">
                  <c:v>92</c:v>
                </c:pt>
                <c:pt idx="19">
                  <c:v>98</c:v>
                </c:pt>
                <c:pt idx="20">
                  <c:v>86</c:v>
                </c:pt>
                <c:pt idx="21">
                  <c:v>86</c:v>
                </c:pt>
                <c:pt idx="22">
                  <c:v>130</c:v>
                </c:pt>
                <c:pt idx="23">
                  <c:v>87</c:v>
                </c:pt>
                <c:pt idx="24">
                  <c:v>92</c:v>
                </c:pt>
                <c:pt idx="25">
                  <c:v>117</c:v>
                </c:pt>
                <c:pt idx="26">
                  <c:v>115</c:v>
                </c:pt>
                <c:pt idx="27">
                  <c:v>108</c:v>
                </c:pt>
                <c:pt idx="28">
                  <c:v>100</c:v>
                </c:pt>
                <c:pt idx="29">
                  <c:v>90</c:v>
                </c:pt>
                <c:pt idx="30">
                  <c:v>84</c:v>
                </c:pt>
                <c:pt idx="31">
                  <c:v>124</c:v>
                </c:pt>
                <c:pt idx="32">
                  <c:v>81</c:v>
                </c:pt>
                <c:pt idx="33">
                  <c:v>117</c:v>
                </c:pt>
                <c:pt idx="34">
                  <c:v>125</c:v>
                </c:pt>
                <c:pt idx="35">
                  <c:v>103</c:v>
                </c:pt>
                <c:pt idx="36">
                  <c:v>137</c:v>
                </c:pt>
                <c:pt idx="37">
                  <c:v>93</c:v>
                </c:pt>
                <c:pt idx="38">
                  <c:v>96</c:v>
                </c:pt>
                <c:pt idx="39">
                  <c:v>102</c:v>
                </c:pt>
                <c:pt idx="40">
                  <c:v>87</c:v>
                </c:pt>
                <c:pt idx="41">
                  <c:v>90</c:v>
                </c:pt>
                <c:pt idx="42">
                  <c:v>92</c:v>
                </c:pt>
                <c:pt idx="43">
                  <c:v>83</c:v>
                </c:pt>
                <c:pt idx="44">
                  <c:v>76</c:v>
                </c:pt>
                <c:pt idx="45">
                  <c:v>101</c:v>
                </c:pt>
                <c:pt idx="46">
                  <c:v>102</c:v>
                </c:pt>
                <c:pt idx="47">
                  <c:v>103</c:v>
                </c:pt>
                <c:pt idx="48">
                  <c:v>102</c:v>
                </c:pt>
                <c:pt idx="49">
                  <c:v>111</c:v>
                </c:pt>
                <c:pt idx="50">
                  <c:v>94</c:v>
                </c:pt>
                <c:pt idx="51">
                  <c:v>76</c:v>
                </c:pt>
                <c:pt idx="52">
                  <c:v>94</c:v>
                </c:pt>
                <c:pt idx="53">
                  <c:v>115</c:v>
                </c:pt>
                <c:pt idx="54">
                  <c:v>92</c:v>
                </c:pt>
                <c:pt idx="55">
                  <c:v>87</c:v>
                </c:pt>
                <c:pt idx="56">
                  <c:v>70</c:v>
                </c:pt>
                <c:pt idx="57">
                  <c:v>104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101</c:v>
                </c:pt>
                <c:pt idx="62">
                  <c:v>100</c:v>
                </c:pt>
                <c:pt idx="63">
                  <c:v>81</c:v>
                </c:pt>
                <c:pt idx="64">
                  <c:v>90</c:v>
                </c:pt>
                <c:pt idx="65">
                  <c:v>126</c:v>
                </c:pt>
                <c:pt idx="66">
                  <c:v>101</c:v>
                </c:pt>
                <c:pt idx="67">
                  <c:v>72</c:v>
                </c:pt>
                <c:pt idx="68">
                  <c:v>124</c:v>
                </c:pt>
                <c:pt idx="69">
                  <c:v>99</c:v>
                </c:pt>
                <c:pt idx="70">
                  <c:v>94</c:v>
                </c:pt>
                <c:pt idx="71">
                  <c:v>103</c:v>
                </c:pt>
                <c:pt idx="72">
                  <c:v>80</c:v>
                </c:pt>
                <c:pt idx="73">
                  <c:v>108</c:v>
                </c:pt>
                <c:pt idx="74">
                  <c:v>98</c:v>
                </c:pt>
                <c:pt idx="75">
                  <c:v>94</c:v>
                </c:pt>
                <c:pt idx="76">
                  <c:v>107</c:v>
                </c:pt>
                <c:pt idx="77">
                  <c:v>92</c:v>
                </c:pt>
                <c:pt idx="78">
                  <c:v>87</c:v>
                </c:pt>
                <c:pt idx="79">
                  <c:v>114</c:v>
                </c:pt>
                <c:pt idx="80">
                  <c:v>95</c:v>
                </c:pt>
                <c:pt idx="81">
                  <c:v>101</c:v>
                </c:pt>
                <c:pt idx="82">
                  <c:v>78</c:v>
                </c:pt>
                <c:pt idx="83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9F-4DB3-8705-04FFEE847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3303047"/>
        <c:axId val="1353305095"/>
      </c:scatterChart>
      <c:valAx>
        <c:axId val="1353303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305095"/>
        <c:crosses val="autoZero"/>
        <c:crossBetween val="midCat"/>
      </c:valAx>
      <c:valAx>
        <c:axId val="1353305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303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Animation (ratings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genre_tables!$AE$3:$AE$209</c:f>
              <c:numCache>
                <c:formatCode>General</c:formatCode>
                <c:ptCount val="207"/>
                <c:pt idx="0">
                  <c:v>2023</c:v>
                </c:pt>
                <c:pt idx="1">
                  <c:v>2001</c:v>
                </c:pt>
                <c:pt idx="2">
                  <c:v>1994</c:v>
                </c:pt>
                <c:pt idx="3">
                  <c:v>1988</c:v>
                </c:pt>
                <c:pt idx="4">
                  <c:v>2018</c:v>
                </c:pt>
                <c:pt idx="5">
                  <c:v>2017</c:v>
                </c:pt>
                <c:pt idx="6">
                  <c:v>2016</c:v>
                </c:pt>
                <c:pt idx="7">
                  <c:v>2008</c:v>
                </c:pt>
                <c:pt idx="8">
                  <c:v>1995</c:v>
                </c:pt>
                <c:pt idx="9">
                  <c:v>2009</c:v>
                </c:pt>
                <c:pt idx="10">
                  <c:v>2010</c:v>
                </c:pt>
                <c:pt idx="11">
                  <c:v>1997</c:v>
                </c:pt>
                <c:pt idx="12">
                  <c:v>2004</c:v>
                </c:pt>
                <c:pt idx="13">
                  <c:v>2003</c:v>
                </c:pt>
                <c:pt idx="14">
                  <c:v>2020</c:v>
                </c:pt>
                <c:pt idx="15">
                  <c:v>2019</c:v>
                </c:pt>
                <c:pt idx="16">
                  <c:v>2007</c:v>
                </c:pt>
                <c:pt idx="17">
                  <c:v>2015</c:v>
                </c:pt>
                <c:pt idx="18">
                  <c:v>2001</c:v>
                </c:pt>
                <c:pt idx="19">
                  <c:v>2010</c:v>
                </c:pt>
                <c:pt idx="20">
                  <c:v>1988</c:v>
                </c:pt>
                <c:pt idx="21">
                  <c:v>1999</c:v>
                </c:pt>
                <c:pt idx="22">
                  <c:v>2016</c:v>
                </c:pt>
                <c:pt idx="23">
                  <c:v>1997</c:v>
                </c:pt>
                <c:pt idx="24">
                  <c:v>2009</c:v>
                </c:pt>
                <c:pt idx="25">
                  <c:v>2012</c:v>
                </c:pt>
                <c:pt idx="26">
                  <c:v>2004</c:v>
                </c:pt>
                <c:pt idx="27">
                  <c:v>2016</c:v>
                </c:pt>
                <c:pt idx="28">
                  <c:v>2020</c:v>
                </c:pt>
                <c:pt idx="29">
                  <c:v>1992</c:v>
                </c:pt>
                <c:pt idx="30">
                  <c:v>1991</c:v>
                </c:pt>
                <c:pt idx="31">
                  <c:v>1988</c:v>
                </c:pt>
                <c:pt idx="32">
                  <c:v>1997</c:v>
                </c:pt>
                <c:pt idx="33">
                  <c:v>1984</c:v>
                </c:pt>
                <c:pt idx="34">
                  <c:v>1986</c:v>
                </c:pt>
                <c:pt idx="35">
                  <c:v>2020</c:v>
                </c:pt>
                <c:pt idx="36">
                  <c:v>2013</c:v>
                </c:pt>
                <c:pt idx="37">
                  <c:v>2014</c:v>
                </c:pt>
                <c:pt idx="38">
                  <c:v>2007</c:v>
                </c:pt>
                <c:pt idx="39">
                  <c:v>2022</c:v>
                </c:pt>
                <c:pt idx="40">
                  <c:v>2009</c:v>
                </c:pt>
                <c:pt idx="41">
                  <c:v>2001</c:v>
                </c:pt>
                <c:pt idx="42">
                  <c:v>1999</c:v>
                </c:pt>
                <c:pt idx="43">
                  <c:v>1995</c:v>
                </c:pt>
                <c:pt idx="44">
                  <c:v>1993</c:v>
                </c:pt>
                <c:pt idx="45">
                  <c:v>2018</c:v>
                </c:pt>
                <c:pt idx="46">
                  <c:v>2014</c:v>
                </c:pt>
                <c:pt idx="47">
                  <c:v>1989</c:v>
                </c:pt>
                <c:pt idx="48">
                  <c:v>2014</c:v>
                </c:pt>
                <c:pt idx="49">
                  <c:v>1995</c:v>
                </c:pt>
                <c:pt idx="50">
                  <c:v>2017</c:v>
                </c:pt>
                <c:pt idx="51">
                  <c:v>1993</c:v>
                </c:pt>
                <c:pt idx="52">
                  <c:v>1993</c:v>
                </c:pt>
                <c:pt idx="53">
                  <c:v>2001</c:v>
                </c:pt>
                <c:pt idx="54">
                  <c:v>2003</c:v>
                </c:pt>
                <c:pt idx="55">
                  <c:v>2001</c:v>
                </c:pt>
                <c:pt idx="56">
                  <c:v>2016</c:v>
                </c:pt>
                <c:pt idx="57">
                  <c:v>1988</c:v>
                </c:pt>
                <c:pt idx="58">
                  <c:v>2009</c:v>
                </c:pt>
                <c:pt idx="59">
                  <c:v>2014</c:v>
                </c:pt>
                <c:pt idx="60">
                  <c:v>2010</c:v>
                </c:pt>
                <c:pt idx="61">
                  <c:v>2012</c:v>
                </c:pt>
                <c:pt idx="62">
                  <c:v>2019</c:v>
                </c:pt>
                <c:pt idx="63">
                  <c:v>1999</c:v>
                </c:pt>
                <c:pt idx="64">
                  <c:v>2006</c:v>
                </c:pt>
                <c:pt idx="65">
                  <c:v>2013</c:v>
                </c:pt>
                <c:pt idx="66">
                  <c:v>2016</c:v>
                </c:pt>
                <c:pt idx="67">
                  <c:v>1973</c:v>
                </c:pt>
                <c:pt idx="68">
                  <c:v>1940</c:v>
                </c:pt>
                <c:pt idx="69">
                  <c:v>2001</c:v>
                </c:pt>
                <c:pt idx="70">
                  <c:v>1992</c:v>
                </c:pt>
                <c:pt idx="71">
                  <c:v>2014</c:v>
                </c:pt>
                <c:pt idx="72">
                  <c:v>2003</c:v>
                </c:pt>
                <c:pt idx="73">
                  <c:v>2015</c:v>
                </c:pt>
                <c:pt idx="74">
                  <c:v>2006</c:v>
                </c:pt>
                <c:pt idx="75">
                  <c:v>2017</c:v>
                </c:pt>
                <c:pt idx="76">
                  <c:v>2016</c:v>
                </c:pt>
                <c:pt idx="77">
                  <c:v>2008</c:v>
                </c:pt>
                <c:pt idx="78">
                  <c:v>1998</c:v>
                </c:pt>
                <c:pt idx="79">
                  <c:v>2021</c:v>
                </c:pt>
                <c:pt idx="80">
                  <c:v>2010</c:v>
                </c:pt>
                <c:pt idx="81">
                  <c:v>2008</c:v>
                </c:pt>
                <c:pt idx="82">
                  <c:v>1967</c:v>
                </c:pt>
                <c:pt idx="83">
                  <c:v>1937</c:v>
                </c:pt>
              </c:numCache>
            </c:numRef>
          </c:xVal>
          <c:yVal>
            <c:numRef>
              <c:f>genre_tables!$AG$3:$AG$209</c:f>
              <c:numCache>
                <c:formatCode>General</c:formatCode>
                <c:ptCount val="207"/>
                <c:pt idx="0">
                  <c:v>8.9</c:v>
                </c:pt>
                <c:pt idx="1">
                  <c:v>8.6</c:v>
                </c:pt>
                <c:pt idx="2">
                  <c:v>8.5</c:v>
                </c:pt>
                <c:pt idx="3">
                  <c:v>8.5</c:v>
                </c:pt>
                <c:pt idx="4">
                  <c:v>8.4</c:v>
                </c:pt>
                <c:pt idx="5">
                  <c:v>8.4</c:v>
                </c:pt>
                <c:pt idx="6">
                  <c:v>8.4</c:v>
                </c:pt>
                <c:pt idx="7">
                  <c:v>8.4</c:v>
                </c:pt>
                <c:pt idx="8">
                  <c:v>8.3000000000000007</c:v>
                </c:pt>
                <c:pt idx="9">
                  <c:v>8.3000000000000007</c:v>
                </c:pt>
                <c:pt idx="10">
                  <c:v>8.3000000000000007</c:v>
                </c:pt>
                <c:pt idx="11">
                  <c:v>8.3000000000000007</c:v>
                </c:pt>
                <c:pt idx="12">
                  <c:v>8.1999999999999993</c:v>
                </c:pt>
                <c:pt idx="13">
                  <c:v>8.1999999999999993</c:v>
                </c:pt>
                <c:pt idx="14">
                  <c:v>8.1999999999999993</c:v>
                </c:pt>
                <c:pt idx="15">
                  <c:v>8.1999999999999993</c:v>
                </c:pt>
                <c:pt idx="16">
                  <c:v>8.1</c:v>
                </c:pt>
                <c:pt idx="17">
                  <c:v>8.1</c:v>
                </c:pt>
                <c:pt idx="18">
                  <c:v>8.1</c:v>
                </c:pt>
                <c:pt idx="19">
                  <c:v>8.1</c:v>
                </c:pt>
                <c:pt idx="20">
                  <c:v>8.1</c:v>
                </c:pt>
                <c:pt idx="21">
                  <c:v>8.1</c:v>
                </c:pt>
                <c:pt idx="22">
                  <c:v>8.1</c:v>
                </c:pt>
                <c:pt idx="23">
                  <c:v>8.1</c:v>
                </c:pt>
                <c:pt idx="24">
                  <c:v>8.1</c:v>
                </c:pt>
                <c:pt idx="25">
                  <c:v>8.1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7.9</c:v>
                </c:pt>
                <c:pt idx="40">
                  <c:v>7.9</c:v>
                </c:pt>
                <c:pt idx="41">
                  <c:v>7.9</c:v>
                </c:pt>
                <c:pt idx="42">
                  <c:v>7.9</c:v>
                </c:pt>
                <c:pt idx="43">
                  <c:v>7.9</c:v>
                </c:pt>
                <c:pt idx="44">
                  <c:v>7.9</c:v>
                </c:pt>
                <c:pt idx="45">
                  <c:v>7.8</c:v>
                </c:pt>
                <c:pt idx="46">
                  <c:v>7.8</c:v>
                </c:pt>
                <c:pt idx="47">
                  <c:v>7.8</c:v>
                </c:pt>
                <c:pt idx="48">
                  <c:v>7.8</c:v>
                </c:pt>
                <c:pt idx="49">
                  <c:v>7.8</c:v>
                </c:pt>
                <c:pt idx="50">
                  <c:v>7.8</c:v>
                </c:pt>
                <c:pt idx="51">
                  <c:v>7.8</c:v>
                </c:pt>
                <c:pt idx="52">
                  <c:v>7.8</c:v>
                </c:pt>
                <c:pt idx="53">
                  <c:v>7.8</c:v>
                </c:pt>
                <c:pt idx="54">
                  <c:v>7.8</c:v>
                </c:pt>
                <c:pt idx="55">
                  <c:v>7.8</c:v>
                </c:pt>
                <c:pt idx="56">
                  <c:v>7.8</c:v>
                </c:pt>
                <c:pt idx="57">
                  <c:v>7.7</c:v>
                </c:pt>
                <c:pt idx="58">
                  <c:v>7.7</c:v>
                </c:pt>
                <c:pt idx="59">
                  <c:v>7.7</c:v>
                </c:pt>
                <c:pt idx="60">
                  <c:v>7.7</c:v>
                </c:pt>
                <c:pt idx="61">
                  <c:v>7.7</c:v>
                </c:pt>
                <c:pt idx="62">
                  <c:v>7.7</c:v>
                </c:pt>
                <c:pt idx="63">
                  <c:v>7.7</c:v>
                </c:pt>
                <c:pt idx="64">
                  <c:v>7.7</c:v>
                </c:pt>
                <c:pt idx="65">
                  <c:v>7.7</c:v>
                </c:pt>
                <c:pt idx="66">
                  <c:v>7.7</c:v>
                </c:pt>
                <c:pt idx="67">
                  <c:v>7.7</c:v>
                </c:pt>
                <c:pt idx="68">
                  <c:v>7.7</c:v>
                </c:pt>
                <c:pt idx="69">
                  <c:v>7.7</c:v>
                </c:pt>
                <c:pt idx="70">
                  <c:v>7.7</c:v>
                </c:pt>
                <c:pt idx="71">
                  <c:v>7.7</c:v>
                </c:pt>
                <c:pt idx="72">
                  <c:v>7.7</c:v>
                </c:pt>
                <c:pt idx="73">
                  <c:v>7.7</c:v>
                </c:pt>
                <c:pt idx="74">
                  <c:v>7.7</c:v>
                </c:pt>
                <c:pt idx="75">
                  <c:v>7.7</c:v>
                </c:pt>
                <c:pt idx="76">
                  <c:v>7.6</c:v>
                </c:pt>
                <c:pt idx="77">
                  <c:v>7.6</c:v>
                </c:pt>
                <c:pt idx="78">
                  <c:v>7.6</c:v>
                </c:pt>
                <c:pt idx="79">
                  <c:v>7.6</c:v>
                </c:pt>
                <c:pt idx="80">
                  <c:v>7.6</c:v>
                </c:pt>
                <c:pt idx="81">
                  <c:v>7.6</c:v>
                </c:pt>
                <c:pt idx="82">
                  <c:v>7.6</c:v>
                </c:pt>
                <c:pt idx="83">
                  <c:v>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8F-462B-B1D8-92CAFC365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07208"/>
        <c:axId val="40370696"/>
      </c:scatterChart>
      <c:valAx>
        <c:axId val="24307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70696"/>
        <c:crosses val="autoZero"/>
        <c:crossBetween val="midCat"/>
      </c:valAx>
      <c:valAx>
        <c:axId val="4037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07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Animation (metascores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genre_tables!$AE$3:$AE$209</c:f>
              <c:numCache>
                <c:formatCode>General</c:formatCode>
                <c:ptCount val="207"/>
                <c:pt idx="0">
                  <c:v>2023</c:v>
                </c:pt>
                <c:pt idx="1">
                  <c:v>2001</c:v>
                </c:pt>
                <c:pt idx="2">
                  <c:v>1994</c:v>
                </c:pt>
                <c:pt idx="3">
                  <c:v>1988</c:v>
                </c:pt>
                <c:pt idx="4">
                  <c:v>2018</c:v>
                </c:pt>
                <c:pt idx="5">
                  <c:v>2017</c:v>
                </c:pt>
                <c:pt idx="6">
                  <c:v>2016</c:v>
                </c:pt>
                <c:pt idx="7">
                  <c:v>2008</c:v>
                </c:pt>
                <c:pt idx="8">
                  <c:v>1995</c:v>
                </c:pt>
                <c:pt idx="9">
                  <c:v>2009</c:v>
                </c:pt>
                <c:pt idx="10">
                  <c:v>2010</c:v>
                </c:pt>
                <c:pt idx="11">
                  <c:v>1997</c:v>
                </c:pt>
                <c:pt idx="12">
                  <c:v>2004</c:v>
                </c:pt>
                <c:pt idx="13">
                  <c:v>2003</c:v>
                </c:pt>
                <c:pt idx="14">
                  <c:v>2020</c:v>
                </c:pt>
                <c:pt idx="15">
                  <c:v>2019</c:v>
                </c:pt>
                <c:pt idx="16">
                  <c:v>2007</c:v>
                </c:pt>
                <c:pt idx="17">
                  <c:v>2015</c:v>
                </c:pt>
                <c:pt idx="18">
                  <c:v>2001</c:v>
                </c:pt>
                <c:pt idx="19">
                  <c:v>2010</c:v>
                </c:pt>
                <c:pt idx="20">
                  <c:v>1988</c:v>
                </c:pt>
                <c:pt idx="21">
                  <c:v>1999</c:v>
                </c:pt>
                <c:pt idx="22">
                  <c:v>2016</c:v>
                </c:pt>
                <c:pt idx="23">
                  <c:v>1997</c:v>
                </c:pt>
                <c:pt idx="24">
                  <c:v>2009</c:v>
                </c:pt>
                <c:pt idx="25">
                  <c:v>2012</c:v>
                </c:pt>
                <c:pt idx="26">
                  <c:v>2004</c:v>
                </c:pt>
                <c:pt idx="27">
                  <c:v>2016</c:v>
                </c:pt>
                <c:pt idx="28">
                  <c:v>2020</c:v>
                </c:pt>
                <c:pt idx="29">
                  <c:v>1992</c:v>
                </c:pt>
                <c:pt idx="30">
                  <c:v>1991</c:v>
                </c:pt>
                <c:pt idx="31">
                  <c:v>1988</c:v>
                </c:pt>
                <c:pt idx="32">
                  <c:v>1997</c:v>
                </c:pt>
                <c:pt idx="33">
                  <c:v>1984</c:v>
                </c:pt>
                <c:pt idx="34">
                  <c:v>1986</c:v>
                </c:pt>
                <c:pt idx="35">
                  <c:v>2020</c:v>
                </c:pt>
                <c:pt idx="36">
                  <c:v>2013</c:v>
                </c:pt>
                <c:pt idx="37">
                  <c:v>2014</c:v>
                </c:pt>
                <c:pt idx="38">
                  <c:v>2007</c:v>
                </c:pt>
                <c:pt idx="39">
                  <c:v>2022</c:v>
                </c:pt>
                <c:pt idx="40">
                  <c:v>2009</c:v>
                </c:pt>
                <c:pt idx="41">
                  <c:v>2001</c:v>
                </c:pt>
                <c:pt idx="42">
                  <c:v>1999</c:v>
                </c:pt>
                <c:pt idx="43">
                  <c:v>1995</c:v>
                </c:pt>
                <c:pt idx="44">
                  <c:v>1993</c:v>
                </c:pt>
                <c:pt idx="45">
                  <c:v>2018</c:v>
                </c:pt>
                <c:pt idx="46">
                  <c:v>2014</c:v>
                </c:pt>
                <c:pt idx="47">
                  <c:v>1989</c:v>
                </c:pt>
                <c:pt idx="48">
                  <c:v>2014</c:v>
                </c:pt>
                <c:pt idx="49">
                  <c:v>1995</c:v>
                </c:pt>
                <c:pt idx="50">
                  <c:v>2017</c:v>
                </c:pt>
                <c:pt idx="51">
                  <c:v>1993</c:v>
                </c:pt>
                <c:pt idx="52">
                  <c:v>1993</c:v>
                </c:pt>
                <c:pt idx="53">
                  <c:v>2001</c:v>
                </c:pt>
                <c:pt idx="54">
                  <c:v>2003</c:v>
                </c:pt>
                <c:pt idx="55">
                  <c:v>2001</c:v>
                </c:pt>
                <c:pt idx="56">
                  <c:v>2016</c:v>
                </c:pt>
                <c:pt idx="57">
                  <c:v>1988</c:v>
                </c:pt>
                <c:pt idx="58">
                  <c:v>2009</c:v>
                </c:pt>
                <c:pt idx="59">
                  <c:v>2014</c:v>
                </c:pt>
                <c:pt idx="60">
                  <c:v>2010</c:v>
                </c:pt>
                <c:pt idx="61">
                  <c:v>2012</c:v>
                </c:pt>
                <c:pt idx="62">
                  <c:v>2019</c:v>
                </c:pt>
                <c:pt idx="63">
                  <c:v>1999</c:v>
                </c:pt>
                <c:pt idx="64">
                  <c:v>2006</c:v>
                </c:pt>
                <c:pt idx="65">
                  <c:v>2013</c:v>
                </c:pt>
                <c:pt idx="66">
                  <c:v>2016</c:v>
                </c:pt>
                <c:pt idx="67">
                  <c:v>1973</c:v>
                </c:pt>
                <c:pt idx="68">
                  <c:v>1940</c:v>
                </c:pt>
                <c:pt idx="69">
                  <c:v>2001</c:v>
                </c:pt>
                <c:pt idx="70">
                  <c:v>1992</c:v>
                </c:pt>
                <c:pt idx="71">
                  <c:v>2014</c:v>
                </c:pt>
                <c:pt idx="72">
                  <c:v>2003</c:v>
                </c:pt>
                <c:pt idx="73">
                  <c:v>2015</c:v>
                </c:pt>
                <c:pt idx="74">
                  <c:v>2006</c:v>
                </c:pt>
                <c:pt idx="75">
                  <c:v>2017</c:v>
                </c:pt>
                <c:pt idx="76">
                  <c:v>2016</c:v>
                </c:pt>
                <c:pt idx="77">
                  <c:v>2008</c:v>
                </c:pt>
                <c:pt idx="78">
                  <c:v>1998</c:v>
                </c:pt>
                <c:pt idx="79">
                  <c:v>2021</c:v>
                </c:pt>
                <c:pt idx="80">
                  <c:v>2010</c:v>
                </c:pt>
                <c:pt idx="81">
                  <c:v>2008</c:v>
                </c:pt>
                <c:pt idx="82">
                  <c:v>1967</c:v>
                </c:pt>
                <c:pt idx="83">
                  <c:v>1937</c:v>
                </c:pt>
              </c:numCache>
            </c:numRef>
          </c:xVal>
          <c:yVal>
            <c:numRef>
              <c:f>genre_tables!$AH$3:$AH$209</c:f>
              <c:numCache>
                <c:formatCode>General</c:formatCode>
                <c:ptCount val="207"/>
                <c:pt idx="0" formatCode="0.0">
                  <c:v>86</c:v>
                </c:pt>
                <c:pt idx="1">
                  <c:v>96</c:v>
                </c:pt>
                <c:pt idx="2">
                  <c:v>88</c:v>
                </c:pt>
                <c:pt idx="3">
                  <c:v>94</c:v>
                </c:pt>
                <c:pt idx="4">
                  <c:v>87</c:v>
                </c:pt>
                <c:pt idx="5">
                  <c:v>81</c:v>
                </c:pt>
                <c:pt idx="6">
                  <c:v>81</c:v>
                </c:pt>
                <c:pt idx="7">
                  <c:v>95</c:v>
                </c:pt>
                <c:pt idx="8">
                  <c:v>96</c:v>
                </c:pt>
                <c:pt idx="9">
                  <c:v>88</c:v>
                </c:pt>
                <c:pt idx="10">
                  <c:v>92</c:v>
                </c:pt>
                <c:pt idx="11">
                  <c:v>76</c:v>
                </c:pt>
                <c:pt idx="12">
                  <c:v>82</c:v>
                </c:pt>
                <c:pt idx="13">
                  <c:v>90</c:v>
                </c:pt>
                <c:pt idx="14">
                  <c:v>72</c:v>
                </c:pt>
                <c:pt idx="15">
                  <c:v>65</c:v>
                </c:pt>
                <c:pt idx="16">
                  <c:v>96</c:v>
                </c:pt>
                <c:pt idx="17">
                  <c:v>94</c:v>
                </c:pt>
                <c:pt idx="18">
                  <c:v>79</c:v>
                </c:pt>
                <c:pt idx="19">
                  <c:v>75</c:v>
                </c:pt>
                <c:pt idx="20">
                  <c:v>86</c:v>
                </c:pt>
                <c:pt idx="21">
                  <c:v>85</c:v>
                </c:pt>
                <c:pt idx="22">
                  <c:v>78</c:v>
                </c:pt>
                <c:pt idx="23">
                  <c:v>0</c:v>
                </c:pt>
                <c:pt idx="24">
                  <c:v>0</c:v>
                </c:pt>
                <c:pt idx="25">
                  <c:v>71</c:v>
                </c:pt>
                <c:pt idx="26">
                  <c:v>90</c:v>
                </c:pt>
                <c:pt idx="27">
                  <c:v>78</c:v>
                </c:pt>
                <c:pt idx="28">
                  <c:v>83</c:v>
                </c:pt>
                <c:pt idx="29">
                  <c:v>86</c:v>
                </c:pt>
                <c:pt idx="30">
                  <c:v>95</c:v>
                </c:pt>
                <c:pt idx="31">
                  <c:v>67</c:v>
                </c:pt>
                <c:pt idx="32">
                  <c:v>67</c:v>
                </c:pt>
                <c:pt idx="33">
                  <c:v>86</c:v>
                </c:pt>
                <c:pt idx="34">
                  <c:v>78</c:v>
                </c:pt>
                <c:pt idx="35">
                  <c:v>87</c:v>
                </c:pt>
                <c:pt idx="36">
                  <c:v>89</c:v>
                </c:pt>
                <c:pt idx="37">
                  <c:v>85</c:v>
                </c:pt>
                <c:pt idx="38">
                  <c:v>90</c:v>
                </c:pt>
                <c:pt idx="39">
                  <c:v>73</c:v>
                </c:pt>
                <c:pt idx="40">
                  <c:v>83</c:v>
                </c:pt>
                <c:pt idx="41">
                  <c:v>84</c:v>
                </c:pt>
                <c:pt idx="42">
                  <c:v>88</c:v>
                </c:pt>
                <c:pt idx="43">
                  <c:v>76</c:v>
                </c:pt>
                <c:pt idx="44">
                  <c:v>82</c:v>
                </c:pt>
                <c:pt idx="45">
                  <c:v>82</c:v>
                </c:pt>
                <c:pt idx="46">
                  <c:v>74</c:v>
                </c:pt>
                <c:pt idx="47">
                  <c:v>85</c:v>
                </c:pt>
                <c:pt idx="48">
                  <c:v>77</c:v>
                </c:pt>
                <c:pt idx="49">
                  <c:v>75</c:v>
                </c:pt>
                <c:pt idx="50">
                  <c:v>62</c:v>
                </c:pt>
                <c:pt idx="51">
                  <c:v>65</c:v>
                </c:pt>
                <c:pt idx="52">
                  <c:v>0</c:v>
                </c:pt>
                <c:pt idx="53">
                  <c:v>61</c:v>
                </c:pt>
                <c:pt idx="54">
                  <c:v>74</c:v>
                </c:pt>
                <c:pt idx="55">
                  <c:v>70</c:v>
                </c:pt>
                <c:pt idx="56">
                  <c:v>85</c:v>
                </c:pt>
                <c:pt idx="57">
                  <c:v>83</c:v>
                </c:pt>
                <c:pt idx="58">
                  <c:v>80</c:v>
                </c:pt>
                <c:pt idx="59">
                  <c:v>83</c:v>
                </c:pt>
                <c:pt idx="60">
                  <c:v>71</c:v>
                </c:pt>
                <c:pt idx="61">
                  <c:v>72</c:v>
                </c:pt>
                <c:pt idx="62">
                  <c:v>84</c:v>
                </c:pt>
                <c:pt idx="63">
                  <c:v>73</c:v>
                </c:pt>
                <c:pt idx="64">
                  <c:v>81</c:v>
                </c:pt>
                <c:pt idx="65">
                  <c:v>83</c:v>
                </c:pt>
                <c:pt idx="66">
                  <c:v>84</c:v>
                </c:pt>
                <c:pt idx="67">
                  <c:v>73</c:v>
                </c:pt>
                <c:pt idx="68">
                  <c:v>96</c:v>
                </c:pt>
                <c:pt idx="69">
                  <c:v>84</c:v>
                </c:pt>
                <c:pt idx="70">
                  <c:v>83</c:v>
                </c:pt>
                <c:pt idx="71">
                  <c:v>72</c:v>
                </c:pt>
                <c:pt idx="72">
                  <c:v>91</c:v>
                </c:pt>
                <c:pt idx="73">
                  <c:v>70</c:v>
                </c:pt>
                <c:pt idx="74">
                  <c:v>66</c:v>
                </c:pt>
                <c:pt idx="75">
                  <c:v>78</c:v>
                </c:pt>
                <c:pt idx="76">
                  <c:v>81</c:v>
                </c:pt>
                <c:pt idx="77">
                  <c:v>74</c:v>
                </c:pt>
                <c:pt idx="78">
                  <c:v>71</c:v>
                </c:pt>
                <c:pt idx="79">
                  <c:v>81</c:v>
                </c:pt>
                <c:pt idx="80">
                  <c:v>72</c:v>
                </c:pt>
                <c:pt idx="81">
                  <c:v>86</c:v>
                </c:pt>
                <c:pt idx="82">
                  <c:v>65</c:v>
                </c:pt>
                <c:pt idx="83">
                  <c:v>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14-4FE5-A3BB-EC8628DA5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571144"/>
        <c:axId val="1451561480"/>
      </c:scatterChart>
      <c:valAx>
        <c:axId val="180571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561480"/>
        <c:crosses val="autoZero"/>
        <c:crossBetween val="midCat"/>
      </c:valAx>
      <c:valAx>
        <c:axId val="145156148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71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Animation (gross revenue (M)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genre_tables!$AE$3:$AE$209</c:f>
              <c:numCache>
                <c:formatCode>General</c:formatCode>
                <c:ptCount val="207"/>
                <c:pt idx="0">
                  <c:v>2023</c:v>
                </c:pt>
                <c:pt idx="1">
                  <c:v>2001</c:v>
                </c:pt>
                <c:pt idx="2">
                  <c:v>1994</c:v>
                </c:pt>
                <c:pt idx="3">
                  <c:v>1988</c:v>
                </c:pt>
                <c:pt idx="4">
                  <c:v>2018</c:v>
                </c:pt>
                <c:pt idx="5">
                  <c:v>2017</c:v>
                </c:pt>
                <c:pt idx="6">
                  <c:v>2016</c:v>
                </c:pt>
                <c:pt idx="7">
                  <c:v>2008</c:v>
                </c:pt>
                <c:pt idx="8">
                  <c:v>1995</c:v>
                </c:pt>
                <c:pt idx="9">
                  <c:v>2009</c:v>
                </c:pt>
                <c:pt idx="10">
                  <c:v>2010</c:v>
                </c:pt>
                <c:pt idx="11">
                  <c:v>1997</c:v>
                </c:pt>
                <c:pt idx="12">
                  <c:v>2004</c:v>
                </c:pt>
                <c:pt idx="13">
                  <c:v>2003</c:v>
                </c:pt>
                <c:pt idx="14">
                  <c:v>2020</c:v>
                </c:pt>
                <c:pt idx="15">
                  <c:v>2019</c:v>
                </c:pt>
                <c:pt idx="16">
                  <c:v>2007</c:v>
                </c:pt>
                <c:pt idx="17">
                  <c:v>2015</c:v>
                </c:pt>
                <c:pt idx="18">
                  <c:v>2001</c:v>
                </c:pt>
                <c:pt idx="19">
                  <c:v>2010</c:v>
                </c:pt>
                <c:pt idx="20">
                  <c:v>1988</c:v>
                </c:pt>
                <c:pt idx="21">
                  <c:v>1999</c:v>
                </c:pt>
                <c:pt idx="22">
                  <c:v>2016</c:v>
                </c:pt>
                <c:pt idx="23">
                  <c:v>1997</c:v>
                </c:pt>
                <c:pt idx="24">
                  <c:v>2009</c:v>
                </c:pt>
                <c:pt idx="25">
                  <c:v>2012</c:v>
                </c:pt>
                <c:pt idx="26">
                  <c:v>2004</c:v>
                </c:pt>
                <c:pt idx="27">
                  <c:v>2016</c:v>
                </c:pt>
                <c:pt idx="28">
                  <c:v>2020</c:v>
                </c:pt>
                <c:pt idx="29">
                  <c:v>1992</c:v>
                </c:pt>
                <c:pt idx="30">
                  <c:v>1991</c:v>
                </c:pt>
                <c:pt idx="31">
                  <c:v>1988</c:v>
                </c:pt>
                <c:pt idx="32">
                  <c:v>1997</c:v>
                </c:pt>
                <c:pt idx="33">
                  <c:v>1984</c:v>
                </c:pt>
                <c:pt idx="34">
                  <c:v>1986</c:v>
                </c:pt>
                <c:pt idx="35">
                  <c:v>2020</c:v>
                </c:pt>
                <c:pt idx="36">
                  <c:v>2013</c:v>
                </c:pt>
                <c:pt idx="37">
                  <c:v>2014</c:v>
                </c:pt>
                <c:pt idx="38">
                  <c:v>2007</c:v>
                </c:pt>
                <c:pt idx="39">
                  <c:v>2022</c:v>
                </c:pt>
                <c:pt idx="40">
                  <c:v>2009</c:v>
                </c:pt>
                <c:pt idx="41">
                  <c:v>2001</c:v>
                </c:pt>
                <c:pt idx="42">
                  <c:v>1999</c:v>
                </c:pt>
                <c:pt idx="43">
                  <c:v>1995</c:v>
                </c:pt>
                <c:pt idx="44">
                  <c:v>1993</c:v>
                </c:pt>
                <c:pt idx="45">
                  <c:v>2018</c:v>
                </c:pt>
                <c:pt idx="46">
                  <c:v>2014</c:v>
                </c:pt>
                <c:pt idx="47">
                  <c:v>1989</c:v>
                </c:pt>
                <c:pt idx="48">
                  <c:v>2014</c:v>
                </c:pt>
                <c:pt idx="49">
                  <c:v>1995</c:v>
                </c:pt>
                <c:pt idx="50">
                  <c:v>2017</c:v>
                </c:pt>
                <c:pt idx="51">
                  <c:v>1993</c:v>
                </c:pt>
                <c:pt idx="52">
                  <c:v>1993</c:v>
                </c:pt>
                <c:pt idx="53">
                  <c:v>2001</c:v>
                </c:pt>
                <c:pt idx="54">
                  <c:v>2003</c:v>
                </c:pt>
                <c:pt idx="55">
                  <c:v>2001</c:v>
                </c:pt>
                <c:pt idx="56">
                  <c:v>2016</c:v>
                </c:pt>
                <c:pt idx="57">
                  <c:v>1988</c:v>
                </c:pt>
                <c:pt idx="58">
                  <c:v>2009</c:v>
                </c:pt>
                <c:pt idx="59">
                  <c:v>2014</c:v>
                </c:pt>
                <c:pt idx="60">
                  <c:v>2010</c:v>
                </c:pt>
                <c:pt idx="61">
                  <c:v>2012</c:v>
                </c:pt>
                <c:pt idx="62">
                  <c:v>2019</c:v>
                </c:pt>
                <c:pt idx="63">
                  <c:v>1999</c:v>
                </c:pt>
                <c:pt idx="64">
                  <c:v>2006</c:v>
                </c:pt>
                <c:pt idx="65">
                  <c:v>2013</c:v>
                </c:pt>
                <c:pt idx="66">
                  <c:v>2016</c:v>
                </c:pt>
                <c:pt idx="67">
                  <c:v>1973</c:v>
                </c:pt>
                <c:pt idx="68">
                  <c:v>1940</c:v>
                </c:pt>
                <c:pt idx="69">
                  <c:v>2001</c:v>
                </c:pt>
                <c:pt idx="70">
                  <c:v>1992</c:v>
                </c:pt>
                <c:pt idx="71">
                  <c:v>2014</c:v>
                </c:pt>
                <c:pt idx="72">
                  <c:v>2003</c:v>
                </c:pt>
                <c:pt idx="73">
                  <c:v>2015</c:v>
                </c:pt>
                <c:pt idx="74">
                  <c:v>2006</c:v>
                </c:pt>
                <c:pt idx="75">
                  <c:v>2017</c:v>
                </c:pt>
                <c:pt idx="76">
                  <c:v>2016</c:v>
                </c:pt>
                <c:pt idx="77">
                  <c:v>2008</c:v>
                </c:pt>
                <c:pt idx="78">
                  <c:v>1998</c:v>
                </c:pt>
                <c:pt idx="79">
                  <c:v>2021</c:v>
                </c:pt>
                <c:pt idx="80">
                  <c:v>2010</c:v>
                </c:pt>
                <c:pt idx="81">
                  <c:v>2008</c:v>
                </c:pt>
                <c:pt idx="82">
                  <c:v>1967</c:v>
                </c:pt>
                <c:pt idx="83">
                  <c:v>1937</c:v>
                </c:pt>
              </c:numCache>
            </c:numRef>
          </c:xVal>
          <c:yVal>
            <c:numRef>
              <c:f>genre_tables!$AI$3:$AI$209</c:f>
              <c:numCache>
                <c:formatCode>General</c:formatCode>
                <c:ptCount val="207"/>
                <c:pt idx="0" formatCode="0">
                  <c:v>0</c:v>
                </c:pt>
                <c:pt idx="1">
                  <c:v>10.06</c:v>
                </c:pt>
                <c:pt idx="2">
                  <c:v>422.78</c:v>
                </c:pt>
                <c:pt idx="3">
                  <c:v>0</c:v>
                </c:pt>
                <c:pt idx="4">
                  <c:v>190.24</c:v>
                </c:pt>
                <c:pt idx="5">
                  <c:v>209.73</c:v>
                </c:pt>
                <c:pt idx="6">
                  <c:v>5.0199999999999996</c:v>
                </c:pt>
                <c:pt idx="7">
                  <c:v>223.81</c:v>
                </c:pt>
                <c:pt idx="8">
                  <c:v>191.8</c:v>
                </c:pt>
                <c:pt idx="9">
                  <c:v>293</c:v>
                </c:pt>
                <c:pt idx="10">
                  <c:v>415</c:v>
                </c:pt>
                <c:pt idx="11">
                  <c:v>2.38</c:v>
                </c:pt>
                <c:pt idx="12">
                  <c:v>4.71</c:v>
                </c:pt>
                <c:pt idx="13">
                  <c:v>380.84</c:v>
                </c:pt>
                <c:pt idx="14">
                  <c:v>47.7</c:v>
                </c:pt>
                <c:pt idx="15">
                  <c:v>0</c:v>
                </c:pt>
                <c:pt idx="16">
                  <c:v>206.45</c:v>
                </c:pt>
                <c:pt idx="17">
                  <c:v>356.46</c:v>
                </c:pt>
                <c:pt idx="18">
                  <c:v>289.92</c:v>
                </c:pt>
                <c:pt idx="19">
                  <c:v>217.58</c:v>
                </c:pt>
                <c:pt idx="20">
                  <c:v>1.1100000000000001</c:v>
                </c:pt>
                <c:pt idx="21">
                  <c:v>23.16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261.44</c:v>
                </c:pt>
                <c:pt idx="27">
                  <c:v>341.27</c:v>
                </c:pt>
                <c:pt idx="28">
                  <c:v>0</c:v>
                </c:pt>
                <c:pt idx="29">
                  <c:v>217.35</c:v>
                </c:pt>
                <c:pt idx="30">
                  <c:v>218.97</c:v>
                </c:pt>
                <c:pt idx="31">
                  <c:v>0.55000000000000004</c:v>
                </c:pt>
                <c:pt idx="32">
                  <c:v>0.78</c:v>
                </c:pt>
                <c:pt idx="33">
                  <c:v>0.5</c:v>
                </c:pt>
                <c:pt idx="34">
                  <c:v>0</c:v>
                </c:pt>
                <c:pt idx="35">
                  <c:v>0</c:v>
                </c:pt>
                <c:pt idx="36">
                  <c:v>1.51</c:v>
                </c:pt>
                <c:pt idx="37">
                  <c:v>0.86</c:v>
                </c:pt>
                <c:pt idx="38">
                  <c:v>4.45</c:v>
                </c:pt>
                <c:pt idx="39">
                  <c:v>168.46</c:v>
                </c:pt>
                <c:pt idx="40">
                  <c:v>21</c:v>
                </c:pt>
                <c:pt idx="41">
                  <c:v>267.67</c:v>
                </c:pt>
                <c:pt idx="42">
                  <c:v>245.85</c:v>
                </c:pt>
                <c:pt idx="43">
                  <c:v>0.52</c:v>
                </c:pt>
                <c:pt idx="44">
                  <c:v>75.08</c:v>
                </c:pt>
                <c:pt idx="45">
                  <c:v>32.020000000000003</c:v>
                </c:pt>
                <c:pt idx="46">
                  <c:v>222.53</c:v>
                </c:pt>
                <c:pt idx="47">
                  <c:v>0</c:v>
                </c:pt>
                <c:pt idx="48">
                  <c:v>177</c:v>
                </c:pt>
                <c:pt idx="49">
                  <c:v>0</c:v>
                </c:pt>
                <c:pt idx="50">
                  <c:v>6.74</c:v>
                </c:pt>
                <c:pt idx="51">
                  <c:v>5.62</c:v>
                </c:pt>
                <c:pt idx="52">
                  <c:v>0</c:v>
                </c:pt>
                <c:pt idx="53">
                  <c:v>1</c:v>
                </c:pt>
                <c:pt idx="54">
                  <c:v>0.13</c:v>
                </c:pt>
                <c:pt idx="55">
                  <c:v>0.19</c:v>
                </c:pt>
                <c:pt idx="56">
                  <c:v>0.28999999999999998</c:v>
                </c:pt>
                <c:pt idx="57">
                  <c:v>156.44999999999999</c:v>
                </c:pt>
                <c:pt idx="58">
                  <c:v>75.290000000000006</c:v>
                </c:pt>
                <c:pt idx="59">
                  <c:v>257.76</c:v>
                </c:pt>
                <c:pt idx="60">
                  <c:v>200.82</c:v>
                </c:pt>
                <c:pt idx="61">
                  <c:v>189.42</c:v>
                </c:pt>
                <c:pt idx="62">
                  <c:v>434.04</c:v>
                </c:pt>
                <c:pt idx="63">
                  <c:v>52.04</c:v>
                </c:pt>
                <c:pt idx="64">
                  <c:v>0.88</c:v>
                </c:pt>
                <c:pt idx="65">
                  <c:v>5.21</c:v>
                </c:pt>
                <c:pt idx="66">
                  <c:v>48.02</c:v>
                </c:pt>
                <c:pt idx="67">
                  <c:v>0.19</c:v>
                </c:pt>
                <c:pt idx="68">
                  <c:v>76.41</c:v>
                </c:pt>
                <c:pt idx="69">
                  <c:v>2.89</c:v>
                </c:pt>
                <c:pt idx="70">
                  <c:v>0</c:v>
                </c:pt>
                <c:pt idx="71">
                  <c:v>0.77</c:v>
                </c:pt>
                <c:pt idx="72">
                  <c:v>7</c:v>
                </c:pt>
                <c:pt idx="73">
                  <c:v>1.34</c:v>
                </c:pt>
                <c:pt idx="74">
                  <c:v>0</c:v>
                </c:pt>
                <c:pt idx="75">
                  <c:v>0.31</c:v>
                </c:pt>
                <c:pt idx="76">
                  <c:v>248.76</c:v>
                </c:pt>
                <c:pt idx="77">
                  <c:v>215.43</c:v>
                </c:pt>
                <c:pt idx="78">
                  <c:v>120.62</c:v>
                </c:pt>
                <c:pt idx="79">
                  <c:v>0</c:v>
                </c:pt>
                <c:pt idx="80">
                  <c:v>251.51</c:v>
                </c:pt>
                <c:pt idx="81">
                  <c:v>15.09</c:v>
                </c:pt>
                <c:pt idx="82">
                  <c:v>141.84</c:v>
                </c:pt>
                <c:pt idx="83">
                  <c:v>184.93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C9-457F-860F-62478CC58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673416"/>
        <c:axId val="1286675464"/>
      </c:scatterChart>
      <c:valAx>
        <c:axId val="1286673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675464"/>
        <c:crosses val="autoZero"/>
        <c:crossBetween val="midCat"/>
      </c:valAx>
      <c:valAx>
        <c:axId val="1286675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673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Sci-Fi (runtimes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genre_tables!$AJ$3:$AJ$209</c:f>
              <c:numCache>
                <c:formatCode>General</c:formatCode>
                <c:ptCount val="207"/>
                <c:pt idx="0">
                  <c:v>2010</c:v>
                </c:pt>
                <c:pt idx="1">
                  <c:v>2014</c:v>
                </c:pt>
                <c:pt idx="2">
                  <c:v>1999</c:v>
                </c:pt>
                <c:pt idx="3">
                  <c:v>1991</c:v>
                </c:pt>
                <c:pt idx="4">
                  <c:v>1985</c:v>
                </c:pt>
                <c:pt idx="5">
                  <c:v>1979</c:v>
                </c:pt>
                <c:pt idx="6">
                  <c:v>2006</c:v>
                </c:pt>
                <c:pt idx="7">
                  <c:v>1986</c:v>
                </c:pt>
                <c:pt idx="8">
                  <c:v>2018</c:v>
                </c:pt>
                <c:pt idx="9">
                  <c:v>2004</c:v>
                </c:pt>
                <c:pt idx="10">
                  <c:v>1971</c:v>
                </c:pt>
                <c:pt idx="11">
                  <c:v>1968</c:v>
                </c:pt>
                <c:pt idx="12">
                  <c:v>1927</c:v>
                </c:pt>
                <c:pt idx="13">
                  <c:v>1993</c:v>
                </c:pt>
                <c:pt idx="14">
                  <c:v>1982</c:v>
                </c:pt>
                <c:pt idx="15">
                  <c:v>2005</c:v>
                </c:pt>
                <c:pt idx="16">
                  <c:v>1982</c:v>
                </c:pt>
                <c:pt idx="17">
                  <c:v>1984</c:v>
                </c:pt>
                <c:pt idx="18">
                  <c:v>2015</c:v>
                </c:pt>
                <c:pt idx="19">
                  <c:v>2017</c:v>
                </c:pt>
                <c:pt idx="20">
                  <c:v>1979</c:v>
                </c:pt>
                <c:pt idx="21">
                  <c:v>2014</c:v>
                </c:pt>
                <c:pt idx="22">
                  <c:v>2012</c:v>
                </c:pt>
                <c:pt idx="23">
                  <c:v>2015</c:v>
                </c:pt>
                <c:pt idx="24">
                  <c:v>2001</c:v>
                </c:pt>
                <c:pt idx="25">
                  <c:v>2013</c:v>
                </c:pt>
                <c:pt idx="26">
                  <c:v>1995</c:v>
                </c:pt>
                <c:pt idx="27">
                  <c:v>1968</c:v>
                </c:pt>
                <c:pt idx="28">
                  <c:v>1984</c:v>
                </c:pt>
                <c:pt idx="29">
                  <c:v>1972</c:v>
                </c:pt>
                <c:pt idx="30">
                  <c:v>2004</c:v>
                </c:pt>
                <c:pt idx="31">
                  <c:v>2016</c:v>
                </c:pt>
                <c:pt idx="32">
                  <c:v>2008</c:v>
                </c:pt>
                <c:pt idx="33">
                  <c:v>2009</c:v>
                </c:pt>
                <c:pt idx="34">
                  <c:v>2014</c:v>
                </c:pt>
                <c:pt idx="35">
                  <c:v>2014</c:v>
                </c:pt>
                <c:pt idx="36">
                  <c:v>1982</c:v>
                </c:pt>
                <c:pt idx="37">
                  <c:v>2006</c:v>
                </c:pt>
                <c:pt idx="38">
                  <c:v>2009</c:v>
                </c:pt>
                <c:pt idx="39">
                  <c:v>1985</c:v>
                </c:pt>
                <c:pt idx="40">
                  <c:v>1933</c:v>
                </c:pt>
                <c:pt idx="41">
                  <c:v>2016</c:v>
                </c:pt>
                <c:pt idx="42">
                  <c:v>2015</c:v>
                </c:pt>
                <c:pt idx="43">
                  <c:v>2016</c:v>
                </c:pt>
                <c:pt idx="44">
                  <c:v>1989</c:v>
                </c:pt>
                <c:pt idx="45">
                  <c:v>2014</c:v>
                </c:pt>
                <c:pt idx="46">
                  <c:v>1997</c:v>
                </c:pt>
                <c:pt idx="47">
                  <c:v>2005</c:v>
                </c:pt>
                <c:pt idx="48">
                  <c:v>2009</c:v>
                </c:pt>
                <c:pt idx="49">
                  <c:v>1951</c:v>
                </c:pt>
                <c:pt idx="50">
                  <c:v>1931</c:v>
                </c:pt>
                <c:pt idx="51">
                  <c:v>1935</c:v>
                </c:pt>
                <c:pt idx="52">
                  <c:v>2011</c:v>
                </c:pt>
                <c:pt idx="53">
                  <c:v>2014</c:v>
                </c:pt>
                <c:pt idx="54">
                  <c:v>1982</c:v>
                </c:pt>
                <c:pt idx="55">
                  <c:v>2013</c:v>
                </c:pt>
                <c:pt idx="56">
                  <c:v>2013</c:v>
                </c:pt>
                <c:pt idx="57">
                  <c:v>1973</c:v>
                </c:pt>
                <c:pt idx="58">
                  <c:v>1997</c:v>
                </c:pt>
                <c:pt idx="59">
                  <c:v>1956</c:v>
                </c:pt>
                <c:pt idx="60">
                  <c:v>1997</c:v>
                </c:pt>
                <c:pt idx="61">
                  <c:v>1987</c:v>
                </c:pt>
                <c:pt idx="62">
                  <c:v>2004</c:v>
                </c:pt>
                <c:pt idx="63">
                  <c:v>1986</c:v>
                </c:pt>
                <c:pt idx="64">
                  <c:v>1981</c:v>
                </c:pt>
                <c:pt idx="65">
                  <c:v>1998</c:v>
                </c:pt>
                <c:pt idx="66">
                  <c:v>1933</c:v>
                </c:pt>
              </c:numCache>
            </c:numRef>
          </c:xVal>
          <c:yVal>
            <c:numRef>
              <c:f>genre_tables!$AK$3:$AK$209</c:f>
              <c:numCache>
                <c:formatCode>General</c:formatCode>
                <c:ptCount val="207"/>
                <c:pt idx="0">
                  <c:v>148</c:v>
                </c:pt>
                <c:pt idx="1">
                  <c:v>169</c:v>
                </c:pt>
                <c:pt idx="2">
                  <c:v>136</c:v>
                </c:pt>
                <c:pt idx="3">
                  <c:v>137</c:v>
                </c:pt>
                <c:pt idx="4">
                  <c:v>116</c:v>
                </c:pt>
                <c:pt idx="5">
                  <c:v>117</c:v>
                </c:pt>
                <c:pt idx="6">
                  <c:v>130</c:v>
                </c:pt>
                <c:pt idx="7">
                  <c:v>137</c:v>
                </c:pt>
                <c:pt idx="8">
                  <c:v>149</c:v>
                </c:pt>
                <c:pt idx="9">
                  <c:v>108</c:v>
                </c:pt>
                <c:pt idx="10">
                  <c:v>136</c:v>
                </c:pt>
                <c:pt idx="11">
                  <c:v>149</c:v>
                </c:pt>
                <c:pt idx="12">
                  <c:v>153</c:v>
                </c:pt>
                <c:pt idx="13">
                  <c:v>127</c:v>
                </c:pt>
                <c:pt idx="14">
                  <c:v>109</c:v>
                </c:pt>
                <c:pt idx="15">
                  <c:v>132</c:v>
                </c:pt>
                <c:pt idx="16">
                  <c:v>117</c:v>
                </c:pt>
                <c:pt idx="17">
                  <c:v>107</c:v>
                </c:pt>
                <c:pt idx="18">
                  <c:v>120</c:v>
                </c:pt>
                <c:pt idx="19">
                  <c:v>137</c:v>
                </c:pt>
                <c:pt idx="20">
                  <c:v>162</c:v>
                </c:pt>
                <c:pt idx="21">
                  <c:v>153</c:v>
                </c:pt>
                <c:pt idx="22">
                  <c:v>143</c:v>
                </c:pt>
                <c:pt idx="23">
                  <c:v>144</c:v>
                </c:pt>
                <c:pt idx="24">
                  <c:v>113</c:v>
                </c:pt>
                <c:pt idx="25">
                  <c:v>126</c:v>
                </c:pt>
                <c:pt idx="26">
                  <c:v>129</c:v>
                </c:pt>
                <c:pt idx="27">
                  <c:v>112</c:v>
                </c:pt>
                <c:pt idx="28">
                  <c:v>117</c:v>
                </c:pt>
                <c:pt idx="29">
                  <c:v>167</c:v>
                </c:pt>
                <c:pt idx="30">
                  <c:v>127</c:v>
                </c:pt>
                <c:pt idx="31">
                  <c:v>116</c:v>
                </c:pt>
                <c:pt idx="32">
                  <c:v>126</c:v>
                </c:pt>
                <c:pt idx="33">
                  <c:v>127</c:v>
                </c:pt>
                <c:pt idx="34">
                  <c:v>113</c:v>
                </c:pt>
                <c:pt idx="35">
                  <c:v>132</c:v>
                </c:pt>
                <c:pt idx="36">
                  <c:v>115</c:v>
                </c:pt>
                <c:pt idx="37">
                  <c:v>109</c:v>
                </c:pt>
                <c:pt idx="38">
                  <c:v>112</c:v>
                </c:pt>
                <c:pt idx="39">
                  <c:v>132</c:v>
                </c:pt>
                <c:pt idx="40">
                  <c:v>100</c:v>
                </c:pt>
                <c:pt idx="41">
                  <c:v>133</c:v>
                </c:pt>
                <c:pt idx="42">
                  <c:v>138</c:v>
                </c:pt>
                <c:pt idx="43">
                  <c:v>147</c:v>
                </c:pt>
                <c:pt idx="44">
                  <c:v>108</c:v>
                </c:pt>
                <c:pt idx="45">
                  <c:v>136</c:v>
                </c:pt>
                <c:pt idx="46">
                  <c:v>106</c:v>
                </c:pt>
                <c:pt idx="47">
                  <c:v>119</c:v>
                </c:pt>
                <c:pt idx="48">
                  <c:v>97</c:v>
                </c:pt>
                <c:pt idx="49">
                  <c:v>92</c:v>
                </c:pt>
                <c:pt idx="50">
                  <c:v>70</c:v>
                </c:pt>
                <c:pt idx="51">
                  <c:v>75</c:v>
                </c:pt>
                <c:pt idx="52">
                  <c:v>131</c:v>
                </c:pt>
                <c:pt idx="53">
                  <c:v>108</c:v>
                </c:pt>
                <c:pt idx="54">
                  <c:v>113</c:v>
                </c:pt>
                <c:pt idx="55">
                  <c:v>91</c:v>
                </c:pt>
                <c:pt idx="56">
                  <c:v>132</c:v>
                </c:pt>
                <c:pt idx="57">
                  <c:v>72</c:v>
                </c:pt>
                <c:pt idx="58">
                  <c:v>119</c:v>
                </c:pt>
                <c:pt idx="59">
                  <c:v>80</c:v>
                </c:pt>
                <c:pt idx="60">
                  <c:v>126</c:v>
                </c:pt>
                <c:pt idx="61">
                  <c:v>102</c:v>
                </c:pt>
                <c:pt idx="62">
                  <c:v>113</c:v>
                </c:pt>
                <c:pt idx="63">
                  <c:v>96</c:v>
                </c:pt>
                <c:pt idx="64">
                  <c:v>96</c:v>
                </c:pt>
                <c:pt idx="65">
                  <c:v>100</c:v>
                </c:pt>
                <c:pt idx="66">
                  <c:v>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2-4B6C-B064-FE9FA1112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3289479"/>
        <c:axId val="1540299783"/>
      </c:scatterChart>
      <c:valAx>
        <c:axId val="1173289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299783"/>
        <c:crosses val="autoZero"/>
        <c:crossBetween val="midCat"/>
      </c:valAx>
      <c:valAx>
        <c:axId val="1540299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289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Sci-Fi (ratings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genre_tables!$AJ$3:$AJ$209</c:f>
              <c:numCache>
                <c:formatCode>General</c:formatCode>
                <c:ptCount val="207"/>
                <c:pt idx="0">
                  <c:v>2010</c:v>
                </c:pt>
                <c:pt idx="1">
                  <c:v>2014</c:v>
                </c:pt>
                <c:pt idx="2">
                  <c:v>1999</c:v>
                </c:pt>
                <c:pt idx="3">
                  <c:v>1991</c:v>
                </c:pt>
                <c:pt idx="4">
                  <c:v>1985</c:v>
                </c:pt>
                <c:pt idx="5">
                  <c:v>1979</c:v>
                </c:pt>
                <c:pt idx="6">
                  <c:v>2006</c:v>
                </c:pt>
                <c:pt idx="7">
                  <c:v>1986</c:v>
                </c:pt>
                <c:pt idx="8">
                  <c:v>2018</c:v>
                </c:pt>
                <c:pt idx="9">
                  <c:v>2004</c:v>
                </c:pt>
                <c:pt idx="10">
                  <c:v>1971</c:v>
                </c:pt>
                <c:pt idx="11">
                  <c:v>1968</c:v>
                </c:pt>
                <c:pt idx="12">
                  <c:v>1927</c:v>
                </c:pt>
                <c:pt idx="13">
                  <c:v>1993</c:v>
                </c:pt>
                <c:pt idx="14">
                  <c:v>1982</c:v>
                </c:pt>
                <c:pt idx="15">
                  <c:v>2005</c:v>
                </c:pt>
                <c:pt idx="16">
                  <c:v>1982</c:v>
                </c:pt>
                <c:pt idx="17">
                  <c:v>1984</c:v>
                </c:pt>
                <c:pt idx="18">
                  <c:v>2015</c:v>
                </c:pt>
                <c:pt idx="19">
                  <c:v>2017</c:v>
                </c:pt>
                <c:pt idx="20">
                  <c:v>1979</c:v>
                </c:pt>
                <c:pt idx="21">
                  <c:v>2014</c:v>
                </c:pt>
                <c:pt idx="22">
                  <c:v>2012</c:v>
                </c:pt>
                <c:pt idx="23">
                  <c:v>2015</c:v>
                </c:pt>
                <c:pt idx="24">
                  <c:v>2001</c:v>
                </c:pt>
                <c:pt idx="25">
                  <c:v>2013</c:v>
                </c:pt>
                <c:pt idx="26">
                  <c:v>1995</c:v>
                </c:pt>
                <c:pt idx="27">
                  <c:v>1968</c:v>
                </c:pt>
                <c:pt idx="28">
                  <c:v>1984</c:v>
                </c:pt>
                <c:pt idx="29">
                  <c:v>1972</c:v>
                </c:pt>
                <c:pt idx="30">
                  <c:v>2004</c:v>
                </c:pt>
                <c:pt idx="31">
                  <c:v>2016</c:v>
                </c:pt>
                <c:pt idx="32">
                  <c:v>2008</c:v>
                </c:pt>
                <c:pt idx="33">
                  <c:v>2009</c:v>
                </c:pt>
                <c:pt idx="34">
                  <c:v>2014</c:v>
                </c:pt>
                <c:pt idx="35">
                  <c:v>2014</c:v>
                </c:pt>
                <c:pt idx="36">
                  <c:v>1982</c:v>
                </c:pt>
                <c:pt idx="37">
                  <c:v>2006</c:v>
                </c:pt>
                <c:pt idx="38">
                  <c:v>2009</c:v>
                </c:pt>
                <c:pt idx="39">
                  <c:v>1985</c:v>
                </c:pt>
                <c:pt idx="40">
                  <c:v>1933</c:v>
                </c:pt>
                <c:pt idx="41">
                  <c:v>2016</c:v>
                </c:pt>
                <c:pt idx="42">
                  <c:v>2015</c:v>
                </c:pt>
                <c:pt idx="43">
                  <c:v>2016</c:v>
                </c:pt>
                <c:pt idx="44">
                  <c:v>1989</c:v>
                </c:pt>
                <c:pt idx="45">
                  <c:v>2014</c:v>
                </c:pt>
                <c:pt idx="46">
                  <c:v>1997</c:v>
                </c:pt>
                <c:pt idx="47">
                  <c:v>2005</c:v>
                </c:pt>
                <c:pt idx="48">
                  <c:v>2009</c:v>
                </c:pt>
                <c:pt idx="49">
                  <c:v>1951</c:v>
                </c:pt>
                <c:pt idx="50">
                  <c:v>1931</c:v>
                </c:pt>
                <c:pt idx="51">
                  <c:v>1935</c:v>
                </c:pt>
                <c:pt idx="52">
                  <c:v>2011</c:v>
                </c:pt>
                <c:pt idx="53">
                  <c:v>2014</c:v>
                </c:pt>
                <c:pt idx="54">
                  <c:v>1982</c:v>
                </c:pt>
                <c:pt idx="55">
                  <c:v>2013</c:v>
                </c:pt>
                <c:pt idx="56">
                  <c:v>2013</c:v>
                </c:pt>
                <c:pt idx="57">
                  <c:v>1973</c:v>
                </c:pt>
                <c:pt idx="58">
                  <c:v>1997</c:v>
                </c:pt>
                <c:pt idx="59">
                  <c:v>1956</c:v>
                </c:pt>
                <c:pt idx="60">
                  <c:v>1997</c:v>
                </c:pt>
                <c:pt idx="61">
                  <c:v>1987</c:v>
                </c:pt>
                <c:pt idx="62">
                  <c:v>2004</c:v>
                </c:pt>
                <c:pt idx="63">
                  <c:v>1986</c:v>
                </c:pt>
                <c:pt idx="64">
                  <c:v>1981</c:v>
                </c:pt>
                <c:pt idx="65">
                  <c:v>1998</c:v>
                </c:pt>
                <c:pt idx="66">
                  <c:v>1933</c:v>
                </c:pt>
              </c:numCache>
            </c:numRef>
          </c:xVal>
          <c:yVal>
            <c:numRef>
              <c:f>genre_tables!$AL$3:$AL$209</c:f>
              <c:numCache>
                <c:formatCode>General</c:formatCode>
                <c:ptCount val="207"/>
                <c:pt idx="0">
                  <c:v>8.8000000000000007</c:v>
                </c:pt>
                <c:pt idx="1">
                  <c:v>8.6999999999999993</c:v>
                </c:pt>
                <c:pt idx="2">
                  <c:v>8.6999999999999993</c:v>
                </c:pt>
                <c:pt idx="3">
                  <c:v>8.6</c:v>
                </c:pt>
                <c:pt idx="4">
                  <c:v>8.5</c:v>
                </c:pt>
                <c:pt idx="5">
                  <c:v>8.5</c:v>
                </c:pt>
                <c:pt idx="6">
                  <c:v>8.5</c:v>
                </c:pt>
                <c:pt idx="7">
                  <c:v>8.4</c:v>
                </c:pt>
                <c:pt idx="8">
                  <c:v>8.4</c:v>
                </c:pt>
                <c:pt idx="9">
                  <c:v>8.3000000000000007</c:v>
                </c:pt>
                <c:pt idx="10">
                  <c:v>8.3000000000000007</c:v>
                </c:pt>
                <c:pt idx="11">
                  <c:v>8.3000000000000007</c:v>
                </c:pt>
                <c:pt idx="12">
                  <c:v>8.3000000000000007</c:v>
                </c:pt>
                <c:pt idx="13">
                  <c:v>8.1999999999999993</c:v>
                </c:pt>
                <c:pt idx="14">
                  <c:v>8.1999999999999993</c:v>
                </c:pt>
                <c:pt idx="15">
                  <c:v>8.1999999999999993</c:v>
                </c:pt>
                <c:pt idx="16">
                  <c:v>8.1</c:v>
                </c:pt>
                <c:pt idx="17">
                  <c:v>8.1</c:v>
                </c:pt>
                <c:pt idx="18">
                  <c:v>8.1</c:v>
                </c:pt>
                <c:pt idx="19">
                  <c:v>8.1</c:v>
                </c:pt>
                <c:pt idx="20">
                  <c:v>8.1</c:v>
                </c:pt>
                <c:pt idx="21">
                  <c:v>8.1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7.9</c:v>
                </c:pt>
                <c:pt idx="32">
                  <c:v>7.9</c:v>
                </c:pt>
                <c:pt idx="33">
                  <c:v>7.9</c:v>
                </c:pt>
                <c:pt idx="34">
                  <c:v>7.9</c:v>
                </c:pt>
                <c:pt idx="35">
                  <c:v>7.9</c:v>
                </c:pt>
                <c:pt idx="36">
                  <c:v>7.9</c:v>
                </c:pt>
                <c:pt idx="37">
                  <c:v>7.9</c:v>
                </c:pt>
                <c:pt idx="38">
                  <c:v>7.9</c:v>
                </c:pt>
                <c:pt idx="39">
                  <c:v>7.9</c:v>
                </c:pt>
                <c:pt idx="40">
                  <c:v>7.9</c:v>
                </c:pt>
                <c:pt idx="41">
                  <c:v>7.8</c:v>
                </c:pt>
                <c:pt idx="42">
                  <c:v>7.8</c:v>
                </c:pt>
                <c:pt idx="43">
                  <c:v>7.8</c:v>
                </c:pt>
                <c:pt idx="44">
                  <c:v>7.8</c:v>
                </c:pt>
                <c:pt idx="45">
                  <c:v>7.8</c:v>
                </c:pt>
                <c:pt idx="46">
                  <c:v>7.8</c:v>
                </c:pt>
                <c:pt idx="47">
                  <c:v>7.8</c:v>
                </c:pt>
                <c:pt idx="48">
                  <c:v>7.8</c:v>
                </c:pt>
                <c:pt idx="49">
                  <c:v>7.8</c:v>
                </c:pt>
                <c:pt idx="50">
                  <c:v>7.8</c:v>
                </c:pt>
                <c:pt idx="51">
                  <c:v>7.8</c:v>
                </c:pt>
                <c:pt idx="52">
                  <c:v>7.7</c:v>
                </c:pt>
                <c:pt idx="53">
                  <c:v>7.7</c:v>
                </c:pt>
                <c:pt idx="54">
                  <c:v>7.7</c:v>
                </c:pt>
                <c:pt idx="55">
                  <c:v>7.7</c:v>
                </c:pt>
                <c:pt idx="56">
                  <c:v>7.7</c:v>
                </c:pt>
                <c:pt idx="57">
                  <c:v>7.7</c:v>
                </c:pt>
                <c:pt idx="58">
                  <c:v>7.7</c:v>
                </c:pt>
                <c:pt idx="59">
                  <c:v>7.7</c:v>
                </c:pt>
                <c:pt idx="60">
                  <c:v>7.6</c:v>
                </c:pt>
                <c:pt idx="61">
                  <c:v>7.6</c:v>
                </c:pt>
                <c:pt idx="62">
                  <c:v>7.6</c:v>
                </c:pt>
                <c:pt idx="63">
                  <c:v>7.6</c:v>
                </c:pt>
                <c:pt idx="64">
                  <c:v>7.6</c:v>
                </c:pt>
                <c:pt idx="65">
                  <c:v>7.6</c:v>
                </c:pt>
                <c:pt idx="66">
                  <c:v>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94-45D3-9DFE-0C235C8A4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689287"/>
        <c:axId val="1540323335"/>
      </c:scatterChart>
      <c:valAx>
        <c:axId val="670689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323335"/>
        <c:crosses val="autoZero"/>
        <c:crossBetween val="midCat"/>
      </c:valAx>
      <c:valAx>
        <c:axId val="1540323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689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Sci-Fi (metascores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genre_tables!$AJ$3:$AJ$209</c:f>
              <c:numCache>
                <c:formatCode>General</c:formatCode>
                <c:ptCount val="207"/>
                <c:pt idx="0">
                  <c:v>2010</c:v>
                </c:pt>
                <c:pt idx="1">
                  <c:v>2014</c:v>
                </c:pt>
                <c:pt idx="2">
                  <c:v>1999</c:v>
                </c:pt>
                <c:pt idx="3">
                  <c:v>1991</c:v>
                </c:pt>
                <c:pt idx="4">
                  <c:v>1985</c:v>
                </c:pt>
                <c:pt idx="5">
                  <c:v>1979</c:v>
                </c:pt>
                <c:pt idx="6">
                  <c:v>2006</c:v>
                </c:pt>
                <c:pt idx="7">
                  <c:v>1986</c:v>
                </c:pt>
                <c:pt idx="8">
                  <c:v>2018</c:v>
                </c:pt>
                <c:pt idx="9">
                  <c:v>2004</c:v>
                </c:pt>
                <c:pt idx="10">
                  <c:v>1971</c:v>
                </c:pt>
                <c:pt idx="11">
                  <c:v>1968</c:v>
                </c:pt>
                <c:pt idx="12">
                  <c:v>1927</c:v>
                </c:pt>
                <c:pt idx="13">
                  <c:v>1993</c:v>
                </c:pt>
                <c:pt idx="14">
                  <c:v>1982</c:v>
                </c:pt>
                <c:pt idx="15">
                  <c:v>2005</c:v>
                </c:pt>
                <c:pt idx="16">
                  <c:v>1982</c:v>
                </c:pt>
                <c:pt idx="17">
                  <c:v>1984</c:v>
                </c:pt>
                <c:pt idx="18">
                  <c:v>2015</c:v>
                </c:pt>
                <c:pt idx="19">
                  <c:v>2017</c:v>
                </c:pt>
                <c:pt idx="20">
                  <c:v>1979</c:v>
                </c:pt>
                <c:pt idx="21">
                  <c:v>2014</c:v>
                </c:pt>
                <c:pt idx="22">
                  <c:v>2012</c:v>
                </c:pt>
                <c:pt idx="23">
                  <c:v>2015</c:v>
                </c:pt>
                <c:pt idx="24">
                  <c:v>2001</c:v>
                </c:pt>
                <c:pt idx="25">
                  <c:v>2013</c:v>
                </c:pt>
                <c:pt idx="26">
                  <c:v>1995</c:v>
                </c:pt>
                <c:pt idx="27">
                  <c:v>1968</c:v>
                </c:pt>
                <c:pt idx="28">
                  <c:v>1984</c:v>
                </c:pt>
                <c:pt idx="29">
                  <c:v>1972</c:v>
                </c:pt>
                <c:pt idx="30">
                  <c:v>2004</c:v>
                </c:pt>
                <c:pt idx="31">
                  <c:v>2016</c:v>
                </c:pt>
                <c:pt idx="32">
                  <c:v>2008</c:v>
                </c:pt>
                <c:pt idx="33">
                  <c:v>2009</c:v>
                </c:pt>
                <c:pt idx="34">
                  <c:v>2014</c:v>
                </c:pt>
                <c:pt idx="35">
                  <c:v>2014</c:v>
                </c:pt>
                <c:pt idx="36">
                  <c:v>1982</c:v>
                </c:pt>
                <c:pt idx="37">
                  <c:v>2006</c:v>
                </c:pt>
                <c:pt idx="38">
                  <c:v>2009</c:v>
                </c:pt>
                <c:pt idx="39">
                  <c:v>1985</c:v>
                </c:pt>
                <c:pt idx="40">
                  <c:v>1933</c:v>
                </c:pt>
                <c:pt idx="41">
                  <c:v>2016</c:v>
                </c:pt>
                <c:pt idx="42">
                  <c:v>2015</c:v>
                </c:pt>
                <c:pt idx="43">
                  <c:v>2016</c:v>
                </c:pt>
                <c:pt idx="44">
                  <c:v>1989</c:v>
                </c:pt>
                <c:pt idx="45">
                  <c:v>2014</c:v>
                </c:pt>
                <c:pt idx="46">
                  <c:v>1997</c:v>
                </c:pt>
                <c:pt idx="47">
                  <c:v>2005</c:v>
                </c:pt>
                <c:pt idx="48">
                  <c:v>2009</c:v>
                </c:pt>
                <c:pt idx="49">
                  <c:v>1951</c:v>
                </c:pt>
                <c:pt idx="50">
                  <c:v>1931</c:v>
                </c:pt>
                <c:pt idx="51">
                  <c:v>1935</c:v>
                </c:pt>
                <c:pt idx="52">
                  <c:v>2011</c:v>
                </c:pt>
                <c:pt idx="53">
                  <c:v>2014</c:v>
                </c:pt>
                <c:pt idx="54">
                  <c:v>1982</c:v>
                </c:pt>
                <c:pt idx="55">
                  <c:v>2013</c:v>
                </c:pt>
                <c:pt idx="56">
                  <c:v>2013</c:v>
                </c:pt>
                <c:pt idx="57">
                  <c:v>1973</c:v>
                </c:pt>
                <c:pt idx="58">
                  <c:v>1997</c:v>
                </c:pt>
                <c:pt idx="59">
                  <c:v>1956</c:v>
                </c:pt>
                <c:pt idx="60">
                  <c:v>1997</c:v>
                </c:pt>
                <c:pt idx="61">
                  <c:v>1987</c:v>
                </c:pt>
                <c:pt idx="62">
                  <c:v>2004</c:v>
                </c:pt>
                <c:pt idx="63">
                  <c:v>1986</c:v>
                </c:pt>
                <c:pt idx="64">
                  <c:v>1981</c:v>
                </c:pt>
                <c:pt idx="65">
                  <c:v>1998</c:v>
                </c:pt>
                <c:pt idx="66">
                  <c:v>1933</c:v>
                </c:pt>
              </c:numCache>
            </c:numRef>
          </c:xVal>
          <c:yVal>
            <c:numRef>
              <c:f>genre_tables!$AM$3:$AM$209</c:f>
              <c:numCache>
                <c:formatCode>General</c:formatCode>
                <c:ptCount val="207"/>
                <c:pt idx="0" formatCode="0.0">
                  <c:v>74</c:v>
                </c:pt>
                <c:pt idx="1">
                  <c:v>74</c:v>
                </c:pt>
                <c:pt idx="2">
                  <c:v>73</c:v>
                </c:pt>
                <c:pt idx="3">
                  <c:v>75</c:v>
                </c:pt>
                <c:pt idx="4">
                  <c:v>87</c:v>
                </c:pt>
                <c:pt idx="5">
                  <c:v>89</c:v>
                </c:pt>
                <c:pt idx="6">
                  <c:v>66</c:v>
                </c:pt>
                <c:pt idx="7">
                  <c:v>84</c:v>
                </c:pt>
                <c:pt idx="8">
                  <c:v>68</c:v>
                </c:pt>
                <c:pt idx="9">
                  <c:v>89</c:v>
                </c:pt>
                <c:pt idx="10">
                  <c:v>77</c:v>
                </c:pt>
                <c:pt idx="11">
                  <c:v>84</c:v>
                </c:pt>
                <c:pt idx="12">
                  <c:v>98</c:v>
                </c:pt>
                <c:pt idx="13">
                  <c:v>68</c:v>
                </c:pt>
                <c:pt idx="14">
                  <c:v>57</c:v>
                </c:pt>
                <c:pt idx="15">
                  <c:v>62</c:v>
                </c:pt>
                <c:pt idx="16">
                  <c:v>84</c:v>
                </c:pt>
                <c:pt idx="17">
                  <c:v>84</c:v>
                </c:pt>
                <c:pt idx="18">
                  <c:v>90</c:v>
                </c:pt>
                <c:pt idx="19">
                  <c:v>77</c:v>
                </c:pt>
                <c:pt idx="20">
                  <c:v>85</c:v>
                </c:pt>
                <c:pt idx="21">
                  <c:v>0</c:v>
                </c:pt>
                <c:pt idx="22">
                  <c:v>69</c:v>
                </c:pt>
                <c:pt idx="23">
                  <c:v>80</c:v>
                </c:pt>
                <c:pt idx="24">
                  <c:v>88</c:v>
                </c:pt>
                <c:pt idx="25">
                  <c:v>91</c:v>
                </c:pt>
                <c:pt idx="26">
                  <c:v>74</c:v>
                </c:pt>
                <c:pt idx="27">
                  <c:v>79</c:v>
                </c:pt>
                <c:pt idx="28">
                  <c:v>86</c:v>
                </c:pt>
                <c:pt idx="29">
                  <c:v>93</c:v>
                </c:pt>
                <c:pt idx="30">
                  <c:v>0</c:v>
                </c:pt>
                <c:pt idx="31">
                  <c:v>81</c:v>
                </c:pt>
                <c:pt idx="32">
                  <c:v>79</c:v>
                </c:pt>
                <c:pt idx="33">
                  <c:v>82</c:v>
                </c:pt>
                <c:pt idx="34">
                  <c:v>71</c:v>
                </c:pt>
                <c:pt idx="35">
                  <c:v>75</c:v>
                </c:pt>
                <c:pt idx="36">
                  <c:v>92</c:v>
                </c:pt>
                <c:pt idx="37">
                  <c:v>84</c:v>
                </c:pt>
                <c:pt idx="38">
                  <c:v>81</c:v>
                </c:pt>
                <c:pt idx="39">
                  <c:v>84</c:v>
                </c:pt>
                <c:pt idx="40">
                  <c:v>92</c:v>
                </c:pt>
                <c:pt idx="41">
                  <c:v>65</c:v>
                </c:pt>
                <c:pt idx="42">
                  <c:v>80</c:v>
                </c:pt>
                <c:pt idx="43">
                  <c:v>75</c:v>
                </c:pt>
                <c:pt idx="44">
                  <c:v>57</c:v>
                </c:pt>
                <c:pt idx="45">
                  <c:v>70</c:v>
                </c:pt>
                <c:pt idx="46">
                  <c:v>64</c:v>
                </c:pt>
                <c:pt idx="47">
                  <c:v>74</c:v>
                </c:pt>
                <c:pt idx="48">
                  <c:v>67</c:v>
                </c:pt>
                <c:pt idx="49">
                  <c:v>83</c:v>
                </c:pt>
                <c:pt idx="50">
                  <c:v>91</c:v>
                </c:pt>
                <c:pt idx="51">
                  <c:v>95</c:v>
                </c:pt>
                <c:pt idx="52">
                  <c:v>65</c:v>
                </c:pt>
                <c:pt idx="53">
                  <c:v>78</c:v>
                </c:pt>
                <c:pt idx="54">
                  <c:v>68</c:v>
                </c:pt>
                <c:pt idx="55">
                  <c:v>96</c:v>
                </c:pt>
                <c:pt idx="56">
                  <c:v>72</c:v>
                </c:pt>
                <c:pt idx="57">
                  <c:v>73</c:v>
                </c:pt>
                <c:pt idx="58">
                  <c:v>0</c:v>
                </c:pt>
                <c:pt idx="59">
                  <c:v>92</c:v>
                </c:pt>
                <c:pt idx="60">
                  <c:v>52</c:v>
                </c:pt>
                <c:pt idx="61">
                  <c:v>70</c:v>
                </c:pt>
                <c:pt idx="62">
                  <c:v>30</c:v>
                </c:pt>
                <c:pt idx="63">
                  <c:v>79</c:v>
                </c:pt>
                <c:pt idx="64">
                  <c:v>77</c:v>
                </c:pt>
                <c:pt idx="65">
                  <c:v>66</c:v>
                </c:pt>
                <c:pt idx="66">
                  <c:v>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5E-4398-8F6F-2C75CCECA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603719"/>
        <c:axId val="767605767"/>
      </c:scatterChart>
      <c:valAx>
        <c:axId val="767603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605767"/>
        <c:crosses val="autoZero"/>
        <c:crossBetween val="midCat"/>
      </c:valAx>
      <c:valAx>
        <c:axId val="76760576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603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Sci-Fi (gross revenue (M)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genre_tables!$AJ$3:$AJ$209</c:f>
              <c:numCache>
                <c:formatCode>General</c:formatCode>
                <c:ptCount val="207"/>
                <c:pt idx="0">
                  <c:v>2010</c:v>
                </c:pt>
                <c:pt idx="1">
                  <c:v>2014</c:v>
                </c:pt>
                <c:pt idx="2">
                  <c:v>1999</c:v>
                </c:pt>
                <c:pt idx="3">
                  <c:v>1991</c:v>
                </c:pt>
                <c:pt idx="4">
                  <c:v>1985</c:v>
                </c:pt>
                <c:pt idx="5">
                  <c:v>1979</c:v>
                </c:pt>
                <c:pt idx="6">
                  <c:v>2006</c:v>
                </c:pt>
                <c:pt idx="7">
                  <c:v>1986</c:v>
                </c:pt>
                <c:pt idx="8">
                  <c:v>2018</c:v>
                </c:pt>
                <c:pt idx="9">
                  <c:v>2004</c:v>
                </c:pt>
                <c:pt idx="10">
                  <c:v>1971</c:v>
                </c:pt>
                <c:pt idx="11">
                  <c:v>1968</c:v>
                </c:pt>
                <c:pt idx="12">
                  <c:v>1927</c:v>
                </c:pt>
                <c:pt idx="13">
                  <c:v>1993</c:v>
                </c:pt>
                <c:pt idx="14">
                  <c:v>1982</c:v>
                </c:pt>
                <c:pt idx="15">
                  <c:v>2005</c:v>
                </c:pt>
                <c:pt idx="16">
                  <c:v>1982</c:v>
                </c:pt>
                <c:pt idx="17">
                  <c:v>1984</c:v>
                </c:pt>
                <c:pt idx="18">
                  <c:v>2015</c:v>
                </c:pt>
                <c:pt idx="19">
                  <c:v>2017</c:v>
                </c:pt>
                <c:pt idx="20">
                  <c:v>1979</c:v>
                </c:pt>
                <c:pt idx="21">
                  <c:v>2014</c:v>
                </c:pt>
                <c:pt idx="22">
                  <c:v>2012</c:v>
                </c:pt>
                <c:pt idx="23">
                  <c:v>2015</c:v>
                </c:pt>
                <c:pt idx="24">
                  <c:v>2001</c:v>
                </c:pt>
                <c:pt idx="25">
                  <c:v>2013</c:v>
                </c:pt>
                <c:pt idx="26">
                  <c:v>1995</c:v>
                </c:pt>
                <c:pt idx="27">
                  <c:v>1968</c:v>
                </c:pt>
                <c:pt idx="28">
                  <c:v>1984</c:v>
                </c:pt>
                <c:pt idx="29">
                  <c:v>1972</c:v>
                </c:pt>
                <c:pt idx="30">
                  <c:v>2004</c:v>
                </c:pt>
                <c:pt idx="31">
                  <c:v>2016</c:v>
                </c:pt>
                <c:pt idx="32">
                  <c:v>2008</c:v>
                </c:pt>
                <c:pt idx="33">
                  <c:v>2009</c:v>
                </c:pt>
                <c:pt idx="34">
                  <c:v>2014</c:v>
                </c:pt>
                <c:pt idx="35">
                  <c:v>2014</c:v>
                </c:pt>
                <c:pt idx="36">
                  <c:v>1982</c:v>
                </c:pt>
                <c:pt idx="37">
                  <c:v>2006</c:v>
                </c:pt>
                <c:pt idx="38">
                  <c:v>2009</c:v>
                </c:pt>
                <c:pt idx="39">
                  <c:v>1985</c:v>
                </c:pt>
                <c:pt idx="40">
                  <c:v>1933</c:v>
                </c:pt>
                <c:pt idx="41">
                  <c:v>2016</c:v>
                </c:pt>
                <c:pt idx="42">
                  <c:v>2015</c:v>
                </c:pt>
                <c:pt idx="43">
                  <c:v>2016</c:v>
                </c:pt>
                <c:pt idx="44">
                  <c:v>1989</c:v>
                </c:pt>
                <c:pt idx="45">
                  <c:v>2014</c:v>
                </c:pt>
                <c:pt idx="46">
                  <c:v>1997</c:v>
                </c:pt>
                <c:pt idx="47">
                  <c:v>2005</c:v>
                </c:pt>
                <c:pt idx="48">
                  <c:v>2009</c:v>
                </c:pt>
                <c:pt idx="49">
                  <c:v>1951</c:v>
                </c:pt>
                <c:pt idx="50">
                  <c:v>1931</c:v>
                </c:pt>
                <c:pt idx="51">
                  <c:v>1935</c:v>
                </c:pt>
                <c:pt idx="52">
                  <c:v>2011</c:v>
                </c:pt>
                <c:pt idx="53">
                  <c:v>2014</c:v>
                </c:pt>
                <c:pt idx="54">
                  <c:v>1982</c:v>
                </c:pt>
                <c:pt idx="55">
                  <c:v>2013</c:v>
                </c:pt>
                <c:pt idx="56">
                  <c:v>2013</c:v>
                </c:pt>
                <c:pt idx="57">
                  <c:v>1973</c:v>
                </c:pt>
                <c:pt idx="58">
                  <c:v>1997</c:v>
                </c:pt>
                <c:pt idx="59">
                  <c:v>1956</c:v>
                </c:pt>
                <c:pt idx="60">
                  <c:v>1997</c:v>
                </c:pt>
                <c:pt idx="61">
                  <c:v>1987</c:v>
                </c:pt>
                <c:pt idx="62">
                  <c:v>2004</c:v>
                </c:pt>
                <c:pt idx="63">
                  <c:v>1986</c:v>
                </c:pt>
                <c:pt idx="64">
                  <c:v>1981</c:v>
                </c:pt>
                <c:pt idx="65">
                  <c:v>1998</c:v>
                </c:pt>
                <c:pt idx="66">
                  <c:v>1933</c:v>
                </c:pt>
              </c:numCache>
            </c:numRef>
          </c:xVal>
          <c:yVal>
            <c:numRef>
              <c:f>genre_tables!$AN$3:$AN$209</c:f>
              <c:numCache>
                <c:formatCode>General</c:formatCode>
                <c:ptCount val="207"/>
                <c:pt idx="0" formatCode="0">
                  <c:v>292.58</c:v>
                </c:pt>
                <c:pt idx="1">
                  <c:v>188.02</c:v>
                </c:pt>
                <c:pt idx="2">
                  <c:v>171.48</c:v>
                </c:pt>
                <c:pt idx="3">
                  <c:v>204.84</c:v>
                </c:pt>
                <c:pt idx="4">
                  <c:v>210.61</c:v>
                </c:pt>
                <c:pt idx="5">
                  <c:v>78.900000000000006</c:v>
                </c:pt>
                <c:pt idx="6">
                  <c:v>53.09</c:v>
                </c:pt>
                <c:pt idx="7">
                  <c:v>85.16</c:v>
                </c:pt>
                <c:pt idx="8">
                  <c:v>678.82</c:v>
                </c:pt>
                <c:pt idx="9">
                  <c:v>34.4</c:v>
                </c:pt>
                <c:pt idx="10">
                  <c:v>6.21</c:v>
                </c:pt>
                <c:pt idx="11">
                  <c:v>56.95</c:v>
                </c:pt>
                <c:pt idx="12">
                  <c:v>1.24</c:v>
                </c:pt>
                <c:pt idx="13">
                  <c:v>402.45</c:v>
                </c:pt>
                <c:pt idx="14">
                  <c:v>13.78</c:v>
                </c:pt>
                <c:pt idx="15">
                  <c:v>70.510000000000005</c:v>
                </c:pt>
                <c:pt idx="16">
                  <c:v>32.869999999999997</c:v>
                </c:pt>
                <c:pt idx="17">
                  <c:v>38.4</c:v>
                </c:pt>
                <c:pt idx="18">
                  <c:v>154.06</c:v>
                </c:pt>
                <c:pt idx="19">
                  <c:v>226.28</c:v>
                </c:pt>
                <c:pt idx="20">
                  <c:v>0.23</c:v>
                </c:pt>
                <c:pt idx="21">
                  <c:v>10.62</c:v>
                </c:pt>
                <c:pt idx="22">
                  <c:v>623.28</c:v>
                </c:pt>
                <c:pt idx="23">
                  <c:v>228.43</c:v>
                </c:pt>
                <c:pt idx="24">
                  <c:v>1.48</c:v>
                </c:pt>
                <c:pt idx="25">
                  <c:v>25.57</c:v>
                </c:pt>
                <c:pt idx="26">
                  <c:v>57.14</c:v>
                </c:pt>
                <c:pt idx="27">
                  <c:v>33.4</c:v>
                </c:pt>
                <c:pt idx="28">
                  <c:v>0.5</c:v>
                </c:pt>
                <c:pt idx="29">
                  <c:v>0</c:v>
                </c:pt>
                <c:pt idx="30">
                  <c:v>0</c:v>
                </c:pt>
                <c:pt idx="31">
                  <c:v>100.55</c:v>
                </c:pt>
                <c:pt idx="32">
                  <c:v>318.41000000000003</c:v>
                </c:pt>
                <c:pt idx="33">
                  <c:v>257.73</c:v>
                </c:pt>
                <c:pt idx="34">
                  <c:v>100.21</c:v>
                </c:pt>
                <c:pt idx="35">
                  <c:v>233.92</c:v>
                </c:pt>
                <c:pt idx="36">
                  <c:v>435.11</c:v>
                </c:pt>
                <c:pt idx="37">
                  <c:v>35.549999999999997</c:v>
                </c:pt>
                <c:pt idx="38">
                  <c:v>115.65</c:v>
                </c:pt>
                <c:pt idx="39">
                  <c:v>9.93</c:v>
                </c:pt>
                <c:pt idx="40">
                  <c:v>10</c:v>
                </c:pt>
                <c:pt idx="41">
                  <c:v>532.17999999999995</c:v>
                </c:pt>
                <c:pt idx="42">
                  <c:v>936.66</c:v>
                </c:pt>
                <c:pt idx="43">
                  <c:v>408.08</c:v>
                </c:pt>
                <c:pt idx="44">
                  <c:v>118.5</c:v>
                </c:pt>
                <c:pt idx="45">
                  <c:v>259.77</c:v>
                </c:pt>
                <c:pt idx="46">
                  <c:v>12.34</c:v>
                </c:pt>
                <c:pt idx="47">
                  <c:v>25.51</c:v>
                </c:pt>
                <c:pt idx="48">
                  <c:v>5.01</c:v>
                </c:pt>
                <c:pt idx="49">
                  <c:v>0</c:v>
                </c:pt>
                <c:pt idx="50">
                  <c:v>0</c:v>
                </c:pt>
                <c:pt idx="51">
                  <c:v>4.3600000000000003</c:v>
                </c:pt>
                <c:pt idx="52">
                  <c:v>146.41</c:v>
                </c:pt>
                <c:pt idx="53">
                  <c:v>25.44</c:v>
                </c:pt>
                <c:pt idx="54">
                  <c:v>78.91</c:v>
                </c:pt>
                <c:pt idx="55">
                  <c:v>274.08999999999997</c:v>
                </c:pt>
                <c:pt idx="56">
                  <c:v>228.78</c:v>
                </c:pt>
                <c:pt idx="57">
                  <c:v>0.19</c:v>
                </c:pt>
                <c:pt idx="58">
                  <c:v>0.37</c:v>
                </c:pt>
                <c:pt idx="59">
                  <c:v>0</c:v>
                </c:pt>
                <c:pt idx="60">
                  <c:v>63.54</c:v>
                </c:pt>
                <c:pt idx="61">
                  <c:v>53.42</c:v>
                </c:pt>
                <c:pt idx="62">
                  <c:v>57.94</c:v>
                </c:pt>
                <c:pt idx="63">
                  <c:v>40.46</c:v>
                </c:pt>
                <c:pt idx="64">
                  <c:v>12.47</c:v>
                </c:pt>
                <c:pt idx="65">
                  <c:v>14.38</c:v>
                </c:pt>
                <c:pt idx="6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7D-459C-A9A1-115C5CD30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81447"/>
        <c:axId val="213184007"/>
      </c:scatterChart>
      <c:valAx>
        <c:axId val="213181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84007"/>
        <c:crosses val="autoZero"/>
        <c:crossBetween val="midCat"/>
      </c:valAx>
      <c:valAx>
        <c:axId val="213184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81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Romance (runtimes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genre_tables!$AO$3:$AO$209</c:f>
              <c:numCache>
                <c:formatCode>General</c:formatCode>
                <c:ptCount val="207"/>
                <c:pt idx="0">
                  <c:v>1994</c:v>
                </c:pt>
                <c:pt idx="1">
                  <c:v>1997</c:v>
                </c:pt>
                <c:pt idx="2">
                  <c:v>1942</c:v>
                </c:pt>
                <c:pt idx="3">
                  <c:v>1988</c:v>
                </c:pt>
                <c:pt idx="4">
                  <c:v>1936</c:v>
                </c:pt>
                <c:pt idx="5">
                  <c:v>1931</c:v>
                </c:pt>
                <c:pt idx="6">
                  <c:v>2018</c:v>
                </c:pt>
                <c:pt idx="7">
                  <c:v>1997</c:v>
                </c:pt>
                <c:pt idx="8">
                  <c:v>2004</c:v>
                </c:pt>
                <c:pt idx="9">
                  <c:v>1958</c:v>
                </c:pt>
                <c:pt idx="10">
                  <c:v>2001</c:v>
                </c:pt>
                <c:pt idx="11">
                  <c:v>1952</c:v>
                </c:pt>
                <c:pt idx="12">
                  <c:v>1960</c:v>
                </c:pt>
                <c:pt idx="13">
                  <c:v>2019</c:v>
                </c:pt>
                <c:pt idx="14">
                  <c:v>1939</c:v>
                </c:pt>
                <c:pt idx="15">
                  <c:v>1959</c:v>
                </c:pt>
                <c:pt idx="16">
                  <c:v>2009</c:v>
                </c:pt>
                <c:pt idx="17">
                  <c:v>1942</c:v>
                </c:pt>
                <c:pt idx="18">
                  <c:v>1924</c:v>
                </c:pt>
                <c:pt idx="19">
                  <c:v>2016</c:v>
                </c:pt>
                <c:pt idx="20">
                  <c:v>1995</c:v>
                </c:pt>
                <c:pt idx="21">
                  <c:v>2000</c:v>
                </c:pt>
                <c:pt idx="22">
                  <c:v>2004</c:v>
                </c:pt>
                <c:pt idx="23">
                  <c:v>1946</c:v>
                </c:pt>
                <c:pt idx="24">
                  <c:v>1974</c:v>
                </c:pt>
                <c:pt idx="25">
                  <c:v>1994</c:v>
                </c:pt>
                <c:pt idx="26">
                  <c:v>1934</c:v>
                </c:pt>
                <c:pt idx="27">
                  <c:v>1957</c:v>
                </c:pt>
                <c:pt idx="28">
                  <c:v>1948</c:v>
                </c:pt>
                <c:pt idx="29">
                  <c:v>2000</c:v>
                </c:pt>
                <c:pt idx="30">
                  <c:v>1993</c:v>
                </c:pt>
                <c:pt idx="31">
                  <c:v>2001</c:v>
                </c:pt>
                <c:pt idx="32">
                  <c:v>2012</c:v>
                </c:pt>
                <c:pt idx="33">
                  <c:v>1927</c:v>
                </c:pt>
                <c:pt idx="34">
                  <c:v>1991</c:v>
                </c:pt>
                <c:pt idx="35">
                  <c:v>1928</c:v>
                </c:pt>
                <c:pt idx="36">
                  <c:v>2013</c:v>
                </c:pt>
                <c:pt idx="37">
                  <c:v>1967</c:v>
                </c:pt>
                <c:pt idx="38">
                  <c:v>2008</c:v>
                </c:pt>
                <c:pt idx="39">
                  <c:v>1953</c:v>
                </c:pt>
                <c:pt idx="40">
                  <c:v>1971</c:v>
                </c:pt>
                <c:pt idx="41">
                  <c:v>1977</c:v>
                </c:pt>
                <c:pt idx="42">
                  <c:v>2005</c:v>
                </c:pt>
                <c:pt idx="43">
                  <c:v>1998</c:v>
                </c:pt>
                <c:pt idx="44">
                  <c:v>1987</c:v>
                </c:pt>
                <c:pt idx="45">
                  <c:v>2001</c:v>
                </c:pt>
                <c:pt idx="46">
                  <c:v>1945</c:v>
                </c:pt>
                <c:pt idx="47">
                  <c:v>1995</c:v>
                </c:pt>
                <c:pt idx="48">
                  <c:v>1998</c:v>
                </c:pt>
                <c:pt idx="49">
                  <c:v>2003</c:v>
                </c:pt>
                <c:pt idx="50">
                  <c:v>1940</c:v>
                </c:pt>
                <c:pt idx="51">
                  <c:v>2006</c:v>
                </c:pt>
                <c:pt idx="52">
                  <c:v>1994</c:v>
                </c:pt>
                <c:pt idx="53">
                  <c:v>1997</c:v>
                </c:pt>
                <c:pt idx="54">
                  <c:v>1993</c:v>
                </c:pt>
                <c:pt idx="55">
                  <c:v>1990</c:v>
                </c:pt>
                <c:pt idx="56">
                  <c:v>1963</c:v>
                </c:pt>
                <c:pt idx="57">
                  <c:v>2019</c:v>
                </c:pt>
                <c:pt idx="58">
                  <c:v>2013</c:v>
                </c:pt>
                <c:pt idx="59">
                  <c:v>1965</c:v>
                </c:pt>
                <c:pt idx="60">
                  <c:v>1971</c:v>
                </c:pt>
                <c:pt idx="61">
                  <c:v>1946</c:v>
                </c:pt>
                <c:pt idx="62">
                  <c:v>2011</c:v>
                </c:pt>
                <c:pt idx="63">
                  <c:v>1940</c:v>
                </c:pt>
                <c:pt idx="64">
                  <c:v>2004</c:v>
                </c:pt>
                <c:pt idx="65">
                  <c:v>2002</c:v>
                </c:pt>
                <c:pt idx="66">
                  <c:v>1938</c:v>
                </c:pt>
                <c:pt idx="67">
                  <c:v>2010</c:v>
                </c:pt>
                <c:pt idx="68">
                  <c:v>2004</c:v>
                </c:pt>
                <c:pt idx="69">
                  <c:v>2014</c:v>
                </c:pt>
                <c:pt idx="70">
                  <c:v>2019</c:v>
                </c:pt>
                <c:pt idx="71">
                  <c:v>1959</c:v>
                </c:pt>
                <c:pt idx="72">
                  <c:v>2009</c:v>
                </c:pt>
                <c:pt idx="73">
                  <c:v>2007</c:v>
                </c:pt>
                <c:pt idx="74">
                  <c:v>1946</c:v>
                </c:pt>
                <c:pt idx="75">
                  <c:v>2004</c:v>
                </c:pt>
                <c:pt idx="76">
                  <c:v>2005</c:v>
                </c:pt>
                <c:pt idx="77">
                  <c:v>2017</c:v>
                </c:pt>
                <c:pt idx="78">
                  <c:v>2019</c:v>
                </c:pt>
                <c:pt idx="79">
                  <c:v>2007</c:v>
                </c:pt>
                <c:pt idx="80">
                  <c:v>2008</c:v>
                </c:pt>
                <c:pt idx="81">
                  <c:v>2000</c:v>
                </c:pt>
                <c:pt idx="82">
                  <c:v>2021</c:v>
                </c:pt>
                <c:pt idx="83">
                  <c:v>1993</c:v>
                </c:pt>
                <c:pt idx="84">
                  <c:v>1978</c:v>
                </c:pt>
                <c:pt idx="85">
                  <c:v>2007</c:v>
                </c:pt>
                <c:pt idx="86">
                  <c:v>1999</c:v>
                </c:pt>
                <c:pt idx="87">
                  <c:v>1979</c:v>
                </c:pt>
                <c:pt idx="88">
                  <c:v>2013</c:v>
                </c:pt>
                <c:pt idx="89">
                  <c:v>1940</c:v>
                </c:pt>
                <c:pt idx="90">
                  <c:v>1960</c:v>
                </c:pt>
                <c:pt idx="91">
                  <c:v>1964</c:v>
                </c:pt>
                <c:pt idx="92">
                  <c:v>1938</c:v>
                </c:pt>
                <c:pt idx="93">
                  <c:v>2012</c:v>
                </c:pt>
                <c:pt idx="94">
                  <c:v>2012</c:v>
                </c:pt>
                <c:pt idx="95">
                  <c:v>2013</c:v>
                </c:pt>
                <c:pt idx="96">
                  <c:v>2005</c:v>
                </c:pt>
                <c:pt idx="97">
                  <c:v>2009</c:v>
                </c:pt>
                <c:pt idx="98">
                  <c:v>2009</c:v>
                </c:pt>
                <c:pt idx="99">
                  <c:v>1995</c:v>
                </c:pt>
                <c:pt idx="100">
                  <c:v>2014</c:v>
                </c:pt>
                <c:pt idx="101">
                  <c:v>2011</c:v>
                </c:pt>
                <c:pt idx="102">
                  <c:v>1997</c:v>
                </c:pt>
                <c:pt idx="103">
                  <c:v>1989</c:v>
                </c:pt>
                <c:pt idx="104">
                  <c:v>2015</c:v>
                </c:pt>
                <c:pt idx="105">
                  <c:v>2014</c:v>
                </c:pt>
                <c:pt idx="106">
                  <c:v>2010</c:v>
                </c:pt>
                <c:pt idx="107">
                  <c:v>1967</c:v>
                </c:pt>
                <c:pt idx="108">
                  <c:v>1951</c:v>
                </c:pt>
                <c:pt idx="109">
                  <c:v>2015</c:v>
                </c:pt>
                <c:pt idx="110">
                  <c:v>1952</c:v>
                </c:pt>
                <c:pt idx="111">
                  <c:v>1997</c:v>
                </c:pt>
                <c:pt idx="112">
                  <c:v>2012</c:v>
                </c:pt>
                <c:pt idx="113">
                  <c:v>2003</c:v>
                </c:pt>
                <c:pt idx="114">
                  <c:v>1955</c:v>
                </c:pt>
                <c:pt idx="115">
                  <c:v>1962</c:v>
                </c:pt>
                <c:pt idx="116">
                  <c:v>1997</c:v>
                </c:pt>
                <c:pt idx="117">
                  <c:v>1985</c:v>
                </c:pt>
                <c:pt idx="118">
                  <c:v>1998</c:v>
                </c:pt>
                <c:pt idx="119">
                  <c:v>2018</c:v>
                </c:pt>
                <c:pt idx="120">
                  <c:v>2005</c:v>
                </c:pt>
                <c:pt idx="121">
                  <c:v>1995</c:v>
                </c:pt>
                <c:pt idx="122">
                  <c:v>1954</c:v>
                </c:pt>
                <c:pt idx="123">
                  <c:v>1953</c:v>
                </c:pt>
                <c:pt idx="124">
                  <c:v>2011</c:v>
                </c:pt>
                <c:pt idx="125">
                  <c:v>2004</c:v>
                </c:pt>
              </c:numCache>
            </c:numRef>
          </c:xVal>
          <c:yVal>
            <c:numRef>
              <c:f>genre_tables!$AP$3:$AP$209</c:f>
              <c:numCache>
                <c:formatCode>General</c:formatCode>
                <c:ptCount val="207"/>
                <c:pt idx="0">
                  <c:v>142</c:v>
                </c:pt>
                <c:pt idx="1">
                  <c:v>116</c:v>
                </c:pt>
                <c:pt idx="2">
                  <c:v>102</c:v>
                </c:pt>
                <c:pt idx="3">
                  <c:v>155</c:v>
                </c:pt>
                <c:pt idx="4">
                  <c:v>87</c:v>
                </c:pt>
                <c:pt idx="5">
                  <c:v>87</c:v>
                </c:pt>
                <c:pt idx="6">
                  <c:v>158</c:v>
                </c:pt>
                <c:pt idx="7">
                  <c:v>126</c:v>
                </c:pt>
                <c:pt idx="8">
                  <c:v>108</c:v>
                </c:pt>
                <c:pt idx="9">
                  <c:v>128</c:v>
                </c:pt>
                <c:pt idx="10">
                  <c:v>122</c:v>
                </c:pt>
                <c:pt idx="11">
                  <c:v>103</c:v>
                </c:pt>
                <c:pt idx="12">
                  <c:v>125</c:v>
                </c:pt>
                <c:pt idx="13">
                  <c:v>143</c:v>
                </c:pt>
                <c:pt idx="14">
                  <c:v>238</c:v>
                </c:pt>
                <c:pt idx="15">
                  <c:v>121</c:v>
                </c:pt>
                <c:pt idx="16">
                  <c:v>129</c:v>
                </c:pt>
                <c:pt idx="17">
                  <c:v>99</c:v>
                </c:pt>
                <c:pt idx="18">
                  <c:v>45</c:v>
                </c:pt>
                <c:pt idx="19">
                  <c:v>145</c:v>
                </c:pt>
                <c:pt idx="20">
                  <c:v>101</c:v>
                </c:pt>
                <c:pt idx="21">
                  <c:v>98</c:v>
                </c:pt>
                <c:pt idx="22">
                  <c:v>80</c:v>
                </c:pt>
                <c:pt idx="23">
                  <c:v>170</c:v>
                </c:pt>
                <c:pt idx="24">
                  <c:v>155</c:v>
                </c:pt>
                <c:pt idx="25">
                  <c:v>99</c:v>
                </c:pt>
                <c:pt idx="26">
                  <c:v>105</c:v>
                </c:pt>
                <c:pt idx="27">
                  <c:v>91</c:v>
                </c:pt>
                <c:pt idx="28">
                  <c:v>135</c:v>
                </c:pt>
                <c:pt idx="29">
                  <c:v>173</c:v>
                </c:pt>
                <c:pt idx="30">
                  <c:v>171</c:v>
                </c:pt>
                <c:pt idx="31">
                  <c:v>183</c:v>
                </c:pt>
                <c:pt idx="32">
                  <c:v>151</c:v>
                </c:pt>
                <c:pt idx="33">
                  <c:v>94</c:v>
                </c:pt>
                <c:pt idx="34">
                  <c:v>125</c:v>
                </c:pt>
                <c:pt idx="35">
                  <c:v>72</c:v>
                </c:pt>
                <c:pt idx="36">
                  <c:v>126</c:v>
                </c:pt>
                <c:pt idx="37">
                  <c:v>106</c:v>
                </c:pt>
                <c:pt idx="38">
                  <c:v>120</c:v>
                </c:pt>
                <c:pt idx="39">
                  <c:v>118</c:v>
                </c:pt>
                <c:pt idx="40">
                  <c:v>118</c:v>
                </c:pt>
                <c:pt idx="41">
                  <c:v>93</c:v>
                </c:pt>
                <c:pt idx="42">
                  <c:v>144</c:v>
                </c:pt>
                <c:pt idx="43">
                  <c:v>169</c:v>
                </c:pt>
                <c:pt idx="44">
                  <c:v>128</c:v>
                </c:pt>
                <c:pt idx="45">
                  <c:v>137</c:v>
                </c:pt>
                <c:pt idx="46">
                  <c:v>86</c:v>
                </c:pt>
                <c:pt idx="47">
                  <c:v>181</c:v>
                </c:pt>
                <c:pt idx="48">
                  <c:v>127</c:v>
                </c:pt>
                <c:pt idx="49">
                  <c:v>103</c:v>
                </c:pt>
                <c:pt idx="50">
                  <c:v>99</c:v>
                </c:pt>
                <c:pt idx="51">
                  <c:v>144</c:v>
                </c:pt>
                <c:pt idx="52">
                  <c:v>160</c:v>
                </c:pt>
                <c:pt idx="53">
                  <c:v>194</c:v>
                </c:pt>
                <c:pt idx="54">
                  <c:v>119</c:v>
                </c:pt>
                <c:pt idx="55">
                  <c:v>105</c:v>
                </c:pt>
                <c:pt idx="56">
                  <c:v>113</c:v>
                </c:pt>
                <c:pt idx="57">
                  <c:v>137</c:v>
                </c:pt>
                <c:pt idx="58">
                  <c:v>109</c:v>
                </c:pt>
                <c:pt idx="59">
                  <c:v>197</c:v>
                </c:pt>
                <c:pt idx="60">
                  <c:v>91</c:v>
                </c:pt>
                <c:pt idx="61">
                  <c:v>102</c:v>
                </c:pt>
                <c:pt idx="62">
                  <c:v>100</c:v>
                </c:pt>
                <c:pt idx="63">
                  <c:v>112</c:v>
                </c:pt>
                <c:pt idx="64">
                  <c:v>121</c:v>
                </c:pt>
                <c:pt idx="65">
                  <c:v>112</c:v>
                </c:pt>
                <c:pt idx="66">
                  <c:v>102</c:v>
                </c:pt>
                <c:pt idx="67">
                  <c:v>165</c:v>
                </c:pt>
                <c:pt idx="68">
                  <c:v>88</c:v>
                </c:pt>
                <c:pt idx="69">
                  <c:v>96</c:v>
                </c:pt>
                <c:pt idx="70">
                  <c:v>154</c:v>
                </c:pt>
                <c:pt idx="71">
                  <c:v>90</c:v>
                </c:pt>
                <c:pt idx="72">
                  <c:v>144</c:v>
                </c:pt>
                <c:pt idx="73">
                  <c:v>138</c:v>
                </c:pt>
                <c:pt idx="74">
                  <c:v>93</c:v>
                </c:pt>
                <c:pt idx="75">
                  <c:v>123</c:v>
                </c:pt>
                <c:pt idx="76">
                  <c:v>129</c:v>
                </c:pt>
                <c:pt idx="77">
                  <c:v>132</c:v>
                </c:pt>
                <c:pt idx="78">
                  <c:v>135</c:v>
                </c:pt>
                <c:pt idx="79">
                  <c:v>123</c:v>
                </c:pt>
                <c:pt idx="80">
                  <c:v>166</c:v>
                </c:pt>
                <c:pt idx="81">
                  <c:v>143</c:v>
                </c:pt>
                <c:pt idx="82">
                  <c:v>128</c:v>
                </c:pt>
                <c:pt idx="83">
                  <c:v>134</c:v>
                </c:pt>
                <c:pt idx="84">
                  <c:v>94</c:v>
                </c:pt>
                <c:pt idx="85">
                  <c:v>86</c:v>
                </c:pt>
                <c:pt idx="86">
                  <c:v>101</c:v>
                </c:pt>
                <c:pt idx="87">
                  <c:v>96</c:v>
                </c:pt>
                <c:pt idx="88">
                  <c:v>104</c:v>
                </c:pt>
                <c:pt idx="89">
                  <c:v>92</c:v>
                </c:pt>
                <c:pt idx="90">
                  <c:v>144</c:v>
                </c:pt>
                <c:pt idx="91">
                  <c:v>91</c:v>
                </c:pt>
                <c:pt idx="92">
                  <c:v>126</c:v>
                </c:pt>
                <c:pt idx="93">
                  <c:v>126</c:v>
                </c:pt>
                <c:pt idx="94">
                  <c:v>122</c:v>
                </c:pt>
                <c:pt idx="95">
                  <c:v>180</c:v>
                </c:pt>
                <c:pt idx="96">
                  <c:v>134</c:v>
                </c:pt>
                <c:pt idx="97">
                  <c:v>95</c:v>
                </c:pt>
                <c:pt idx="98">
                  <c:v>141</c:v>
                </c:pt>
                <c:pt idx="99">
                  <c:v>136</c:v>
                </c:pt>
                <c:pt idx="100">
                  <c:v>126</c:v>
                </c:pt>
                <c:pt idx="101">
                  <c:v>94</c:v>
                </c:pt>
                <c:pt idx="102">
                  <c:v>139</c:v>
                </c:pt>
                <c:pt idx="103">
                  <c:v>95</c:v>
                </c:pt>
                <c:pt idx="104">
                  <c:v>116</c:v>
                </c:pt>
                <c:pt idx="105">
                  <c:v>123</c:v>
                </c:pt>
                <c:pt idx="106">
                  <c:v>90</c:v>
                </c:pt>
                <c:pt idx="107">
                  <c:v>100</c:v>
                </c:pt>
                <c:pt idx="108">
                  <c:v>105</c:v>
                </c:pt>
                <c:pt idx="109">
                  <c:v>105</c:v>
                </c:pt>
                <c:pt idx="110">
                  <c:v>129</c:v>
                </c:pt>
                <c:pt idx="111">
                  <c:v>96</c:v>
                </c:pt>
                <c:pt idx="112">
                  <c:v>111</c:v>
                </c:pt>
                <c:pt idx="113">
                  <c:v>121</c:v>
                </c:pt>
                <c:pt idx="114">
                  <c:v>90</c:v>
                </c:pt>
                <c:pt idx="115">
                  <c:v>105</c:v>
                </c:pt>
                <c:pt idx="116">
                  <c:v>103</c:v>
                </c:pt>
                <c:pt idx="117">
                  <c:v>82</c:v>
                </c:pt>
                <c:pt idx="118">
                  <c:v>93</c:v>
                </c:pt>
                <c:pt idx="119">
                  <c:v>136</c:v>
                </c:pt>
                <c:pt idx="120">
                  <c:v>124</c:v>
                </c:pt>
                <c:pt idx="121">
                  <c:v>135</c:v>
                </c:pt>
                <c:pt idx="122">
                  <c:v>113</c:v>
                </c:pt>
                <c:pt idx="123">
                  <c:v>118</c:v>
                </c:pt>
                <c:pt idx="124">
                  <c:v>100</c:v>
                </c:pt>
                <c:pt idx="125">
                  <c:v>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56-4029-97A4-E6CDF6820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864199"/>
        <c:axId val="1353303559"/>
      </c:scatterChart>
      <c:valAx>
        <c:axId val="1713864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303559"/>
        <c:crosses val="autoZero"/>
        <c:crossBetween val="midCat"/>
      </c:valAx>
      <c:valAx>
        <c:axId val="1353303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864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Romance (ratings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genre_tables!$AO$3:$AO$209</c:f>
              <c:numCache>
                <c:formatCode>General</c:formatCode>
                <c:ptCount val="207"/>
                <c:pt idx="0">
                  <c:v>1994</c:v>
                </c:pt>
                <c:pt idx="1">
                  <c:v>1997</c:v>
                </c:pt>
                <c:pt idx="2">
                  <c:v>1942</c:v>
                </c:pt>
                <c:pt idx="3">
                  <c:v>1988</c:v>
                </c:pt>
                <c:pt idx="4">
                  <c:v>1936</c:v>
                </c:pt>
                <c:pt idx="5">
                  <c:v>1931</c:v>
                </c:pt>
                <c:pt idx="6">
                  <c:v>2018</c:v>
                </c:pt>
                <c:pt idx="7">
                  <c:v>1997</c:v>
                </c:pt>
                <c:pt idx="8">
                  <c:v>2004</c:v>
                </c:pt>
                <c:pt idx="9">
                  <c:v>1958</c:v>
                </c:pt>
                <c:pt idx="10">
                  <c:v>2001</c:v>
                </c:pt>
                <c:pt idx="11">
                  <c:v>1952</c:v>
                </c:pt>
                <c:pt idx="12">
                  <c:v>1960</c:v>
                </c:pt>
                <c:pt idx="13">
                  <c:v>2019</c:v>
                </c:pt>
                <c:pt idx="14">
                  <c:v>1939</c:v>
                </c:pt>
                <c:pt idx="15">
                  <c:v>1959</c:v>
                </c:pt>
                <c:pt idx="16">
                  <c:v>2009</c:v>
                </c:pt>
                <c:pt idx="17">
                  <c:v>1942</c:v>
                </c:pt>
                <c:pt idx="18">
                  <c:v>1924</c:v>
                </c:pt>
                <c:pt idx="19">
                  <c:v>2016</c:v>
                </c:pt>
                <c:pt idx="20">
                  <c:v>1995</c:v>
                </c:pt>
                <c:pt idx="21">
                  <c:v>2000</c:v>
                </c:pt>
                <c:pt idx="22">
                  <c:v>2004</c:v>
                </c:pt>
                <c:pt idx="23">
                  <c:v>1946</c:v>
                </c:pt>
                <c:pt idx="24">
                  <c:v>1974</c:v>
                </c:pt>
                <c:pt idx="25">
                  <c:v>1994</c:v>
                </c:pt>
                <c:pt idx="26">
                  <c:v>1934</c:v>
                </c:pt>
                <c:pt idx="27">
                  <c:v>1957</c:v>
                </c:pt>
                <c:pt idx="28">
                  <c:v>1948</c:v>
                </c:pt>
                <c:pt idx="29">
                  <c:v>2000</c:v>
                </c:pt>
                <c:pt idx="30">
                  <c:v>1993</c:v>
                </c:pt>
                <c:pt idx="31">
                  <c:v>2001</c:v>
                </c:pt>
                <c:pt idx="32">
                  <c:v>2012</c:v>
                </c:pt>
                <c:pt idx="33">
                  <c:v>1927</c:v>
                </c:pt>
                <c:pt idx="34">
                  <c:v>1991</c:v>
                </c:pt>
                <c:pt idx="35">
                  <c:v>1928</c:v>
                </c:pt>
                <c:pt idx="36">
                  <c:v>2013</c:v>
                </c:pt>
                <c:pt idx="37">
                  <c:v>1967</c:v>
                </c:pt>
                <c:pt idx="38">
                  <c:v>2008</c:v>
                </c:pt>
                <c:pt idx="39">
                  <c:v>1953</c:v>
                </c:pt>
                <c:pt idx="40">
                  <c:v>1971</c:v>
                </c:pt>
                <c:pt idx="41">
                  <c:v>1977</c:v>
                </c:pt>
                <c:pt idx="42">
                  <c:v>2005</c:v>
                </c:pt>
                <c:pt idx="43">
                  <c:v>1998</c:v>
                </c:pt>
                <c:pt idx="44">
                  <c:v>1987</c:v>
                </c:pt>
                <c:pt idx="45">
                  <c:v>2001</c:v>
                </c:pt>
                <c:pt idx="46">
                  <c:v>1945</c:v>
                </c:pt>
                <c:pt idx="47">
                  <c:v>1995</c:v>
                </c:pt>
                <c:pt idx="48">
                  <c:v>1998</c:v>
                </c:pt>
                <c:pt idx="49">
                  <c:v>2003</c:v>
                </c:pt>
                <c:pt idx="50">
                  <c:v>1940</c:v>
                </c:pt>
                <c:pt idx="51">
                  <c:v>2006</c:v>
                </c:pt>
                <c:pt idx="52">
                  <c:v>1994</c:v>
                </c:pt>
                <c:pt idx="53">
                  <c:v>1997</c:v>
                </c:pt>
                <c:pt idx="54">
                  <c:v>1993</c:v>
                </c:pt>
                <c:pt idx="55">
                  <c:v>1990</c:v>
                </c:pt>
                <c:pt idx="56">
                  <c:v>1963</c:v>
                </c:pt>
                <c:pt idx="57">
                  <c:v>2019</c:v>
                </c:pt>
                <c:pt idx="58">
                  <c:v>2013</c:v>
                </c:pt>
                <c:pt idx="59">
                  <c:v>1965</c:v>
                </c:pt>
                <c:pt idx="60">
                  <c:v>1971</c:v>
                </c:pt>
                <c:pt idx="61">
                  <c:v>1946</c:v>
                </c:pt>
                <c:pt idx="62">
                  <c:v>2011</c:v>
                </c:pt>
                <c:pt idx="63">
                  <c:v>1940</c:v>
                </c:pt>
                <c:pt idx="64">
                  <c:v>2004</c:v>
                </c:pt>
                <c:pt idx="65">
                  <c:v>2002</c:v>
                </c:pt>
                <c:pt idx="66">
                  <c:v>1938</c:v>
                </c:pt>
                <c:pt idx="67">
                  <c:v>2010</c:v>
                </c:pt>
                <c:pt idx="68">
                  <c:v>2004</c:v>
                </c:pt>
                <c:pt idx="69">
                  <c:v>2014</c:v>
                </c:pt>
                <c:pt idx="70">
                  <c:v>2019</c:v>
                </c:pt>
                <c:pt idx="71">
                  <c:v>1959</c:v>
                </c:pt>
                <c:pt idx="72">
                  <c:v>2009</c:v>
                </c:pt>
                <c:pt idx="73">
                  <c:v>2007</c:v>
                </c:pt>
                <c:pt idx="74">
                  <c:v>1946</c:v>
                </c:pt>
                <c:pt idx="75">
                  <c:v>2004</c:v>
                </c:pt>
                <c:pt idx="76">
                  <c:v>2005</c:v>
                </c:pt>
                <c:pt idx="77">
                  <c:v>2017</c:v>
                </c:pt>
                <c:pt idx="78">
                  <c:v>2019</c:v>
                </c:pt>
                <c:pt idx="79">
                  <c:v>2007</c:v>
                </c:pt>
                <c:pt idx="80">
                  <c:v>2008</c:v>
                </c:pt>
                <c:pt idx="81">
                  <c:v>2000</c:v>
                </c:pt>
                <c:pt idx="82">
                  <c:v>2021</c:v>
                </c:pt>
                <c:pt idx="83">
                  <c:v>1993</c:v>
                </c:pt>
                <c:pt idx="84">
                  <c:v>1978</c:v>
                </c:pt>
                <c:pt idx="85">
                  <c:v>2007</c:v>
                </c:pt>
                <c:pt idx="86">
                  <c:v>1999</c:v>
                </c:pt>
                <c:pt idx="87">
                  <c:v>1979</c:v>
                </c:pt>
                <c:pt idx="88">
                  <c:v>2013</c:v>
                </c:pt>
                <c:pt idx="89">
                  <c:v>1940</c:v>
                </c:pt>
                <c:pt idx="90">
                  <c:v>1960</c:v>
                </c:pt>
                <c:pt idx="91">
                  <c:v>1964</c:v>
                </c:pt>
                <c:pt idx="92">
                  <c:v>1938</c:v>
                </c:pt>
                <c:pt idx="93">
                  <c:v>2012</c:v>
                </c:pt>
                <c:pt idx="94">
                  <c:v>2012</c:v>
                </c:pt>
                <c:pt idx="95">
                  <c:v>2013</c:v>
                </c:pt>
                <c:pt idx="96">
                  <c:v>2005</c:v>
                </c:pt>
                <c:pt idx="97">
                  <c:v>2009</c:v>
                </c:pt>
                <c:pt idx="98">
                  <c:v>2009</c:v>
                </c:pt>
                <c:pt idx="99">
                  <c:v>1995</c:v>
                </c:pt>
                <c:pt idx="100">
                  <c:v>2014</c:v>
                </c:pt>
                <c:pt idx="101">
                  <c:v>2011</c:v>
                </c:pt>
                <c:pt idx="102">
                  <c:v>1997</c:v>
                </c:pt>
                <c:pt idx="103">
                  <c:v>1989</c:v>
                </c:pt>
                <c:pt idx="104">
                  <c:v>2015</c:v>
                </c:pt>
                <c:pt idx="105">
                  <c:v>2014</c:v>
                </c:pt>
                <c:pt idx="106">
                  <c:v>2010</c:v>
                </c:pt>
                <c:pt idx="107">
                  <c:v>1967</c:v>
                </c:pt>
                <c:pt idx="108">
                  <c:v>1951</c:v>
                </c:pt>
                <c:pt idx="109">
                  <c:v>2015</c:v>
                </c:pt>
                <c:pt idx="110">
                  <c:v>1952</c:v>
                </c:pt>
                <c:pt idx="111">
                  <c:v>1997</c:v>
                </c:pt>
                <c:pt idx="112">
                  <c:v>2012</c:v>
                </c:pt>
                <c:pt idx="113">
                  <c:v>2003</c:v>
                </c:pt>
                <c:pt idx="114">
                  <c:v>1955</c:v>
                </c:pt>
                <c:pt idx="115">
                  <c:v>1962</c:v>
                </c:pt>
                <c:pt idx="116">
                  <c:v>1997</c:v>
                </c:pt>
                <c:pt idx="117">
                  <c:v>1985</c:v>
                </c:pt>
                <c:pt idx="118">
                  <c:v>1998</c:v>
                </c:pt>
                <c:pt idx="119">
                  <c:v>2018</c:v>
                </c:pt>
                <c:pt idx="120">
                  <c:v>2005</c:v>
                </c:pt>
                <c:pt idx="121">
                  <c:v>1995</c:v>
                </c:pt>
                <c:pt idx="122">
                  <c:v>1954</c:v>
                </c:pt>
                <c:pt idx="123">
                  <c:v>1953</c:v>
                </c:pt>
                <c:pt idx="124">
                  <c:v>2011</c:v>
                </c:pt>
                <c:pt idx="125">
                  <c:v>2004</c:v>
                </c:pt>
              </c:numCache>
            </c:numRef>
          </c:xVal>
          <c:yVal>
            <c:numRef>
              <c:f>genre_tables!$AQ$3:$AQ$209</c:f>
              <c:numCache>
                <c:formatCode>General</c:formatCode>
                <c:ptCount val="207"/>
                <c:pt idx="0">
                  <c:v>8.8000000000000007</c:v>
                </c:pt>
                <c:pt idx="1">
                  <c:v>8.6</c:v>
                </c:pt>
                <c:pt idx="2">
                  <c:v>8.5</c:v>
                </c:pt>
                <c:pt idx="3">
                  <c:v>8.5</c:v>
                </c:pt>
                <c:pt idx="4">
                  <c:v>8.5</c:v>
                </c:pt>
                <c:pt idx="5">
                  <c:v>8.5</c:v>
                </c:pt>
                <c:pt idx="6">
                  <c:v>8.5</c:v>
                </c:pt>
                <c:pt idx="7">
                  <c:v>8.3000000000000007</c:v>
                </c:pt>
                <c:pt idx="8">
                  <c:v>8.3000000000000007</c:v>
                </c:pt>
                <c:pt idx="9">
                  <c:v>8.3000000000000007</c:v>
                </c:pt>
                <c:pt idx="10">
                  <c:v>8.3000000000000007</c:v>
                </c:pt>
                <c:pt idx="11">
                  <c:v>8.3000000000000007</c:v>
                </c:pt>
                <c:pt idx="12">
                  <c:v>8.3000000000000007</c:v>
                </c:pt>
                <c:pt idx="13">
                  <c:v>8.3000000000000007</c:v>
                </c:pt>
                <c:pt idx="14">
                  <c:v>8.1999999999999993</c:v>
                </c:pt>
                <c:pt idx="15">
                  <c:v>8.1999999999999993</c:v>
                </c:pt>
                <c:pt idx="16">
                  <c:v>8.1999999999999993</c:v>
                </c:pt>
                <c:pt idx="17">
                  <c:v>8.1999999999999993</c:v>
                </c:pt>
                <c:pt idx="18">
                  <c:v>8.1999999999999993</c:v>
                </c:pt>
                <c:pt idx="19">
                  <c:v>8.1</c:v>
                </c:pt>
                <c:pt idx="20">
                  <c:v>8.1</c:v>
                </c:pt>
                <c:pt idx="21">
                  <c:v>8.1</c:v>
                </c:pt>
                <c:pt idx="22">
                  <c:v>8.1</c:v>
                </c:pt>
                <c:pt idx="23">
                  <c:v>8.1</c:v>
                </c:pt>
                <c:pt idx="24">
                  <c:v>8.1</c:v>
                </c:pt>
                <c:pt idx="25">
                  <c:v>8.1</c:v>
                </c:pt>
                <c:pt idx="26">
                  <c:v>8.1</c:v>
                </c:pt>
                <c:pt idx="27">
                  <c:v>8.1</c:v>
                </c:pt>
                <c:pt idx="28">
                  <c:v>8.1</c:v>
                </c:pt>
                <c:pt idx="29">
                  <c:v>8.1</c:v>
                </c:pt>
                <c:pt idx="30">
                  <c:v>8.1</c:v>
                </c:pt>
                <c:pt idx="31">
                  <c:v>8.1</c:v>
                </c:pt>
                <c:pt idx="32">
                  <c:v>8.1</c:v>
                </c:pt>
                <c:pt idx="33">
                  <c:v>8.1</c:v>
                </c:pt>
                <c:pt idx="34">
                  <c:v>8.1</c:v>
                </c:pt>
                <c:pt idx="35">
                  <c:v>8.1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7.9</c:v>
                </c:pt>
                <c:pt idx="54">
                  <c:v>7.9</c:v>
                </c:pt>
                <c:pt idx="55">
                  <c:v>7.9</c:v>
                </c:pt>
                <c:pt idx="56">
                  <c:v>7.9</c:v>
                </c:pt>
                <c:pt idx="57">
                  <c:v>7.9</c:v>
                </c:pt>
                <c:pt idx="58">
                  <c:v>7.9</c:v>
                </c:pt>
                <c:pt idx="59">
                  <c:v>7.9</c:v>
                </c:pt>
                <c:pt idx="60">
                  <c:v>7.9</c:v>
                </c:pt>
                <c:pt idx="61">
                  <c:v>7.9</c:v>
                </c:pt>
                <c:pt idx="62">
                  <c:v>7.9</c:v>
                </c:pt>
                <c:pt idx="63">
                  <c:v>7.9</c:v>
                </c:pt>
                <c:pt idx="64">
                  <c:v>7.9</c:v>
                </c:pt>
                <c:pt idx="65">
                  <c:v>7.9</c:v>
                </c:pt>
                <c:pt idx="66">
                  <c:v>7.9</c:v>
                </c:pt>
                <c:pt idx="67">
                  <c:v>7.9</c:v>
                </c:pt>
                <c:pt idx="68">
                  <c:v>7.9</c:v>
                </c:pt>
                <c:pt idx="69">
                  <c:v>7.9</c:v>
                </c:pt>
                <c:pt idx="70">
                  <c:v>7.9</c:v>
                </c:pt>
                <c:pt idx="71">
                  <c:v>7.9</c:v>
                </c:pt>
                <c:pt idx="72">
                  <c:v>7.9</c:v>
                </c:pt>
                <c:pt idx="73">
                  <c:v>7.9</c:v>
                </c:pt>
                <c:pt idx="74">
                  <c:v>7.9</c:v>
                </c:pt>
                <c:pt idx="75">
                  <c:v>7.8</c:v>
                </c:pt>
                <c:pt idx="76">
                  <c:v>7.8</c:v>
                </c:pt>
                <c:pt idx="77">
                  <c:v>7.8</c:v>
                </c:pt>
                <c:pt idx="78">
                  <c:v>7.8</c:v>
                </c:pt>
                <c:pt idx="79">
                  <c:v>7.8</c:v>
                </c:pt>
                <c:pt idx="80">
                  <c:v>7.8</c:v>
                </c:pt>
                <c:pt idx="81">
                  <c:v>7.8</c:v>
                </c:pt>
                <c:pt idx="82">
                  <c:v>7.8</c:v>
                </c:pt>
                <c:pt idx="83">
                  <c:v>7.8</c:v>
                </c:pt>
                <c:pt idx="84">
                  <c:v>7.8</c:v>
                </c:pt>
                <c:pt idx="85">
                  <c:v>7.8</c:v>
                </c:pt>
                <c:pt idx="86">
                  <c:v>7.8</c:v>
                </c:pt>
                <c:pt idx="87">
                  <c:v>7.8</c:v>
                </c:pt>
                <c:pt idx="88">
                  <c:v>7.8</c:v>
                </c:pt>
                <c:pt idx="89">
                  <c:v>7.8</c:v>
                </c:pt>
                <c:pt idx="90">
                  <c:v>7.8</c:v>
                </c:pt>
                <c:pt idx="91">
                  <c:v>7.8</c:v>
                </c:pt>
                <c:pt idx="92">
                  <c:v>7.8</c:v>
                </c:pt>
                <c:pt idx="93">
                  <c:v>7.8</c:v>
                </c:pt>
                <c:pt idx="94">
                  <c:v>7.7</c:v>
                </c:pt>
                <c:pt idx="95">
                  <c:v>7.7</c:v>
                </c:pt>
                <c:pt idx="96">
                  <c:v>7.7</c:v>
                </c:pt>
                <c:pt idx="97">
                  <c:v>7.7</c:v>
                </c:pt>
                <c:pt idx="98">
                  <c:v>7.7</c:v>
                </c:pt>
                <c:pt idx="99">
                  <c:v>7.7</c:v>
                </c:pt>
                <c:pt idx="100">
                  <c:v>7.7</c:v>
                </c:pt>
                <c:pt idx="101">
                  <c:v>7.7</c:v>
                </c:pt>
                <c:pt idx="102">
                  <c:v>7.7</c:v>
                </c:pt>
                <c:pt idx="103">
                  <c:v>7.7</c:v>
                </c:pt>
                <c:pt idx="104">
                  <c:v>7.7</c:v>
                </c:pt>
                <c:pt idx="105">
                  <c:v>7.7</c:v>
                </c:pt>
                <c:pt idx="106">
                  <c:v>7.7</c:v>
                </c:pt>
                <c:pt idx="107">
                  <c:v>7.7</c:v>
                </c:pt>
                <c:pt idx="108">
                  <c:v>7.7</c:v>
                </c:pt>
                <c:pt idx="109">
                  <c:v>7.7</c:v>
                </c:pt>
                <c:pt idx="110">
                  <c:v>7.7</c:v>
                </c:pt>
                <c:pt idx="111">
                  <c:v>7.7</c:v>
                </c:pt>
                <c:pt idx="112">
                  <c:v>7.7</c:v>
                </c:pt>
                <c:pt idx="113">
                  <c:v>7.7</c:v>
                </c:pt>
                <c:pt idx="114">
                  <c:v>7.7</c:v>
                </c:pt>
                <c:pt idx="115">
                  <c:v>7.7</c:v>
                </c:pt>
                <c:pt idx="116">
                  <c:v>7.7</c:v>
                </c:pt>
                <c:pt idx="117">
                  <c:v>7.7</c:v>
                </c:pt>
                <c:pt idx="118">
                  <c:v>7.6</c:v>
                </c:pt>
                <c:pt idx="119">
                  <c:v>7.6</c:v>
                </c:pt>
                <c:pt idx="120">
                  <c:v>7.6</c:v>
                </c:pt>
                <c:pt idx="121">
                  <c:v>7.6</c:v>
                </c:pt>
                <c:pt idx="122">
                  <c:v>7.6</c:v>
                </c:pt>
                <c:pt idx="123">
                  <c:v>7.6</c:v>
                </c:pt>
                <c:pt idx="124">
                  <c:v>7.6</c:v>
                </c:pt>
                <c:pt idx="125">
                  <c:v>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DE-485C-928E-24C621BA6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004232"/>
        <c:axId val="670675463"/>
      </c:scatterChart>
      <c:valAx>
        <c:axId val="1126004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675463"/>
        <c:crosses val="autoZero"/>
        <c:crossBetween val="midCat"/>
      </c:valAx>
      <c:valAx>
        <c:axId val="670675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004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Romance (metascores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genre_tables!$AO$3:$AO$209</c:f>
              <c:numCache>
                <c:formatCode>General</c:formatCode>
                <c:ptCount val="207"/>
                <c:pt idx="0">
                  <c:v>1994</c:v>
                </c:pt>
                <c:pt idx="1">
                  <c:v>1997</c:v>
                </c:pt>
                <c:pt idx="2">
                  <c:v>1942</c:v>
                </c:pt>
                <c:pt idx="3">
                  <c:v>1988</c:v>
                </c:pt>
                <c:pt idx="4">
                  <c:v>1936</c:v>
                </c:pt>
                <c:pt idx="5">
                  <c:v>1931</c:v>
                </c:pt>
                <c:pt idx="6">
                  <c:v>2018</c:v>
                </c:pt>
                <c:pt idx="7">
                  <c:v>1997</c:v>
                </c:pt>
                <c:pt idx="8">
                  <c:v>2004</c:v>
                </c:pt>
                <c:pt idx="9">
                  <c:v>1958</c:v>
                </c:pt>
                <c:pt idx="10">
                  <c:v>2001</c:v>
                </c:pt>
                <c:pt idx="11">
                  <c:v>1952</c:v>
                </c:pt>
                <c:pt idx="12">
                  <c:v>1960</c:v>
                </c:pt>
                <c:pt idx="13">
                  <c:v>2019</c:v>
                </c:pt>
                <c:pt idx="14">
                  <c:v>1939</c:v>
                </c:pt>
                <c:pt idx="15">
                  <c:v>1959</c:v>
                </c:pt>
                <c:pt idx="16">
                  <c:v>2009</c:v>
                </c:pt>
                <c:pt idx="17">
                  <c:v>1942</c:v>
                </c:pt>
                <c:pt idx="18">
                  <c:v>1924</c:v>
                </c:pt>
                <c:pt idx="19">
                  <c:v>2016</c:v>
                </c:pt>
                <c:pt idx="20">
                  <c:v>1995</c:v>
                </c:pt>
                <c:pt idx="21">
                  <c:v>2000</c:v>
                </c:pt>
                <c:pt idx="22">
                  <c:v>2004</c:v>
                </c:pt>
                <c:pt idx="23">
                  <c:v>1946</c:v>
                </c:pt>
                <c:pt idx="24">
                  <c:v>1974</c:v>
                </c:pt>
                <c:pt idx="25">
                  <c:v>1994</c:v>
                </c:pt>
                <c:pt idx="26">
                  <c:v>1934</c:v>
                </c:pt>
                <c:pt idx="27">
                  <c:v>1957</c:v>
                </c:pt>
                <c:pt idx="28">
                  <c:v>1948</c:v>
                </c:pt>
                <c:pt idx="29">
                  <c:v>2000</c:v>
                </c:pt>
                <c:pt idx="30">
                  <c:v>1993</c:v>
                </c:pt>
                <c:pt idx="31">
                  <c:v>2001</c:v>
                </c:pt>
                <c:pt idx="32">
                  <c:v>2012</c:v>
                </c:pt>
                <c:pt idx="33">
                  <c:v>1927</c:v>
                </c:pt>
                <c:pt idx="34">
                  <c:v>1991</c:v>
                </c:pt>
                <c:pt idx="35">
                  <c:v>1928</c:v>
                </c:pt>
                <c:pt idx="36">
                  <c:v>2013</c:v>
                </c:pt>
                <c:pt idx="37">
                  <c:v>1967</c:v>
                </c:pt>
                <c:pt idx="38">
                  <c:v>2008</c:v>
                </c:pt>
                <c:pt idx="39">
                  <c:v>1953</c:v>
                </c:pt>
                <c:pt idx="40">
                  <c:v>1971</c:v>
                </c:pt>
                <c:pt idx="41">
                  <c:v>1977</c:v>
                </c:pt>
                <c:pt idx="42">
                  <c:v>2005</c:v>
                </c:pt>
                <c:pt idx="43">
                  <c:v>1998</c:v>
                </c:pt>
                <c:pt idx="44">
                  <c:v>1987</c:v>
                </c:pt>
                <c:pt idx="45">
                  <c:v>2001</c:v>
                </c:pt>
                <c:pt idx="46">
                  <c:v>1945</c:v>
                </c:pt>
                <c:pt idx="47">
                  <c:v>1995</c:v>
                </c:pt>
                <c:pt idx="48">
                  <c:v>1998</c:v>
                </c:pt>
                <c:pt idx="49">
                  <c:v>2003</c:v>
                </c:pt>
                <c:pt idx="50">
                  <c:v>1940</c:v>
                </c:pt>
                <c:pt idx="51">
                  <c:v>2006</c:v>
                </c:pt>
                <c:pt idx="52">
                  <c:v>1994</c:v>
                </c:pt>
                <c:pt idx="53">
                  <c:v>1997</c:v>
                </c:pt>
                <c:pt idx="54">
                  <c:v>1993</c:v>
                </c:pt>
                <c:pt idx="55">
                  <c:v>1990</c:v>
                </c:pt>
                <c:pt idx="56">
                  <c:v>1963</c:v>
                </c:pt>
                <c:pt idx="57">
                  <c:v>2019</c:v>
                </c:pt>
                <c:pt idx="58">
                  <c:v>2013</c:v>
                </c:pt>
                <c:pt idx="59">
                  <c:v>1965</c:v>
                </c:pt>
                <c:pt idx="60">
                  <c:v>1971</c:v>
                </c:pt>
                <c:pt idx="61">
                  <c:v>1946</c:v>
                </c:pt>
                <c:pt idx="62">
                  <c:v>2011</c:v>
                </c:pt>
                <c:pt idx="63">
                  <c:v>1940</c:v>
                </c:pt>
                <c:pt idx="64">
                  <c:v>2004</c:v>
                </c:pt>
                <c:pt idx="65">
                  <c:v>2002</c:v>
                </c:pt>
                <c:pt idx="66">
                  <c:v>1938</c:v>
                </c:pt>
                <c:pt idx="67">
                  <c:v>2010</c:v>
                </c:pt>
                <c:pt idx="68">
                  <c:v>2004</c:v>
                </c:pt>
                <c:pt idx="69">
                  <c:v>2014</c:v>
                </c:pt>
                <c:pt idx="70">
                  <c:v>2019</c:v>
                </c:pt>
                <c:pt idx="71">
                  <c:v>1959</c:v>
                </c:pt>
                <c:pt idx="72">
                  <c:v>2009</c:v>
                </c:pt>
                <c:pt idx="73">
                  <c:v>2007</c:v>
                </c:pt>
                <c:pt idx="74">
                  <c:v>1946</c:v>
                </c:pt>
                <c:pt idx="75">
                  <c:v>2004</c:v>
                </c:pt>
                <c:pt idx="76">
                  <c:v>2005</c:v>
                </c:pt>
                <c:pt idx="77">
                  <c:v>2017</c:v>
                </c:pt>
                <c:pt idx="78">
                  <c:v>2019</c:v>
                </c:pt>
                <c:pt idx="79">
                  <c:v>2007</c:v>
                </c:pt>
                <c:pt idx="80">
                  <c:v>2008</c:v>
                </c:pt>
                <c:pt idx="81">
                  <c:v>2000</c:v>
                </c:pt>
                <c:pt idx="82">
                  <c:v>2021</c:v>
                </c:pt>
                <c:pt idx="83">
                  <c:v>1993</c:v>
                </c:pt>
                <c:pt idx="84">
                  <c:v>1978</c:v>
                </c:pt>
                <c:pt idx="85">
                  <c:v>2007</c:v>
                </c:pt>
                <c:pt idx="86">
                  <c:v>1999</c:v>
                </c:pt>
                <c:pt idx="87">
                  <c:v>1979</c:v>
                </c:pt>
                <c:pt idx="88">
                  <c:v>2013</c:v>
                </c:pt>
                <c:pt idx="89">
                  <c:v>1940</c:v>
                </c:pt>
                <c:pt idx="90">
                  <c:v>1960</c:v>
                </c:pt>
                <c:pt idx="91">
                  <c:v>1964</c:v>
                </c:pt>
                <c:pt idx="92">
                  <c:v>1938</c:v>
                </c:pt>
                <c:pt idx="93">
                  <c:v>2012</c:v>
                </c:pt>
                <c:pt idx="94">
                  <c:v>2012</c:v>
                </c:pt>
                <c:pt idx="95">
                  <c:v>2013</c:v>
                </c:pt>
                <c:pt idx="96">
                  <c:v>2005</c:v>
                </c:pt>
                <c:pt idx="97">
                  <c:v>2009</c:v>
                </c:pt>
                <c:pt idx="98">
                  <c:v>2009</c:v>
                </c:pt>
                <c:pt idx="99">
                  <c:v>1995</c:v>
                </c:pt>
                <c:pt idx="100">
                  <c:v>2014</c:v>
                </c:pt>
                <c:pt idx="101">
                  <c:v>2011</c:v>
                </c:pt>
                <c:pt idx="102">
                  <c:v>1997</c:v>
                </c:pt>
                <c:pt idx="103">
                  <c:v>1989</c:v>
                </c:pt>
                <c:pt idx="104">
                  <c:v>2015</c:v>
                </c:pt>
                <c:pt idx="105">
                  <c:v>2014</c:v>
                </c:pt>
                <c:pt idx="106">
                  <c:v>2010</c:v>
                </c:pt>
                <c:pt idx="107">
                  <c:v>1967</c:v>
                </c:pt>
                <c:pt idx="108">
                  <c:v>1951</c:v>
                </c:pt>
                <c:pt idx="109">
                  <c:v>2015</c:v>
                </c:pt>
                <c:pt idx="110">
                  <c:v>1952</c:v>
                </c:pt>
                <c:pt idx="111">
                  <c:v>1997</c:v>
                </c:pt>
                <c:pt idx="112">
                  <c:v>2012</c:v>
                </c:pt>
                <c:pt idx="113">
                  <c:v>2003</c:v>
                </c:pt>
                <c:pt idx="114">
                  <c:v>1955</c:v>
                </c:pt>
                <c:pt idx="115">
                  <c:v>1962</c:v>
                </c:pt>
                <c:pt idx="116">
                  <c:v>1997</c:v>
                </c:pt>
                <c:pt idx="117">
                  <c:v>1985</c:v>
                </c:pt>
                <c:pt idx="118">
                  <c:v>1998</c:v>
                </c:pt>
                <c:pt idx="119">
                  <c:v>2018</c:v>
                </c:pt>
                <c:pt idx="120">
                  <c:v>2005</c:v>
                </c:pt>
                <c:pt idx="121">
                  <c:v>1995</c:v>
                </c:pt>
                <c:pt idx="122">
                  <c:v>1954</c:v>
                </c:pt>
                <c:pt idx="123">
                  <c:v>1953</c:v>
                </c:pt>
                <c:pt idx="124">
                  <c:v>2011</c:v>
                </c:pt>
                <c:pt idx="125">
                  <c:v>2004</c:v>
                </c:pt>
              </c:numCache>
            </c:numRef>
          </c:xVal>
          <c:yVal>
            <c:numRef>
              <c:f>genre_tables!$AR$3:$AR$209</c:f>
              <c:numCache>
                <c:formatCode>General</c:formatCode>
                <c:ptCount val="207"/>
                <c:pt idx="0" formatCode="0.0">
                  <c:v>82</c:v>
                </c:pt>
                <c:pt idx="1">
                  <c:v>59</c:v>
                </c:pt>
                <c:pt idx="2">
                  <c:v>100</c:v>
                </c:pt>
                <c:pt idx="3">
                  <c:v>80</c:v>
                </c:pt>
                <c:pt idx="4">
                  <c:v>96</c:v>
                </c:pt>
                <c:pt idx="5">
                  <c:v>99</c:v>
                </c:pt>
                <c:pt idx="6">
                  <c:v>0</c:v>
                </c:pt>
                <c:pt idx="7">
                  <c:v>70</c:v>
                </c:pt>
                <c:pt idx="8">
                  <c:v>89</c:v>
                </c:pt>
                <c:pt idx="9">
                  <c:v>100</c:v>
                </c:pt>
                <c:pt idx="10">
                  <c:v>69</c:v>
                </c:pt>
                <c:pt idx="11">
                  <c:v>99</c:v>
                </c:pt>
                <c:pt idx="12">
                  <c:v>94</c:v>
                </c:pt>
                <c:pt idx="13">
                  <c:v>0</c:v>
                </c:pt>
                <c:pt idx="14">
                  <c:v>97</c:v>
                </c:pt>
                <c:pt idx="15">
                  <c:v>98</c:v>
                </c:pt>
                <c:pt idx="16">
                  <c:v>80</c:v>
                </c:pt>
                <c:pt idx="17">
                  <c:v>86</c:v>
                </c:pt>
                <c:pt idx="18">
                  <c:v>0</c:v>
                </c:pt>
                <c:pt idx="19">
                  <c:v>85</c:v>
                </c:pt>
                <c:pt idx="20">
                  <c:v>77</c:v>
                </c:pt>
                <c:pt idx="21">
                  <c:v>87</c:v>
                </c:pt>
                <c:pt idx="22">
                  <c:v>91</c:v>
                </c:pt>
                <c:pt idx="23">
                  <c:v>93</c:v>
                </c:pt>
                <c:pt idx="24">
                  <c:v>88</c:v>
                </c:pt>
                <c:pt idx="25">
                  <c:v>100</c:v>
                </c:pt>
                <c:pt idx="26">
                  <c:v>87</c:v>
                </c:pt>
                <c:pt idx="27">
                  <c:v>88</c:v>
                </c:pt>
                <c:pt idx="28">
                  <c:v>0</c:v>
                </c:pt>
                <c:pt idx="29">
                  <c:v>94</c:v>
                </c:pt>
                <c:pt idx="30">
                  <c:v>83</c:v>
                </c:pt>
                <c:pt idx="31">
                  <c:v>0</c:v>
                </c:pt>
                <c:pt idx="32">
                  <c:v>0</c:v>
                </c:pt>
                <c:pt idx="33">
                  <c:v>95</c:v>
                </c:pt>
                <c:pt idx="34">
                  <c:v>0</c:v>
                </c:pt>
                <c:pt idx="35">
                  <c:v>90</c:v>
                </c:pt>
                <c:pt idx="36">
                  <c:v>91</c:v>
                </c:pt>
                <c:pt idx="37">
                  <c:v>83</c:v>
                </c:pt>
                <c:pt idx="38">
                  <c:v>84</c:v>
                </c:pt>
                <c:pt idx="39">
                  <c:v>78</c:v>
                </c:pt>
                <c:pt idx="40">
                  <c:v>93</c:v>
                </c:pt>
                <c:pt idx="41">
                  <c:v>92</c:v>
                </c:pt>
                <c:pt idx="42">
                  <c:v>69</c:v>
                </c:pt>
                <c:pt idx="43">
                  <c:v>58</c:v>
                </c:pt>
                <c:pt idx="44">
                  <c:v>79</c:v>
                </c:pt>
                <c:pt idx="45">
                  <c:v>0</c:v>
                </c:pt>
                <c:pt idx="46">
                  <c:v>92</c:v>
                </c:pt>
                <c:pt idx="47">
                  <c:v>0</c:v>
                </c:pt>
                <c:pt idx="48">
                  <c:v>73</c:v>
                </c:pt>
                <c:pt idx="49">
                  <c:v>85</c:v>
                </c:pt>
                <c:pt idx="50">
                  <c:v>96</c:v>
                </c:pt>
                <c:pt idx="51">
                  <c:v>0</c:v>
                </c:pt>
                <c:pt idx="52">
                  <c:v>0</c:v>
                </c:pt>
                <c:pt idx="53">
                  <c:v>75</c:v>
                </c:pt>
                <c:pt idx="54">
                  <c:v>59</c:v>
                </c:pt>
                <c:pt idx="55">
                  <c:v>74</c:v>
                </c:pt>
                <c:pt idx="56">
                  <c:v>83</c:v>
                </c:pt>
                <c:pt idx="57">
                  <c:v>94</c:v>
                </c:pt>
                <c:pt idx="58">
                  <c:v>94</c:v>
                </c:pt>
                <c:pt idx="59">
                  <c:v>69</c:v>
                </c:pt>
                <c:pt idx="60">
                  <c:v>62</c:v>
                </c:pt>
                <c:pt idx="61">
                  <c:v>100</c:v>
                </c:pt>
                <c:pt idx="62">
                  <c:v>89</c:v>
                </c:pt>
                <c:pt idx="63">
                  <c:v>96</c:v>
                </c:pt>
                <c:pt idx="64">
                  <c:v>78</c:v>
                </c:pt>
                <c:pt idx="65">
                  <c:v>86</c:v>
                </c:pt>
                <c:pt idx="66">
                  <c:v>97</c:v>
                </c:pt>
                <c:pt idx="67">
                  <c:v>50</c:v>
                </c:pt>
                <c:pt idx="68">
                  <c:v>72</c:v>
                </c:pt>
                <c:pt idx="69">
                  <c:v>71</c:v>
                </c:pt>
                <c:pt idx="70">
                  <c:v>65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92</c:v>
                </c:pt>
                <c:pt idx="75">
                  <c:v>53</c:v>
                </c:pt>
                <c:pt idx="76">
                  <c:v>82</c:v>
                </c:pt>
                <c:pt idx="77">
                  <c:v>94</c:v>
                </c:pt>
                <c:pt idx="78">
                  <c:v>91</c:v>
                </c:pt>
                <c:pt idx="79">
                  <c:v>85</c:v>
                </c:pt>
                <c:pt idx="80">
                  <c:v>70</c:v>
                </c:pt>
                <c:pt idx="81">
                  <c:v>73</c:v>
                </c:pt>
                <c:pt idx="82">
                  <c:v>90</c:v>
                </c:pt>
                <c:pt idx="83">
                  <c:v>86</c:v>
                </c:pt>
                <c:pt idx="84">
                  <c:v>93</c:v>
                </c:pt>
                <c:pt idx="85">
                  <c:v>90</c:v>
                </c:pt>
                <c:pt idx="86">
                  <c:v>87</c:v>
                </c:pt>
                <c:pt idx="87">
                  <c:v>83</c:v>
                </c:pt>
                <c:pt idx="88">
                  <c:v>76</c:v>
                </c:pt>
                <c:pt idx="89">
                  <c:v>0</c:v>
                </c:pt>
                <c:pt idx="90">
                  <c:v>0</c:v>
                </c:pt>
                <c:pt idx="91">
                  <c:v>86</c:v>
                </c:pt>
                <c:pt idx="92">
                  <c:v>0</c:v>
                </c:pt>
                <c:pt idx="93">
                  <c:v>0</c:v>
                </c:pt>
                <c:pt idx="94">
                  <c:v>81</c:v>
                </c:pt>
                <c:pt idx="95">
                  <c:v>90</c:v>
                </c:pt>
                <c:pt idx="96">
                  <c:v>87</c:v>
                </c:pt>
                <c:pt idx="97">
                  <c:v>76</c:v>
                </c:pt>
                <c:pt idx="98">
                  <c:v>63</c:v>
                </c:pt>
                <c:pt idx="99">
                  <c:v>84</c:v>
                </c:pt>
                <c:pt idx="100">
                  <c:v>69</c:v>
                </c:pt>
                <c:pt idx="101">
                  <c:v>81</c:v>
                </c:pt>
                <c:pt idx="102">
                  <c:v>67</c:v>
                </c:pt>
                <c:pt idx="103">
                  <c:v>76</c:v>
                </c:pt>
                <c:pt idx="104">
                  <c:v>70</c:v>
                </c:pt>
                <c:pt idx="105">
                  <c:v>71</c:v>
                </c:pt>
                <c:pt idx="106">
                  <c:v>45</c:v>
                </c:pt>
                <c:pt idx="107">
                  <c:v>0</c:v>
                </c:pt>
                <c:pt idx="108">
                  <c:v>91</c:v>
                </c:pt>
                <c:pt idx="109">
                  <c:v>74</c:v>
                </c:pt>
                <c:pt idx="110">
                  <c:v>85</c:v>
                </c:pt>
                <c:pt idx="111">
                  <c:v>70</c:v>
                </c:pt>
                <c:pt idx="112">
                  <c:v>70</c:v>
                </c:pt>
                <c:pt idx="113">
                  <c:v>68</c:v>
                </c:pt>
                <c:pt idx="114">
                  <c:v>0</c:v>
                </c:pt>
                <c:pt idx="115">
                  <c:v>97</c:v>
                </c:pt>
                <c:pt idx="116">
                  <c:v>83</c:v>
                </c:pt>
                <c:pt idx="117">
                  <c:v>75</c:v>
                </c:pt>
                <c:pt idx="118">
                  <c:v>86</c:v>
                </c:pt>
                <c:pt idx="119">
                  <c:v>88</c:v>
                </c:pt>
                <c:pt idx="120">
                  <c:v>72</c:v>
                </c:pt>
                <c:pt idx="121">
                  <c:v>69</c:v>
                </c:pt>
                <c:pt idx="122">
                  <c:v>72</c:v>
                </c:pt>
                <c:pt idx="123">
                  <c:v>85</c:v>
                </c:pt>
                <c:pt idx="124">
                  <c:v>72</c:v>
                </c:pt>
                <c:pt idx="125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E2-4049-AA2A-1818A254EB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571144"/>
        <c:axId val="1451561480"/>
      </c:scatterChart>
      <c:valAx>
        <c:axId val="180571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561480"/>
        <c:crosses val="autoZero"/>
        <c:crossBetween val="midCat"/>
      </c:valAx>
      <c:valAx>
        <c:axId val="145156148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71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Romance (gross revenue (M)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genre_tables!$AO$3:$AO$209</c:f>
              <c:numCache>
                <c:formatCode>General</c:formatCode>
                <c:ptCount val="207"/>
                <c:pt idx="0">
                  <c:v>1994</c:v>
                </c:pt>
                <c:pt idx="1">
                  <c:v>1997</c:v>
                </c:pt>
                <c:pt idx="2">
                  <c:v>1942</c:v>
                </c:pt>
                <c:pt idx="3">
                  <c:v>1988</c:v>
                </c:pt>
                <c:pt idx="4">
                  <c:v>1936</c:v>
                </c:pt>
                <c:pt idx="5">
                  <c:v>1931</c:v>
                </c:pt>
                <c:pt idx="6">
                  <c:v>2018</c:v>
                </c:pt>
                <c:pt idx="7">
                  <c:v>1997</c:v>
                </c:pt>
                <c:pt idx="8">
                  <c:v>2004</c:v>
                </c:pt>
                <c:pt idx="9">
                  <c:v>1958</c:v>
                </c:pt>
                <c:pt idx="10">
                  <c:v>2001</c:v>
                </c:pt>
                <c:pt idx="11">
                  <c:v>1952</c:v>
                </c:pt>
                <c:pt idx="12">
                  <c:v>1960</c:v>
                </c:pt>
                <c:pt idx="13">
                  <c:v>2019</c:v>
                </c:pt>
                <c:pt idx="14">
                  <c:v>1939</c:v>
                </c:pt>
                <c:pt idx="15">
                  <c:v>1959</c:v>
                </c:pt>
                <c:pt idx="16">
                  <c:v>2009</c:v>
                </c:pt>
                <c:pt idx="17">
                  <c:v>1942</c:v>
                </c:pt>
                <c:pt idx="18">
                  <c:v>1924</c:v>
                </c:pt>
                <c:pt idx="19">
                  <c:v>2016</c:v>
                </c:pt>
                <c:pt idx="20">
                  <c:v>1995</c:v>
                </c:pt>
                <c:pt idx="21">
                  <c:v>2000</c:v>
                </c:pt>
                <c:pt idx="22">
                  <c:v>2004</c:v>
                </c:pt>
                <c:pt idx="23">
                  <c:v>1946</c:v>
                </c:pt>
                <c:pt idx="24">
                  <c:v>1974</c:v>
                </c:pt>
                <c:pt idx="25">
                  <c:v>1994</c:v>
                </c:pt>
                <c:pt idx="26">
                  <c:v>1934</c:v>
                </c:pt>
                <c:pt idx="27">
                  <c:v>1957</c:v>
                </c:pt>
                <c:pt idx="28">
                  <c:v>1948</c:v>
                </c:pt>
                <c:pt idx="29">
                  <c:v>2000</c:v>
                </c:pt>
                <c:pt idx="30">
                  <c:v>1993</c:v>
                </c:pt>
                <c:pt idx="31">
                  <c:v>2001</c:v>
                </c:pt>
                <c:pt idx="32">
                  <c:v>2012</c:v>
                </c:pt>
                <c:pt idx="33">
                  <c:v>1927</c:v>
                </c:pt>
                <c:pt idx="34">
                  <c:v>1991</c:v>
                </c:pt>
                <c:pt idx="35">
                  <c:v>1928</c:v>
                </c:pt>
                <c:pt idx="36">
                  <c:v>2013</c:v>
                </c:pt>
                <c:pt idx="37">
                  <c:v>1967</c:v>
                </c:pt>
                <c:pt idx="38">
                  <c:v>2008</c:v>
                </c:pt>
                <c:pt idx="39">
                  <c:v>1953</c:v>
                </c:pt>
                <c:pt idx="40">
                  <c:v>1971</c:v>
                </c:pt>
                <c:pt idx="41">
                  <c:v>1977</c:v>
                </c:pt>
                <c:pt idx="42">
                  <c:v>2005</c:v>
                </c:pt>
                <c:pt idx="43">
                  <c:v>1998</c:v>
                </c:pt>
                <c:pt idx="44">
                  <c:v>1987</c:v>
                </c:pt>
                <c:pt idx="45">
                  <c:v>2001</c:v>
                </c:pt>
                <c:pt idx="46">
                  <c:v>1945</c:v>
                </c:pt>
                <c:pt idx="47">
                  <c:v>1995</c:v>
                </c:pt>
                <c:pt idx="48">
                  <c:v>1998</c:v>
                </c:pt>
                <c:pt idx="49">
                  <c:v>2003</c:v>
                </c:pt>
                <c:pt idx="50">
                  <c:v>1940</c:v>
                </c:pt>
                <c:pt idx="51">
                  <c:v>2006</c:v>
                </c:pt>
                <c:pt idx="52">
                  <c:v>1994</c:v>
                </c:pt>
                <c:pt idx="53">
                  <c:v>1997</c:v>
                </c:pt>
                <c:pt idx="54">
                  <c:v>1993</c:v>
                </c:pt>
                <c:pt idx="55">
                  <c:v>1990</c:v>
                </c:pt>
                <c:pt idx="56">
                  <c:v>1963</c:v>
                </c:pt>
                <c:pt idx="57">
                  <c:v>2019</c:v>
                </c:pt>
                <c:pt idx="58">
                  <c:v>2013</c:v>
                </c:pt>
                <c:pt idx="59">
                  <c:v>1965</c:v>
                </c:pt>
                <c:pt idx="60">
                  <c:v>1971</c:v>
                </c:pt>
                <c:pt idx="61">
                  <c:v>1946</c:v>
                </c:pt>
                <c:pt idx="62">
                  <c:v>2011</c:v>
                </c:pt>
                <c:pt idx="63">
                  <c:v>1940</c:v>
                </c:pt>
                <c:pt idx="64">
                  <c:v>2004</c:v>
                </c:pt>
                <c:pt idx="65">
                  <c:v>2002</c:v>
                </c:pt>
                <c:pt idx="66">
                  <c:v>1938</c:v>
                </c:pt>
                <c:pt idx="67">
                  <c:v>2010</c:v>
                </c:pt>
                <c:pt idx="68">
                  <c:v>2004</c:v>
                </c:pt>
                <c:pt idx="69">
                  <c:v>2014</c:v>
                </c:pt>
                <c:pt idx="70">
                  <c:v>2019</c:v>
                </c:pt>
                <c:pt idx="71">
                  <c:v>1959</c:v>
                </c:pt>
                <c:pt idx="72">
                  <c:v>2009</c:v>
                </c:pt>
                <c:pt idx="73">
                  <c:v>2007</c:v>
                </c:pt>
                <c:pt idx="74">
                  <c:v>1946</c:v>
                </c:pt>
                <c:pt idx="75">
                  <c:v>2004</c:v>
                </c:pt>
                <c:pt idx="76">
                  <c:v>2005</c:v>
                </c:pt>
                <c:pt idx="77">
                  <c:v>2017</c:v>
                </c:pt>
                <c:pt idx="78">
                  <c:v>2019</c:v>
                </c:pt>
                <c:pt idx="79">
                  <c:v>2007</c:v>
                </c:pt>
                <c:pt idx="80">
                  <c:v>2008</c:v>
                </c:pt>
                <c:pt idx="81">
                  <c:v>2000</c:v>
                </c:pt>
                <c:pt idx="82">
                  <c:v>2021</c:v>
                </c:pt>
                <c:pt idx="83">
                  <c:v>1993</c:v>
                </c:pt>
                <c:pt idx="84">
                  <c:v>1978</c:v>
                </c:pt>
                <c:pt idx="85">
                  <c:v>2007</c:v>
                </c:pt>
                <c:pt idx="86">
                  <c:v>1999</c:v>
                </c:pt>
                <c:pt idx="87">
                  <c:v>1979</c:v>
                </c:pt>
                <c:pt idx="88">
                  <c:v>2013</c:v>
                </c:pt>
                <c:pt idx="89">
                  <c:v>1940</c:v>
                </c:pt>
                <c:pt idx="90">
                  <c:v>1960</c:v>
                </c:pt>
                <c:pt idx="91">
                  <c:v>1964</c:v>
                </c:pt>
                <c:pt idx="92">
                  <c:v>1938</c:v>
                </c:pt>
                <c:pt idx="93">
                  <c:v>2012</c:v>
                </c:pt>
                <c:pt idx="94">
                  <c:v>2012</c:v>
                </c:pt>
                <c:pt idx="95">
                  <c:v>2013</c:v>
                </c:pt>
                <c:pt idx="96">
                  <c:v>2005</c:v>
                </c:pt>
                <c:pt idx="97">
                  <c:v>2009</c:v>
                </c:pt>
                <c:pt idx="98">
                  <c:v>2009</c:v>
                </c:pt>
                <c:pt idx="99">
                  <c:v>1995</c:v>
                </c:pt>
                <c:pt idx="100">
                  <c:v>2014</c:v>
                </c:pt>
                <c:pt idx="101">
                  <c:v>2011</c:v>
                </c:pt>
                <c:pt idx="102">
                  <c:v>1997</c:v>
                </c:pt>
                <c:pt idx="103">
                  <c:v>1989</c:v>
                </c:pt>
                <c:pt idx="104">
                  <c:v>2015</c:v>
                </c:pt>
                <c:pt idx="105">
                  <c:v>2014</c:v>
                </c:pt>
                <c:pt idx="106">
                  <c:v>2010</c:v>
                </c:pt>
                <c:pt idx="107">
                  <c:v>1967</c:v>
                </c:pt>
                <c:pt idx="108">
                  <c:v>1951</c:v>
                </c:pt>
                <c:pt idx="109">
                  <c:v>2015</c:v>
                </c:pt>
                <c:pt idx="110">
                  <c:v>1952</c:v>
                </c:pt>
                <c:pt idx="111">
                  <c:v>1997</c:v>
                </c:pt>
                <c:pt idx="112">
                  <c:v>2012</c:v>
                </c:pt>
                <c:pt idx="113">
                  <c:v>2003</c:v>
                </c:pt>
                <c:pt idx="114">
                  <c:v>1955</c:v>
                </c:pt>
                <c:pt idx="115">
                  <c:v>1962</c:v>
                </c:pt>
                <c:pt idx="116">
                  <c:v>1997</c:v>
                </c:pt>
                <c:pt idx="117">
                  <c:v>1985</c:v>
                </c:pt>
                <c:pt idx="118">
                  <c:v>1998</c:v>
                </c:pt>
                <c:pt idx="119">
                  <c:v>2018</c:v>
                </c:pt>
                <c:pt idx="120">
                  <c:v>2005</c:v>
                </c:pt>
                <c:pt idx="121">
                  <c:v>1995</c:v>
                </c:pt>
                <c:pt idx="122">
                  <c:v>1954</c:v>
                </c:pt>
                <c:pt idx="123">
                  <c:v>1953</c:v>
                </c:pt>
                <c:pt idx="124">
                  <c:v>2011</c:v>
                </c:pt>
                <c:pt idx="125">
                  <c:v>2004</c:v>
                </c:pt>
              </c:numCache>
            </c:numRef>
          </c:xVal>
          <c:yVal>
            <c:numRef>
              <c:f>genre_tables!$AS$3:$AS$209</c:f>
              <c:numCache>
                <c:formatCode>General</c:formatCode>
                <c:ptCount val="207"/>
                <c:pt idx="0" formatCode="0">
                  <c:v>330.25</c:v>
                </c:pt>
                <c:pt idx="1">
                  <c:v>57.6</c:v>
                </c:pt>
                <c:pt idx="2">
                  <c:v>1.02</c:v>
                </c:pt>
                <c:pt idx="3">
                  <c:v>11.99</c:v>
                </c:pt>
                <c:pt idx="4">
                  <c:v>0.16</c:v>
                </c:pt>
                <c:pt idx="5">
                  <c:v>0.02</c:v>
                </c:pt>
                <c:pt idx="6">
                  <c:v>0</c:v>
                </c:pt>
                <c:pt idx="7">
                  <c:v>138.43</c:v>
                </c:pt>
                <c:pt idx="8">
                  <c:v>34.4</c:v>
                </c:pt>
                <c:pt idx="9">
                  <c:v>3.2</c:v>
                </c:pt>
                <c:pt idx="10">
                  <c:v>33.229999999999997</c:v>
                </c:pt>
                <c:pt idx="11">
                  <c:v>8.82</c:v>
                </c:pt>
                <c:pt idx="12">
                  <c:v>18.600000000000001</c:v>
                </c:pt>
                <c:pt idx="13">
                  <c:v>0.9</c:v>
                </c:pt>
                <c:pt idx="14">
                  <c:v>198.68</c:v>
                </c:pt>
                <c:pt idx="15">
                  <c:v>25</c:v>
                </c:pt>
                <c:pt idx="16">
                  <c:v>6.39</c:v>
                </c:pt>
                <c:pt idx="17">
                  <c:v>0</c:v>
                </c:pt>
                <c:pt idx="18">
                  <c:v>0.98</c:v>
                </c:pt>
                <c:pt idx="19">
                  <c:v>2.0099999999999998</c:v>
                </c:pt>
                <c:pt idx="20">
                  <c:v>5.54</c:v>
                </c:pt>
                <c:pt idx="21">
                  <c:v>2.73</c:v>
                </c:pt>
                <c:pt idx="22">
                  <c:v>5.82</c:v>
                </c:pt>
                <c:pt idx="23">
                  <c:v>23.65</c:v>
                </c:pt>
                <c:pt idx="24">
                  <c:v>13.34</c:v>
                </c:pt>
                <c:pt idx="25">
                  <c:v>4.04</c:v>
                </c:pt>
                <c:pt idx="26">
                  <c:v>4.3600000000000003</c:v>
                </c:pt>
                <c:pt idx="27">
                  <c:v>0</c:v>
                </c:pt>
                <c:pt idx="28">
                  <c:v>10.9</c:v>
                </c:pt>
                <c:pt idx="29">
                  <c:v>1.1400000000000001</c:v>
                </c:pt>
                <c:pt idx="30">
                  <c:v>5.22</c:v>
                </c:pt>
                <c:pt idx="31">
                  <c:v>0.30000000000000004</c:v>
                </c:pt>
                <c:pt idx="32">
                  <c:v>2.8</c:v>
                </c:pt>
                <c:pt idx="33">
                  <c:v>0.54</c:v>
                </c:pt>
                <c:pt idx="34">
                  <c:v>2.6</c:v>
                </c:pt>
                <c:pt idx="35">
                  <c:v>0</c:v>
                </c:pt>
                <c:pt idx="36">
                  <c:v>25.57</c:v>
                </c:pt>
                <c:pt idx="37">
                  <c:v>104.95</c:v>
                </c:pt>
                <c:pt idx="38">
                  <c:v>141.32</c:v>
                </c:pt>
                <c:pt idx="39">
                  <c:v>0</c:v>
                </c:pt>
                <c:pt idx="40">
                  <c:v>29.13</c:v>
                </c:pt>
                <c:pt idx="41">
                  <c:v>39.200000000000003</c:v>
                </c:pt>
                <c:pt idx="42">
                  <c:v>61.65</c:v>
                </c:pt>
                <c:pt idx="43">
                  <c:v>0.26</c:v>
                </c:pt>
                <c:pt idx="44">
                  <c:v>3.33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0.35</c:v>
                </c:pt>
                <c:pt idx="49">
                  <c:v>2.38</c:v>
                </c:pt>
                <c:pt idx="50">
                  <c:v>0.2</c:v>
                </c:pt>
                <c:pt idx="51">
                  <c:v>2.2200000000000002</c:v>
                </c:pt>
                <c:pt idx="52">
                  <c:v>0</c:v>
                </c:pt>
                <c:pt idx="53">
                  <c:v>659.33</c:v>
                </c:pt>
                <c:pt idx="54">
                  <c:v>12.28</c:v>
                </c:pt>
                <c:pt idx="55">
                  <c:v>56.36</c:v>
                </c:pt>
                <c:pt idx="56">
                  <c:v>13.47</c:v>
                </c:pt>
                <c:pt idx="57">
                  <c:v>2</c:v>
                </c:pt>
                <c:pt idx="58">
                  <c:v>8.11</c:v>
                </c:pt>
                <c:pt idx="59">
                  <c:v>111.72</c:v>
                </c:pt>
                <c:pt idx="60">
                  <c:v>0</c:v>
                </c:pt>
                <c:pt idx="61">
                  <c:v>10.46</c:v>
                </c:pt>
                <c:pt idx="62">
                  <c:v>44.67</c:v>
                </c:pt>
                <c:pt idx="63">
                  <c:v>0</c:v>
                </c:pt>
                <c:pt idx="64">
                  <c:v>0</c:v>
                </c:pt>
                <c:pt idx="65">
                  <c:v>9.36</c:v>
                </c:pt>
                <c:pt idx="66">
                  <c:v>3.98</c:v>
                </c:pt>
                <c:pt idx="67">
                  <c:v>4.0199999999999996</c:v>
                </c:pt>
                <c:pt idx="68">
                  <c:v>0.24</c:v>
                </c:pt>
                <c:pt idx="69">
                  <c:v>0.1</c:v>
                </c:pt>
                <c:pt idx="70">
                  <c:v>5.57</c:v>
                </c:pt>
                <c:pt idx="71">
                  <c:v>0.09</c:v>
                </c:pt>
                <c:pt idx="72">
                  <c:v>0.01</c:v>
                </c:pt>
                <c:pt idx="73">
                  <c:v>0.41</c:v>
                </c:pt>
                <c:pt idx="74">
                  <c:v>0.30000000000000004</c:v>
                </c:pt>
                <c:pt idx="75">
                  <c:v>81</c:v>
                </c:pt>
                <c:pt idx="76">
                  <c:v>38.409999999999997</c:v>
                </c:pt>
                <c:pt idx="77">
                  <c:v>18.100000000000001</c:v>
                </c:pt>
                <c:pt idx="78">
                  <c:v>108.1</c:v>
                </c:pt>
                <c:pt idx="79">
                  <c:v>50.93</c:v>
                </c:pt>
                <c:pt idx="80">
                  <c:v>127.51</c:v>
                </c:pt>
                <c:pt idx="81">
                  <c:v>233.63</c:v>
                </c:pt>
                <c:pt idx="82">
                  <c:v>0</c:v>
                </c:pt>
                <c:pt idx="83">
                  <c:v>22.95</c:v>
                </c:pt>
                <c:pt idx="84">
                  <c:v>0</c:v>
                </c:pt>
                <c:pt idx="85">
                  <c:v>9.44</c:v>
                </c:pt>
                <c:pt idx="86">
                  <c:v>8.26</c:v>
                </c:pt>
                <c:pt idx="87">
                  <c:v>45.7</c:v>
                </c:pt>
                <c:pt idx="88">
                  <c:v>4.2300000000000004</c:v>
                </c:pt>
                <c:pt idx="89">
                  <c:v>0.30000000000000004</c:v>
                </c:pt>
                <c:pt idx="90">
                  <c:v>0</c:v>
                </c:pt>
                <c:pt idx="91">
                  <c:v>0.03</c:v>
                </c:pt>
                <c:pt idx="92">
                  <c:v>4.66</c:v>
                </c:pt>
                <c:pt idx="93">
                  <c:v>0.17</c:v>
                </c:pt>
                <c:pt idx="94">
                  <c:v>132.09</c:v>
                </c:pt>
                <c:pt idx="95">
                  <c:v>2.2000000000000002</c:v>
                </c:pt>
                <c:pt idx="96">
                  <c:v>83.04</c:v>
                </c:pt>
                <c:pt idx="97">
                  <c:v>32.39</c:v>
                </c:pt>
                <c:pt idx="98">
                  <c:v>0</c:v>
                </c:pt>
                <c:pt idx="99">
                  <c:v>43.18</c:v>
                </c:pt>
                <c:pt idx="100">
                  <c:v>124.87</c:v>
                </c:pt>
                <c:pt idx="101">
                  <c:v>56.82</c:v>
                </c:pt>
                <c:pt idx="102">
                  <c:v>148.47999999999999</c:v>
                </c:pt>
                <c:pt idx="103">
                  <c:v>92.82</c:v>
                </c:pt>
                <c:pt idx="104">
                  <c:v>3.48</c:v>
                </c:pt>
                <c:pt idx="105">
                  <c:v>35.89</c:v>
                </c:pt>
                <c:pt idx="106">
                  <c:v>1.75</c:v>
                </c:pt>
                <c:pt idx="107">
                  <c:v>0.03</c:v>
                </c:pt>
                <c:pt idx="108">
                  <c:v>0.54</c:v>
                </c:pt>
                <c:pt idx="109">
                  <c:v>6.74</c:v>
                </c:pt>
                <c:pt idx="110">
                  <c:v>10.55</c:v>
                </c:pt>
                <c:pt idx="111">
                  <c:v>0.19</c:v>
                </c:pt>
                <c:pt idx="112">
                  <c:v>0.18</c:v>
                </c:pt>
                <c:pt idx="113">
                  <c:v>4.0599999999999996</c:v>
                </c:pt>
                <c:pt idx="114">
                  <c:v>0</c:v>
                </c:pt>
                <c:pt idx="115">
                  <c:v>0</c:v>
                </c:pt>
                <c:pt idx="116">
                  <c:v>0.23</c:v>
                </c:pt>
                <c:pt idx="117">
                  <c:v>10.63</c:v>
                </c:pt>
                <c:pt idx="118">
                  <c:v>17.11</c:v>
                </c:pt>
                <c:pt idx="119">
                  <c:v>215.29</c:v>
                </c:pt>
                <c:pt idx="120">
                  <c:v>23.09</c:v>
                </c:pt>
                <c:pt idx="121">
                  <c:v>71.52</c:v>
                </c:pt>
                <c:pt idx="122">
                  <c:v>0</c:v>
                </c:pt>
                <c:pt idx="123">
                  <c:v>30.5</c:v>
                </c:pt>
                <c:pt idx="124">
                  <c:v>35.01</c:v>
                </c:pt>
                <c:pt idx="125">
                  <c:v>6.17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42-43B8-97F4-E4E39C59E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285320"/>
        <c:axId val="782295560"/>
      </c:scatterChart>
      <c:valAx>
        <c:axId val="782285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295560"/>
        <c:crosses val="autoZero"/>
        <c:crossBetween val="midCat"/>
      </c:valAx>
      <c:valAx>
        <c:axId val="782295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285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Western (runtimes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genre_tables!$AT$3:$AT$209</c:f>
              <c:numCache>
                <c:formatCode>General</c:formatCode>
                <c:ptCount val="207"/>
                <c:pt idx="0">
                  <c:v>1966</c:v>
                </c:pt>
                <c:pt idx="1">
                  <c:v>1968</c:v>
                </c:pt>
                <c:pt idx="2">
                  <c:v>2012</c:v>
                </c:pt>
                <c:pt idx="3">
                  <c:v>1992</c:v>
                </c:pt>
                <c:pt idx="4">
                  <c:v>1965</c:v>
                </c:pt>
                <c:pt idx="5">
                  <c:v>1948</c:v>
                </c:pt>
                <c:pt idx="6">
                  <c:v>1962</c:v>
                </c:pt>
                <c:pt idx="7">
                  <c:v>1990</c:v>
                </c:pt>
                <c:pt idx="8">
                  <c:v>1952</c:v>
                </c:pt>
                <c:pt idx="9">
                  <c:v>1959</c:v>
                </c:pt>
                <c:pt idx="10">
                  <c:v>1956</c:v>
                </c:pt>
                <c:pt idx="11">
                  <c:v>1964</c:v>
                </c:pt>
                <c:pt idx="12">
                  <c:v>1976</c:v>
                </c:pt>
                <c:pt idx="13">
                  <c:v>1939</c:v>
                </c:pt>
                <c:pt idx="14">
                  <c:v>1948</c:v>
                </c:pt>
                <c:pt idx="15">
                  <c:v>1974</c:v>
                </c:pt>
                <c:pt idx="16">
                  <c:v>2010</c:v>
                </c:pt>
              </c:numCache>
            </c:numRef>
          </c:xVal>
          <c:yVal>
            <c:numRef>
              <c:f>genre_tables!$AU$3:$AU$209</c:f>
              <c:numCache>
                <c:formatCode>General</c:formatCode>
                <c:ptCount val="207"/>
                <c:pt idx="0">
                  <c:v>178</c:v>
                </c:pt>
                <c:pt idx="1">
                  <c:v>165</c:v>
                </c:pt>
                <c:pt idx="2">
                  <c:v>165</c:v>
                </c:pt>
                <c:pt idx="3">
                  <c:v>130</c:v>
                </c:pt>
                <c:pt idx="4">
                  <c:v>132</c:v>
                </c:pt>
                <c:pt idx="5">
                  <c:v>126</c:v>
                </c:pt>
                <c:pt idx="6">
                  <c:v>123</c:v>
                </c:pt>
                <c:pt idx="7">
                  <c:v>181</c:v>
                </c:pt>
                <c:pt idx="8">
                  <c:v>85</c:v>
                </c:pt>
                <c:pt idx="9">
                  <c:v>141</c:v>
                </c:pt>
                <c:pt idx="10">
                  <c:v>119</c:v>
                </c:pt>
                <c:pt idx="11">
                  <c:v>99</c:v>
                </c:pt>
                <c:pt idx="12">
                  <c:v>135</c:v>
                </c:pt>
                <c:pt idx="13">
                  <c:v>96</c:v>
                </c:pt>
                <c:pt idx="14">
                  <c:v>133</c:v>
                </c:pt>
                <c:pt idx="15">
                  <c:v>93</c:v>
                </c:pt>
                <c:pt idx="16">
                  <c:v>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7F-46BE-831D-A24386AFB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298247"/>
        <c:axId val="1540300295"/>
      </c:scatterChart>
      <c:valAx>
        <c:axId val="1540298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300295"/>
        <c:crosses val="autoZero"/>
        <c:crossBetween val="midCat"/>
      </c:valAx>
      <c:valAx>
        <c:axId val="1540300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298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Western (ratings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genre_tables!$AT$3:$AT$209</c:f>
              <c:numCache>
                <c:formatCode>General</c:formatCode>
                <c:ptCount val="207"/>
                <c:pt idx="0">
                  <c:v>1966</c:v>
                </c:pt>
                <c:pt idx="1">
                  <c:v>1968</c:v>
                </c:pt>
                <c:pt idx="2">
                  <c:v>2012</c:v>
                </c:pt>
                <c:pt idx="3">
                  <c:v>1992</c:v>
                </c:pt>
                <c:pt idx="4">
                  <c:v>1965</c:v>
                </c:pt>
                <c:pt idx="5">
                  <c:v>1948</c:v>
                </c:pt>
                <c:pt idx="6">
                  <c:v>1962</c:v>
                </c:pt>
                <c:pt idx="7">
                  <c:v>1990</c:v>
                </c:pt>
                <c:pt idx="8">
                  <c:v>1952</c:v>
                </c:pt>
                <c:pt idx="9">
                  <c:v>1959</c:v>
                </c:pt>
                <c:pt idx="10">
                  <c:v>1956</c:v>
                </c:pt>
                <c:pt idx="11">
                  <c:v>1964</c:v>
                </c:pt>
                <c:pt idx="12">
                  <c:v>1976</c:v>
                </c:pt>
                <c:pt idx="13">
                  <c:v>1939</c:v>
                </c:pt>
                <c:pt idx="14">
                  <c:v>1948</c:v>
                </c:pt>
                <c:pt idx="15">
                  <c:v>1974</c:v>
                </c:pt>
                <c:pt idx="16">
                  <c:v>2010</c:v>
                </c:pt>
              </c:numCache>
            </c:numRef>
          </c:xVal>
          <c:yVal>
            <c:numRef>
              <c:f>genre_tables!$AV$3:$AV$209</c:f>
              <c:numCache>
                <c:formatCode>General</c:formatCode>
                <c:ptCount val="207"/>
                <c:pt idx="0">
                  <c:v>8.8000000000000007</c:v>
                </c:pt>
                <c:pt idx="1">
                  <c:v>8.5</c:v>
                </c:pt>
                <c:pt idx="2">
                  <c:v>8.4</c:v>
                </c:pt>
                <c:pt idx="3">
                  <c:v>8.1999999999999993</c:v>
                </c:pt>
                <c:pt idx="4">
                  <c:v>8.1999999999999993</c:v>
                </c:pt>
                <c:pt idx="5">
                  <c:v>8.1999999999999993</c:v>
                </c:pt>
                <c:pt idx="6">
                  <c:v>8.1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7.9</c:v>
                </c:pt>
                <c:pt idx="11">
                  <c:v>7.9</c:v>
                </c:pt>
                <c:pt idx="12">
                  <c:v>7.8</c:v>
                </c:pt>
                <c:pt idx="13">
                  <c:v>7.8</c:v>
                </c:pt>
                <c:pt idx="14">
                  <c:v>7.8</c:v>
                </c:pt>
                <c:pt idx="15">
                  <c:v>7.7</c:v>
                </c:pt>
                <c:pt idx="16">
                  <c:v>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54-4CA1-A8C4-7AEC801F4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690823"/>
        <c:axId val="1540323847"/>
      </c:scatterChart>
      <c:valAx>
        <c:axId val="670690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323847"/>
        <c:crosses val="autoZero"/>
        <c:crossBetween val="midCat"/>
      </c:valAx>
      <c:valAx>
        <c:axId val="1540323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690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Western (metascores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genre_tables!$AT$3:$AT$209</c:f>
              <c:numCache>
                <c:formatCode>General</c:formatCode>
                <c:ptCount val="207"/>
                <c:pt idx="0">
                  <c:v>1966</c:v>
                </c:pt>
                <c:pt idx="1">
                  <c:v>1968</c:v>
                </c:pt>
                <c:pt idx="2">
                  <c:v>2012</c:v>
                </c:pt>
                <c:pt idx="3">
                  <c:v>1992</c:v>
                </c:pt>
                <c:pt idx="4">
                  <c:v>1965</c:v>
                </c:pt>
                <c:pt idx="5">
                  <c:v>1948</c:v>
                </c:pt>
                <c:pt idx="6">
                  <c:v>1962</c:v>
                </c:pt>
                <c:pt idx="7">
                  <c:v>1990</c:v>
                </c:pt>
                <c:pt idx="8">
                  <c:v>1952</c:v>
                </c:pt>
                <c:pt idx="9">
                  <c:v>1959</c:v>
                </c:pt>
                <c:pt idx="10">
                  <c:v>1956</c:v>
                </c:pt>
                <c:pt idx="11">
                  <c:v>1964</c:v>
                </c:pt>
                <c:pt idx="12">
                  <c:v>1976</c:v>
                </c:pt>
                <c:pt idx="13">
                  <c:v>1939</c:v>
                </c:pt>
                <c:pt idx="14">
                  <c:v>1948</c:v>
                </c:pt>
                <c:pt idx="15">
                  <c:v>1974</c:v>
                </c:pt>
                <c:pt idx="16">
                  <c:v>2010</c:v>
                </c:pt>
              </c:numCache>
            </c:numRef>
          </c:xVal>
          <c:yVal>
            <c:numRef>
              <c:f>genre_tables!$AW$3:$AW$209</c:f>
              <c:numCache>
                <c:formatCode>General</c:formatCode>
                <c:ptCount val="207"/>
                <c:pt idx="0" formatCode="0.0">
                  <c:v>90</c:v>
                </c:pt>
                <c:pt idx="1">
                  <c:v>82</c:v>
                </c:pt>
                <c:pt idx="2">
                  <c:v>81</c:v>
                </c:pt>
                <c:pt idx="3">
                  <c:v>85</c:v>
                </c:pt>
                <c:pt idx="4">
                  <c:v>74</c:v>
                </c:pt>
                <c:pt idx="5">
                  <c:v>98</c:v>
                </c:pt>
                <c:pt idx="6">
                  <c:v>94</c:v>
                </c:pt>
                <c:pt idx="7">
                  <c:v>72</c:v>
                </c:pt>
                <c:pt idx="8">
                  <c:v>89</c:v>
                </c:pt>
                <c:pt idx="9">
                  <c:v>93</c:v>
                </c:pt>
                <c:pt idx="10">
                  <c:v>94</c:v>
                </c:pt>
                <c:pt idx="11">
                  <c:v>65</c:v>
                </c:pt>
                <c:pt idx="12">
                  <c:v>69</c:v>
                </c:pt>
                <c:pt idx="13">
                  <c:v>93</c:v>
                </c:pt>
                <c:pt idx="14">
                  <c:v>96</c:v>
                </c:pt>
                <c:pt idx="15">
                  <c:v>73</c:v>
                </c:pt>
                <c:pt idx="16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3A-45D2-9E63-09B486A79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593991"/>
        <c:axId val="767604743"/>
      </c:scatterChart>
      <c:valAx>
        <c:axId val="767593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604743"/>
        <c:crosses val="autoZero"/>
        <c:crossBetween val="midCat"/>
      </c:valAx>
      <c:valAx>
        <c:axId val="76760474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593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Western (gross revenue (M)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genre_tables!$AT$3:$AT$209</c:f>
              <c:numCache>
                <c:formatCode>General</c:formatCode>
                <c:ptCount val="207"/>
                <c:pt idx="0">
                  <c:v>1966</c:v>
                </c:pt>
                <c:pt idx="1">
                  <c:v>1968</c:v>
                </c:pt>
                <c:pt idx="2">
                  <c:v>2012</c:v>
                </c:pt>
                <c:pt idx="3">
                  <c:v>1992</c:v>
                </c:pt>
                <c:pt idx="4">
                  <c:v>1965</c:v>
                </c:pt>
                <c:pt idx="5">
                  <c:v>1948</c:v>
                </c:pt>
                <c:pt idx="6">
                  <c:v>1962</c:v>
                </c:pt>
                <c:pt idx="7">
                  <c:v>1990</c:v>
                </c:pt>
                <c:pt idx="8">
                  <c:v>1952</c:v>
                </c:pt>
                <c:pt idx="9">
                  <c:v>1959</c:v>
                </c:pt>
                <c:pt idx="10">
                  <c:v>1956</c:v>
                </c:pt>
                <c:pt idx="11">
                  <c:v>1964</c:v>
                </c:pt>
                <c:pt idx="12">
                  <c:v>1976</c:v>
                </c:pt>
                <c:pt idx="13">
                  <c:v>1939</c:v>
                </c:pt>
                <c:pt idx="14">
                  <c:v>1948</c:v>
                </c:pt>
                <c:pt idx="15">
                  <c:v>1974</c:v>
                </c:pt>
                <c:pt idx="16">
                  <c:v>2010</c:v>
                </c:pt>
              </c:numCache>
            </c:numRef>
          </c:xVal>
          <c:yVal>
            <c:numRef>
              <c:f>genre_tables!$AX$3:$AX$209</c:f>
              <c:numCache>
                <c:formatCode>General</c:formatCode>
                <c:ptCount val="207"/>
                <c:pt idx="0" formatCode="0">
                  <c:v>6.1</c:v>
                </c:pt>
                <c:pt idx="1">
                  <c:v>5.32</c:v>
                </c:pt>
                <c:pt idx="2">
                  <c:v>162.81</c:v>
                </c:pt>
                <c:pt idx="3">
                  <c:v>101.16</c:v>
                </c:pt>
                <c:pt idx="4">
                  <c:v>15</c:v>
                </c:pt>
                <c:pt idx="5">
                  <c:v>5.01</c:v>
                </c:pt>
                <c:pt idx="6">
                  <c:v>0</c:v>
                </c:pt>
                <c:pt idx="7">
                  <c:v>184.21</c:v>
                </c:pt>
                <c:pt idx="8">
                  <c:v>9.4499999999999993</c:v>
                </c:pt>
                <c:pt idx="9">
                  <c:v>12.54</c:v>
                </c:pt>
                <c:pt idx="10">
                  <c:v>0</c:v>
                </c:pt>
                <c:pt idx="11">
                  <c:v>14.5</c:v>
                </c:pt>
                <c:pt idx="12">
                  <c:v>31.8</c:v>
                </c:pt>
                <c:pt idx="13">
                  <c:v>0</c:v>
                </c:pt>
                <c:pt idx="14">
                  <c:v>0</c:v>
                </c:pt>
                <c:pt idx="15">
                  <c:v>119.5</c:v>
                </c:pt>
                <c:pt idx="16">
                  <c:v>171.24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38-46CE-90C0-8D4C25FEA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009928"/>
        <c:axId val="1387029512"/>
      </c:scatterChart>
      <c:valAx>
        <c:axId val="173009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029512"/>
        <c:crosses val="autoZero"/>
        <c:crossBetween val="midCat"/>
      </c:valAx>
      <c:valAx>
        <c:axId val="1387029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09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Mystery (runtimes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genre_tables!$AY$3:$AY$209</c:f>
              <c:numCache>
                <c:formatCode>General</c:formatCode>
                <c:ptCount val="207"/>
                <c:pt idx="0">
                  <c:v>2021</c:v>
                </c:pt>
                <c:pt idx="1">
                  <c:v>1995</c:v>
                </c:pt>
                <c:pt idx="2">
                  <c:v>1962</c:v>
                </c:pt>
                <c:pt idx="3">
                  <c:v>2022</c:v>
                </c:pt>
                <c:pt idx="4">
                  <c:v>2006</c:v>
                </c:pt>
                <c:pt idx="5">
                  <c:v>1995</c:v>
                </c:pt>
                <c:pt idx="6">
                  <c:v>1960</c:v>
                </c:pt>
                <c:pt idx="7">
                  <c:v>1954</c:v>
                </c:pt>
                <c:pt idx="8">
                  <c:v>1979</c:v>
                </c:pt>
                <c:pt idx="9">
                  <c:v>2003</c:v>
                </c:pt>
                <c:pt idx="10">
                  <c:v>2000</c:v>
                </c:pt>
                <c:pt idx="11">
                  <c:v>2006</c:v>
                </c:pt>
                <c:pt idx="12">
                  <c:v>1957</c:v>
                </c:pt>
                <c:pt idx="13">
                  <c:v>1963</c:v>
                </c:pt>
                <c:pt idx="14">
                  <c:v>1958</c:v>
                </c:pt>
                <c:pt idx="15">
                  <c:v>2010</c:v>
                </c:pt>
                <c:pt idx="16">
                  <c:v>1959</c:v>
                </c:pt>
                <c:pt idx="17">
                  <c:v>1941</c:v>
                </c:pt>
                <c:pt idx="18">
                  <c:v>1931</c:v>
                </c:pt>
                <c:pt idx="19">
                  <c:v>2010</c:v>
                </c:pt>
                <c:pt idx="20">
                  <c:v>1982</c:v>
                </c:pt>
                <c:pt idx="21">
                  <c:v>1997</c:v>
                </c:pt>
                <c:pt idx="22">
                  <c:v>1999</c:v>
                </c:pt>
                <c:pt idx="23">
                  <c:v>2020</c:v>
                </c:pt>
                <c:pt idx="24">
                  <c:v>1974</c:v>
                </c:pt>
                <c:pt idx="25">
                  <c:v>2009</c:v>
                </c:pt>
                <c:pt idx="26">
                  <c:v>2022</c:v>
                </c:pt>
                <c:pt idx="27">
                  <c:v>2018</c:v>
                </c:pt>
                <c:pt idx="28">
                  <c:v>1950</c:v>
                </c:pt>
                <c:pt idx="29">
                  <c:v>2015</c:v>
                </c:pt>
                <c:pt idx="30">
                  <c:v>1975</c:v>
                </c:pt>
                <c:pt idx="31">
                  <c:v>2013</c:v>
                </c:pt>
                <c:pt idx="32">
                  <c:v>2014</c:v>
                </c:pt>
                <c:pt idx="33">
                  <c:v>2003</c:v>
                </c:pt>
                <c:pt idx="34">
                  <c:v>1940</c:v>
                </c:pt>
                <c:pt idx="35">
                  <c:v>1949</c:v>
                </c:pt>
                <c:pt idx="36">
                  <c:v>1994</c:v>
                </c:pt>
                <c:pt idx="37">
                  <c:v>2015</c:v>
                </c:pt>
                <c:pt idx="38">
                  <c:v>2019</c:v>
                </c:pt>
                <c:pt idx="39">
                  <c:v>2012</c:v>
                </c:pt>
                <c:pt idx="40">
                  <c:v>2017</c:v>
                </c:pt>
                <c:pt idx="41">
                  <c:v>2001</c:v>
                </c:pt>
                <c:pt idx="42">
                  <c:v>1995</c:v>
                </c:pt>
                <c:pt idx="43">
                  <c:v>2007</c:v>
                </c:pt>
                <c:pt idx="44">
                  <c:v>2016</c:v>
                </c:pt>
                <c:pt idx="45">
                  <c:v>1941</c:v>
                </c:pt>
                <c:pt idx="46">
                  <c:v>1972</c:v>
                </c:pt>
                <c:pt idx="47">
                  <c:v>1959</c:v>
                </c:pt>
                <c:pt idx="48">
                  <c:v>1920</c:v>
                </c:pt>
                <c:pt idx="49">
                  <c:v>1972</c:v>
                </c:pt>
                <c:pt idx="50">
                  <c:v>2016</c:v>
                </c:pt>
                <c:pt idx="51">
                  <c:v>2001</c:v>
                </c:pt>
                <c:pt idx="52">
                  <c:v>2002</c:v>
                </c:pt>
                <c:pt idx="53">
                  <c:v>1963</c:v>
                </c:pt>
                <c:pt idx="54">
                  <c:v>1948</c:v>
                </c:pt>
                <c:pt idx="55">
                  <c:v>2003</c:v>
                </c:pt>
                <c:pt idx="56">
                  <c:v>2007</c:v>
                </c:pt>
                <c:pt idx="57">
                  <c:v>1967</c:v>
                </c:pt>
                <c:pt idx="58">
                  <c:v>1993</c:v>
                </c:pt>
                <c:pt idx="59">
                  <c:v>1946</c:v>
                </c:pt>
                <c:pt idx="60">
                  <c:v>2009</c:v>
                </c:pt>
                <c:pt idx="61">
                  <c:v>2002</c:v>
                </c:pt>
                <c:pt idx="62">
                  <c:v>1934</c:v>
                </c:pt>
                <c:pt idx="63">
                  <c:v>1950</c:v>
                </c:pt>
                <c:pt idx="64">
                  <c:v>1944</c:v>
                </c:pt>
                <c:pt idx="65">
                  <c:v>2017</c:v>
                </c:pt>
                <c:pt idx="66">
                  <c:v>2007</c:v>
                </c:pt>
                <c:pt idx="67">
                  <c:v>2015</c:v>
                </c:pt>
                <c:pt idx="68">
                  <c:v>2011</c:v>
                </c:pt>
                <c:pt idx="69">
                  <c:v>2007</c:v>
                </c:pt>
                <c:pt idx="70">
                  <c:v>1974</c:v>
                </c:pt>
                <c:pt idx="71">
                  <c:v>2009</c:v>
                </c:pt>
                <c:pt idx="72">
                  <c:v>1988</c:v>
                </c:pt>
                <c:pt idx="73">
                  <c:v>2009</c:v>
                </c:pt>
                <c:pt idx="74">
                  <c:v>2013</c:v>
                </c:pt>
                <c:pt idx="75">
                  <c:v>1944</c:v>
                </c:pt>
                <c:pt idx="76">
                  <c:v>2017</c:v>
                </c:pt>
                <c:pt idx="77">
                  <c:v>1960</c:v>
                </c:pt>
                <c:pt idx="78">
                  <c:v>2009</c:v>
                </c:pt>
                <c:pt idx="79">
                  <c:v>2007</c:v>
                </c:pt>
                <c:pt idx="80">
                  <c:v>1996</c:v>
                </c:pt>
                <c:pt idx="81">
                  <c:v>2017</c:v>
                </c:pt>
                <c:pt idx="82">
                  <c:v>1986</c:v>
                </c:pt>
                <c:pt idx="83">
                  <c:v>1992</c:v>
                </c:pt>
                <c:pt idx="84">
                  <c:v>1997</c:v>
                </c:pt>
                <c:pt idx="85">
                  <c:v>2004</c:v>
                </c:pt>
                <c:pt idx="86">
                  <c:v>1986</c:v>
                </c:pt>
                <c:pt idx="87">
                  <c:v>2009</c:v>
                </c:pt>
                <c:pt idx="88">
                  <c:v>1997</c:v>
                </c:pt>
                <c:pt idx="89">
                  <c:v>1988</c:v>
                </c:pt>
                <c:pt idx="90">
                  <c:v>1938</c:v>
                </c:pt>
                <c:pt idx="91">
                  <c:v>2013</c:v>
                </c:pt>
                <c:pt idx="92">
                  <c:v>2009</c:v>
                </c:pt>
                <c:pt idx="93">
                  <c:v>2004</c:v>
                </c:pt>
                <c:pt idx="94">
                  <c:v>2006</c:v>
                </c:pt>
                <c:pt idx="95">
                  <c:v>2002</c:v>
                </c:pt>
                <c:pt idx="96">
                  <c:v>2001</c:v>
                </c:pt>
                <c:pt idx="97">
                  <c:v>1963</c:v>
                </c:pt>
                <c:pt idx="98">
                  <c:v>2018</c:v>
                </c:pt>
                <c:pt idx="99">
                  <c:v>1998</c:v>
                </c:pt>
                <c:pt idx="100">
                  <c:v>2007</c:v>
                </c:pt>
                <c:pt idx="101">
                  <c:v>2011</c:v>
                </c:pt>
                <c:pt idx="102">
                  <c:v>2004</c:v>
                </c:pt>
              </c:numCache>
            </c:numRef>
          </c:xVal>
          <c:yVal>
            <c:numRef>
              <c:f>genre_tables!$AZ$3:$AZ$209</c:f>
              <c:numCache>
                <c:formatCode>General</c:formatCode>
                <c:ptCount val="207"/>
                <c:pt idx="0">
                  <c:v>164</c:v>
                </c:pt>
                <c:pt idx="1">
                  <c:v>127</c:v>
                </c:pt>
                <c:pt idx="2">
                  <c:v>133</c:v>
                </c:pt>
                <c:pt idx="3">
                  <c:v>163</c:v>
                </c:pt>
                <c:pt idx="4">
                  <c:v>130</c:v>
                </c:pt>
                <c:pt idx="5">
                  <c:v>106</c:v>
                </c:pt>
                <c:pt idx="6">
                  <c:v>109</c:v>
                </c:pt>
                <c:pt idx="7">
                  <c:v>112</c:v>
                </c:pt>
                <c:pt idx="8">
                  <c:v>147</c:v>
                </c:pt>
                <c:pt idx="9">
                  <c:v>120</c:v>
                </c:pt>
                <c:pt idx="10">
                  <c:v>113</c:v>
                </c:pt>
                <c:pt idx="11">
                  <c:v>137</c:v>
                </c:pt>
                <c:pt idx="12">
                  <c:v>116</c:v>
                </c:pt>
                <c:pt idx="13">
                  <c:v>143</c:v>
                </c:pt>
                <c:pt idx="14">
                  <c:v>128</c:v>
                </c:pt>
                <c:pt idx="15">
                  <c:v>131</c:v>
                </c:pt>
                <c:pt idx="16">
                  <c:v>136</c:v>
                </c:pt>
                <c:pt idx="17">
                  <c:v>119</c:v>
                </c:pt>
                <c:pt idx="18">
                  <c:v>99</c:v>
                </c:pt>
                <c:pt idx="19">
                  <c:v>138</c:v>
                </c:pt>
                <c:pt idx="20">
                  <c:v>109</c:v>
                </c:pt>
                <c:pt idx="21">
                  <c:v>138</c:v>
                </c:pt>
                <c:pt idx="22">
                  <c:v>107</c:v>
                </c:pt>
                <c:pt idx="23">
                  <c:v>97</c:v>
                </c:pt>
                <c:pt idx="24">
                  <c:v>130</c:v>
                </c:pt>
                <c:pt idx="25">
                  <c:v>129</c:v>
                </c:pt>
                <c:pt idx="26">
                  <c:v>140</c:v>
                </c:pt>
                <c:pt idx="27">
                  <c:v>139</c:v>
                </c:pt>
                <c:pt idx="28">
                  <c:v>88</c:v>
                </c:pt>
                <c:pt idx="29">
                  <c:v>163</c:v>
                </c:pt>
                <c:pt idx="30">
                  <c:v>124</c:v>
                </c:pt>
                <c:pt idx="31">
                  <c:v>153</c:v>
                </c:pt>
                <c:pt idx="32">
                  <c:v>149</c:v>
                </c:pt>
                <c:pt idx="33">
                  <c:v>132</c:v>
                </c:pt>
                <c:pt idx="34">
                  <c:v>130</c:v>
                </c:pt>
                <c:pt idx="35">
                  <c:v>93</c:v>
                </c:pt>
                <c:pt idx="36">
                  <c:v>99</c:v>
                </c:pt>
                <c:pt idx="37">
                  <c:v>132</c:v>
                </c:pt>
                <c:pt idx="38">
                  <c:v>130</c:v>
                </c:pt>
                <c:pt idx="39">
                  <c:v>122</c:v>
                </c:pt>
                <c:pt idx="40">
                  <c:v>164</c:v>
                </c:pt>
                <c:pt idx="41">
                  <c:v>113</c:v>
                </c:pt>
                <c:pt idx="42">
                  <c:v>129</c:v>
                </c:pt>
                <c:pt idx="43">
                  <c:v>115</c:v>
                </c:pt>
                <c:pt idx="44">
                  <c:v>106</c:v>
                </c:pt>
                <c:pt idx="45">
                  <c:v>100</c:v>
                </c:pt>
                <c:pt idx="46">
                  <c:v>167</c:v>
                </c:pt>
                <c:pt idx="47">
                  <c:v>161</c:v>
                </c:pt>
                <c:pt idx="48">
                  <c:v>67</c:v>
                </c:pt>
                <c:pt idx="49">
                  <c:v>138</c:v>
                </c:pt>
                <c:pt idx="50">
                  <c:v>116</c:v>
                </c:pt>
                <c:pt idx="51">
                  <c:v>147</c:v>
                </c:pt>
                <c:pt idx="52">
                  <c:v>119</c:v>
                </c:pt>
                <c:pt idx="53">
                  <c:v>113</c:v>
                </c:pt>
                <c:pt idx="54">
                  <c:v>80</c:v>
                </c:pt>
                <c:pt idx="55">
                  <c:v>138</c:v>
                </c:pt>
                <c:pt idx="56">
                  <c:v>87</c:v>
                </c:pt>
                <c:pt idx="57">
                  <c:v>110</c:v>
                </c:pt>
                <c:pt idx="58">
                  <c:v>94</c:v>
                </c:pt>
                <c:pt idx="59">
                  <c:v>114</c:v>
                </c:pt>
                <c:pt idx="60">
                  <c:v>119</c:v>
                </c:pt>
                <c:pt idx="61">
                  <c:v>112</c:v>
                </c:pt>
                <c:pt idx="62">
                  <c:v>91</c:v>
                </c:pt>
                <c:pt idx="63">
                  <c:v>94</c:v>
                </c:pt>
                <c:pt idx="64">
                  <c:v>88</c:v>
                </c:pt>
                <c:pt idx="65">
                  <c:v>104</c:v>
                </c:pt>
                <c:pt idx="66">
                  <c:v>121</c:v>
                </c:pt>
                <c:pt idx="67">
                  <c:v>168</c:v>
                </c:pt>
                <c:pt idx="68">
                  <c:v>158</c:v>
                </c:pt>
                <c:pt idx="69">
                  <c:v>123</c:v>
                </c:pt>
                <c:pt idx="70">
                  <c:v>113</c:v>
                </c:pt>
                <c:pt idx="71">
                  <c:v>97</c:v>
                </c:pt>
                <c:pt idx="72">
                  <c:v>128</c:v>
                </c:pt>
                <c:pt idx="73">
                  <c:v>152</c:v>
                </c:pt>
                <c:pt idx="74">
                  <c:v>131</c:v>
                </c:pt>
                <c:pt idx="75">
                  <c:v>114</c:v>
                </c:pt>
                <c:pt idx="76">
                  <c:v>94</c:v>
                </c:pt>
                <c:pt idx="77">
                  <c:v>144</c:v>
                </c:pt>
                <c:pt idx="78">
                  <c:v>144</c:v>
                </c:pt>
                <c:pt idx="79">
                  <c:v>157</c:v>
                </c:pt>
                <c:pt idx="80">
                  <c:v>129</c:v>
                </c:pt>
                <c:pt idx="81">
                  <c:v>107</c:v>
                </c:pt>
                <c:pt idx="82">
                  <c:v>120</c:v>
                </c:pt>
                <c:pt idx="83">
                  <c:v>100</c:v>
                </c:pt>
                <c:pt idx="84">
                  <c:v>129</c:v>
                </c:pt>
                <c:pt idx="85">
                  <c:v>108</c:v>
                </c:pt>
                <c:pt idx="86">
                  <c:v>130</c:v>
                </c:pt>
                <c:pt idx="87">
                  <c:v>129</c:v>
                </c:pt>
                <c:pt idx="88">
                  <c:v>119</c:v>
                </c:pt>
                <c:pt idx="89">
                  <c:v>107</c:v>
                </c:pt>
                <c:pt idx="90">
                  <c:v>96</c:v>
                </c:pt>
                <c:pt idx="91">
                  <c:v>130</c:v>
                </c:pt>
                <c:pt idx="92">
                  <c:v>162</c:v>
                </c:pt>
                <c:pt idx="93">
                  <c:v>103</c:v>
                </c:pt>
                <c:pt idx="94">
                  <c:v>129</c:v>
                </c:pt>
                <c:pt idx="95">
                  <c:v>145</c:v>
                </c:pt>
                <c:pt idx="96">
                  <c:v>104</c:v>
                </c:pt>
                <c:pt idx="97">
                  <c:v>119</c:v>
                </c:pt>
                <c:pt idx="98">
                  <c:v>102</c:v>
                </c:pt>
                <c:pt idx="99">
                  <c:v>100</c:v>
                </c:pt>
                <c:pt idx="100">
                  <c:v>114</c:v>
                </c:pt>
                <c:pt idx="101">
                  <c:v>120</c:v>
                </c:pt>
                <c:pt idx="102">
                  <c:v>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8A-4553-8EB0-0CAB95B4D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872903"/>
        <c:axId val="1353304071"/>
      </c:scatterChart>
      <c:valAx>
        <c:axId val="1713872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304071"/>
        <c:crosses val="autoZero"/>
        <c:crossBetween val="midCat"/>
      </c:valAx>
      <c:valAx>
        <c:axId val="1353304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872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Mystery (ratings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genre_tables!$AY$3:$AY$209</c:f>
              <c:numCache>
                <c:formatCode>General</c:formatCode>
                <c:ptCount val="207"/>
                <c:pt idx="0">
                  <c:v>2021</c:v>
                </c:pt>
                <c:pt idx="1">
                  <c:v>1995</c:v>
                </c:pt>
                <c:pt idx="2">
                  <c:v>1962</c:v>
                </c:pt>
                <c:pt idx="3">
                  <c:v>2022</c:v>
                </c:pt>
                <c:pt idx="4">
                  <c:v>2006</c:v>
                </c:pt>
                <c:pt idx="5">
                  <c:v>1995</c:v>
                </c:pt>
                <c:pt idx="6">
                  <c:v>1960</c:v>
                </c:pt>
                <c:pt idx="7">
                  <c:v>1954</c:v>
                </c:pt>
                <c:pt idx="8">
                  <c:v>1979</c:v>
                </c:pt>
                <c:pt idx="9">
                  <c:v>2003</c:v>
                </c:pt>
                <c:pt idx="10">
                  <c:v>2000</c:v>
                </c:pt>
                <c:pt idx="11">
                  <c:v>2006</c:v>
                </c:pt>
                <c:pt idx="12">
                  <c:v>1957</c:v>
                </c:pt>
                <c:pt idx="13">
                  <c:v>1963</c:v>
                </c:pt>
                <c:pt idx="14">
                  <c:v>1958</c:v>
                </c:pt>
                <c:pt idx="15">
                  <c:v>2010</c:v>
                </c:pt>
                <c:pt idx="16">
                  <c:v>1959</c:v>
                </c:pt>
                <c:pt idx="17">
                  <c:v>1941</c:v>
                </c:pt>
                <c:pt idx="18">
                  <c:v>1931</c:v>
                </c:pt>
                <c:pt idx="19">
                  <c:v>2010</c:v>
                </c:pt>
                <c:pt idx="20">
                  <c:v>1982</c:v>
                </c:pt>
                <c:pt idx="21">
                  <c:v>1997</c:v>
                </c:pt>
                <c:pt idx="22">
                  <c:v>1999</c:v>
                </c:pt>
                <c:pt idx="23">
                  <c:v>2020</c:v>
                </c:pt>
                <c:pt idx="24">
                  <c:v>1974</c:v>
                </c:pt>
                <c:pt idx="25">
                  <c:v>2009</c:v>
                </c:pt>
                <c:pt idx="26">
                  <c:v>2022</c:v>
                </c:pt>
                <c:pt idx="27">
                  <c:v>2018</c:v>
                </c:pt>
                <c:pt idx="28">
                  <c:v>1950</c:v>
                </c:pt>
                <c:pt idx="29">
                  <c:v>2015</c:v>
                </c:pt>
                <c:pt idx="30">
                  <c:v>1975</c:v>
                </c:pt>
                <c:pt idx="31">
                  <c:v>2013</c:v>
                </c:pt>
                <c:pt idx="32">
                  <c:v>2014</c:v>
                </c:pt>
                <c:pt idx="33">
                  <c:v>2003</c:v>
                </c:pt>
                <c:pt idx="34">
                  <c:v>1940</c:v>
                </c:pt>
                <c:pt idx="35">
                  <c:v>1949</c:v>
                </c:pt>
                <c:pt idx="36">
                  <c:v>1994</c:v>
                </c:pt>
                <c:pt idx="37">
                  <c:v>2015</c:v>
                </c:pt>
                <c:pt idx="38">
                  <c:v>2019</c:v>
                </c:pt>
                <c:pt idx="39">
                  <c:v>2012</c:v>
                </c:pt>
                <c:pt idx="40">
                  <c:v>2017</c:v>
                </c:pt>
                <c:pt idx="41">
                  <c:v>2001</c:v>
                </c:pt>
                <c:pt idx="42">
                  <c:v>1995</c:v>
                </c:pt>
                <c:pt idx="43">
                  <c:v>2007</c:v>
                </c:pt>
                <c:pt idx="44">
                  <c:v>2016</c:v>
                </c:pt>
                <c:pt idx="45">
                  <c:v>1941</c:v>
                </c:pt>
                <c:pt idx="46">
                  <c:v>1972</c:v>
                </c:pt>
                <c:pt idx="47">
                  <c:v>1959</c:v>
                </c:pt>
                <c:pt idx="48">
                  <c:v>1920</c:v>
                </c:pt>
                <c:pt idx="49">
                  <c:v>1972</c:v>
                </c:pt>
                <c:pt idx="50">
                  <c:v>2016</c:v>
                </c:pt>
                <c:pt idx="51">
                  <c:v>2001</c:v>
                </c:pt>
                <c:pt idx="52">
                  <c:v>2002</c:v>
                </c:pt>
                <c:pt idx="53">
                  <c:v>1963</c:v>
                </c:pt>
                <c:pt idx="54">
                  <c:v>1948</c:v>
                </c:pt>
                <c:pt idx="55">
                  <c:v>2003</c:v>
                </c:pt>
                <c:pt idx="56">
                  <c:v>2007</c:v>
                </c:pt>
                <c:pt idx="57">
                  <c:v>1967</c:v>
                </c:pt>
                <c:pt idx="58">
                  <c:v>1993</c:v>
                </c:pt>
                <c:pt idx="59">
                  <c:v>1946</c:v>
                </c:pt>
                <c:pt idx="60">
                  <c:v>2009</c:v>
                </c:pt>
                <c:pt idx="61">
                  <c:v>2002</c:v>
                </c:pt>
                <c:pt idx="62">
                  <c:v>1934</c:v>
                </c:pt>
                <c:pt idx="63">
                  <c:v>1950</c:v>
                </c:pt>
                <c:pt idx="64">
                  <c:v>1944</c:v>
                </c:pt>
                <c:pt idx="65">
                  <c:v>2017</c:v>
                </c:pt>
                <c:pt idx="66">
                  <c:v>2007</c:v>
                </c:pt>
                <c:pt idx="67">
                  <c:v>2015</c:v>
                </c:pt>
                <c:pt idx="68">
                  <c:v>2011</c:v>
                </c:pt>
                <c:pt idx="69">
                  <c:v>2007</c:v>
                </c:pt>
                <c:pt idx="70">
                  <c:v>1974</c:v>
                </c:pt>
                <c:pt idx="71">
                  <c:v>2009</c:v>
                </c:pt>
                <c:pt idx="72">
                  <c:v>1988</c:v>
                </c:pt>
                <c:pt idx="73">
                  <c:v>2009</c:v>
                </c:pt>
                <c:pt idx="74">
                  <c:v>2013</c:v>
                </c:pt>
                <c:pt idx="75">
                  <c:v>1944</c:v>
                </c:pt>
                <c:pt idx="76">
                  <c:v>2017</c:v>
                </c:pt>
                <c:pt idx="77">
                  <c:v>1960</c:v>
                </c:pt>
                <c:pt idx="78">
                  <c:v>2009</c:v>
                </c:pt>
                <c:pt idx="79">
                  <c:v>2007</c:v>
                </c:pt>
                <c:pt idx="80">
                  <c:v>1996</c:v>
                </c:pt>
                <c:pt idx="81">
                  <c:v>2017</c:v>
                </c:pt>
                <c:pt idx="82">
                  <c:v>1986</c:v>
                </c:pt>
                <c:pt idx="83">
                  <c:v>1992</c:v>
                </c:pt>
                <c:pt idx="84">
                  <c:v>1997</c:v>
                </c:pt>
                <c:pt idx="85">
                  <c:v>2004</c:v>
                </c:pt>
                <c:pt idx="86">
                  <c:v>1986</c:v>
                </c:pt>
                <c:pt idx="87">
                  <c:v>2009</c:v>
                </c:pt>
                <c:pt idx="88">
                  <c:v>1997</c:v>
                </c:pt>
                <c:pt idx="89">
                  <c:v>1988</c:v>
                </c:pt>
                <c:pt idx="90">
                  <c:v>1938</c:v>
                </c:pt>
                <c:pt idx="91">
                  <c:v>2013</c:v>
                </c:pt>
                <c:pt idx="92">
                  <c:v>2009</c:v>
                </c:pt>
                <c:pt idx="93">
                  <c:v>2004</c:v>
                </c:pt>
                <c:pt idx="94">
                  <c:v>2006</c:v>
                </c:pt>
                <c:pt idx="95">
                  <c:v>2002</c:v>
                </c:pt>
                <c:pt idx="96">
                  <c:v>2001</c:v>
                </c:pt>
                <c:pt idx="97">
                  <c:v>1963</c:v>
                </c:pt>
                <c:pt idx="98">
                  <c:v>2018</c:v>
                </c:pt>
                <c:pt idx="99">
                  <c:v>1998</c:v>
                </c:pt>
                <c:pt idx="100">
                  <c:v>2007</c:v>
                </c:pt>
                <c:pt idx="101">
                  <c:v>2011</c:v>
                </c:pt>
                <c:pt idx="102">
                  <c:v>2004</c:v>
                </c:pt>
              </c:numCache>
            </c:numRef>
          </c:xVal>
          <c:yVal>
            <c:numRef>
              <c:f>genre_tables!$BA$3:$BA$209</c:f>
              <c:numCache>
                <c:formatCode>General</c:formatCode>
                <c:ptCount val="207"/>
                <c:pt idx="0">
                  <c:v>8.8000000000000007</c:v>
                </c:pt>
                <c:pt idx="1">
                  <c:v>8.6</c:v>
                </c:pt>
                <c:pt idx="2">
                  <c:v>8.6</c:v>
                </c:pt>
                <c:pt idx="3">
                  <c:v>8.6</c:v>
                </c:pt>
                <c:pt idx="4">
                  <c:v>8.5</c:v>
                </c:pt>
                <c:pt idx="5">
                  <c:v>8.5</c:v>
                </c:pt>
                <c:pt idx="6">
                  <c:v>8.5</c:v>
                </c:pt>
                <c:pt idx="7">
                  <c:v>8.5</c:v>
                </c:pt>
                <c:pt idx="8">
                  <c:v>8.4</c:v>
                </c:pt>
                <c:pt idx="9">
                  <c:v>8.4</c:v>
                </c:pt>
                <c:pt idx="10">
                  <c:v>8.4</c:v>
                </c:pt>
                <c:pt idx="11">
                  <c:v>8.4</c:v>
                </c:pt>
                <c:pt idx="12">
                  <c:v>8.4</c:v>
                </c:pt>
                <c:pt idx="13">
                  <c:v>8.4</c:v>
                </c:pt>
                <c:pt idx="14">
                  <c:v>8.3000000000000007</c:v>
                </c:pt>
                <c:pt idx="15">
                  <c:v>8.3000000000000007</c:v>
                </c:pt>
                <c:pt idx="16">
                  <c:v>8.3000000000000007</c:v>
                </c:pt>
                <c:pt idx="17">
                  <c:v>8.3000000000000007</c:v>
                </c:pt>
                <c:pt idx="18">
                  <c:v>8.3000000000000007</c:v>
                </c:pt>
                <c:pt idx="19">
                  <c:v>8.1999999999999993</c:v>
                </c:pt>
                <c:pt idx="20">
                  <c:v>8.1999999999999993</c:v>
                </c:pt>
                <c:pt idx="21">
                  <c:v>8.1999999999999993</c:v>
                </c:pt>
                <c:pt idx="22">
                  <c:v>8.1999999999999993</c:v>
                </c:pt>
                <c:pt idx="23">
                  <c:v>8.1999999999999993</c:v>
                </c:pt>
                <c:pt idx="24">
                  <c:v>8.1999999999999993</c:v>
                </c:pt>
                <c:pt idx="25">
                  <c:v>8.1999999999999993</c:v>
                </c:pt>
                <c:pt idx="26">
                  <c:v>8.1999999999999993</c:v>
                </c:pt>
                <c:pt idx="27">
                  <c:v>8.1999999999999993</c:v>
                </c:pt>
                <c:pt idx="28">
                  <c:v>8.1999999999999993</c:v>
                </c:pt>
                <c:pt idx="29">
                  <c:v>8.1999999999999993</c:v>
                </c:pt>
                <c:pt idx="30">
                  <c:v>8.1</c:v>
                </c:pt>
                <c:pt idx="31">
                  <c:v>8.1</c:v>
                </c:pt>
                <c:pt idx="32">
                  <c:v>8.1</c:v>
                </c:pt>
                <c:pt idx="33">
                  <c:v>8.1</c:v>
                </c:pt>
                <c:pt idx="34">
                  <c:v>8.1</c:v>
                </c:pt>
                <c:pt idx="35">
                  <c:v>8.1</c:v>
                </c:pt>
                <c:pt idx="36">
                  <c:v>8.1</c:v>
                </c:pt>
                <c:pt idx="37">
                  <c:v>8.1</c:v>
                </c:pt>
                <c:pt idx="38">
                  <c:v>8.1</c:v>
                </c:pt>
                <c:pt idx="39">
                  <c:v>8.1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7.9</c:v>
                </c:pt>
                <c:pt idx="51">
                  <c:v>7.9</c:v>
                </c:pt>
                <c:pt idx="52">
                  <c:v>7.9</c:v>
                </c:pt>
                <c:pt idx="53">
                  <c:v>7.9</c:v>
                </c:pt>
                <c:pt idx="54">
                  <c:v>7.9</c:v>
                </c:pt>
                <c:pt idx="55">
                  <c:v>7.9</c:v>
                </c:pt>
                <c:pt idx="56">
                  <c:v>7.9</c:v>
                </c:pt>
                <c:pt idx="57">
                  <c:v>7.9</c:v>
                </c:pt>
                <c:pt idx="58">
                  <c:v>7.9</c:v>
                </c:pt>
                <c:pt idx="59">
                  <c:v>7.9</c:v>
                </c:pt>
                <c:pt idx="60">
                  <c:v>7.9</c:v>
                </c:pt>
                <c:pt idx="61">
                  <c:v>7.9</c:v>
                </c:pt>
                <c:pt idx="62">
                  <c:v>7.9</c:v>
                </c:pt>
                <c:pt idx="63">
                  <c:v>7.9</c:v>
                </c:pt>
                <c:pt idx="64">
                  <c:v>7.9</c:v>
                </c:pt>
                <c:pt idx="65">
                  <c:v>7.8</c:v>
                </c:pt>
                <c:pt idx="66">
                  <c:v>7.8</c:v>
                </c:pt>
                <c:pt idx="67">
                  <c:v>7.8</c:v>
                </c:pt>
                <c:pt idx="68">
                  <c:v>7.8</c:v>
                </c:pt>
                <c:pt idx="69">
                  <c:v>7.8</c:v>
                </c:pt>
                <c:pt idx="70">
                  <c:v>7.8</c:v>
                </c:pt>
                <c:pt idx="71">
                  <c:v>7.8</c:v>
                </c:pt>
                <c:pt idx="72">
                  <c:v>7.8</c:v>
                </c:pt>
                <c:pt idx="73">
                  <c:v>7.8</c:v>
                </c:pt>
                <c:pt idx="74">
                  <c:v>7.8</c:v>
                </c:pt>
                <c:pt idx="75">
                  <c:v>7.8</c:v>
                </c:pt>
                <c:pt idx="76">
                  <c:v>7.8</c:v>
                </c:pt>
                <c:pt idx="77">
                  <c:v>7.8</c:v>
                </c:pt>
                <c:pt idx="78">
                  <c:v>7.8</c:v>
                </c:pt>
                <c:pt idx="79">
                  <c:v>7.7</c:v>
                </c:pt>
                <c:pt idx="80">
                  <c:v>7.7</c:v>
                </c:pt>
                <c:pt idx="81">
                  <c:v>7.7</c:v>
                </c:pt>
                <c:pt idx="82">
                  <c:v>7.7</c:v>
                </c:pt>
                <c:pt idx="83">
                  <c:v>7.7</c:v>
                </c:pt>
                <c:pt idx="84">
                  <c:v>7.7</c:v>
                </c:pt>
                <c:pt idx="85">
                  <c:v>7.7</c:v>
                </c:pt>
                <c:pt idx="86">
                  <c:v>7.7</c:v>
                </c:pt>
                <c:pt idx="87">
                  <c:v>7.7</c:v>
                </c:pt>
                <c:pt idx="88">
                  <c:v>7.7</c:v>
                </c:pt>
                <c:pt idx="89">
                  <c:v>7.7</c:v>
                </c:pt>
                <c:pt idx="90">
                  <c:v>7.7</c:v>
                </c:pt>
                <c:pt idx="91">
                  <c:v>7.7</c:v>
                </c:pt>
                <c:pt idx="92">
                  <c:v>7.6</c:v>
                </c:pt>
                <c:pt idx="93">
                  <c:v>7.6</c:v>
                </c:pt>
                <c:pt idx="94">
                  <c:v>7.6</c:v>
                </c:pt>
                <c:pt idx="95">
                  <c:v>7.6</c:v>
                </c:pt>
                <c:pt idx="96">
                  <c:v>7.6</c:v>
                </c:pt>
                <c:pt idx="97">
                  <c:v>7.6</c:v>
                </c:pt>
                <c:pt idx="98">
                  <c:v>7.6</c:v>
                </c:pt>
                <c:pt idx="99">
                  <c:v>7.6</c:v>
                </c:pt>
                <c:pt idx="100">
                  <c:v>7.6</c:v>
                </c:pt>
                <c:pt idx="101">
                  <c:v>7.6</c:v>
                </c:pt>
                <c:pt idx="102">
                  <c:v>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FC-42B5-B217-B2E39E097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677511"/>
        <c:axId val="1317706760"/>
      </c:scatterChart>
      <c:valAx>
        <c:axId val="670677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706760"/>
        <c:crosses val="autoZero"/>
        <c:crossBetween val="midCat"/>
      </c:valAx>
      <c:valAx>
        <c:axId val="1317706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677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Mystery (metascores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genre_tables!$AY$3:$AY$209</c:f>
              <c:numCache>
                <c:formatCode>General</c:formatCode>
                <c:ptCount val="207"/>
                <c:pt idx="0">
                  <c:v>2021</c:v>
                </c:pt>
                <c:pt idx="1">
                  <c:v>1995</c:v>
                </c:pt>
                <c:pt idx="2">
                  <c:v>1962</c:v>
                </c:pt>
                <c:pt idx="3">
                  <c:v>2022</c:v>
                </c:pt>
                <c:pt idx="4">
                  <c:v>2006</c:v>
                </c:pt>
                <c:pt idx="5">
                  <c:v>1995</c:v>
                </c:pt>
                <c:pt idx="6">
                  <c:v>1960</c:v>
                </c:pt>
                <c:pt idx="7">
                  <c:v>1954</c:v>
                </c:pt>
                <c:pt idx="8">
                  <c:v>1979</c:v>
                </c:pt>
                <c:pt idx="9">
                  <c:v>2003</c:v>
                </c:pt>
                <c:pt idx="10">
                  <c:v>2000</c:v>
                </c:pt>
                <c:pt idx="11">
                  <c:v>2006</c:v>
                </c:pt>
                <c:pt idx="12">
                  <c:v>1957</c:v>
                </c:pt>
                <c:pt idx="13">
                  <c:v>1963</c:v>
                </c:pt>
                <c:pt idx="14">
                  <c:v>1958</c:v>
                </c:pt>
                <c:pt idx="15">
                  <c:v>2010</c:v>
                </c:pt>
                <c:pt idx="16">
                  <c:v>1959</c:v>
                </c:pt>
                <c:pt idx="17">
                  <c:v>1941</c:v>
                </c:pt>
                <c:pt idx="18">
                  <c:v>1931</c:v>
                </c:pt>
                <c:pt idx="19">
                  <c:v>2010</c:v>
                </c:pt>
                <c:pt idx="20">
                  <c:v>1982</c:v>
                </c:pt>
                <c:pt idx="21">
                  <c:v>1997</c:v>
                </c:pt>
                <c:pt idx="22">
                  <c:v>1999</c:v>
                </c:pt>
                <c:pt idx="23">
                  <c:v>2020</c:v>
                </c:pt>
                <c:pt idx="24">
                  <c:v>1974</c:v>
                </c:pt>
                <c:pt idx="25">
                  <c:v>2009</c:v>
                </c:pt>
                <c:pt idx="26">
                  <c:v>2022</c:v>
                </c:pt>
                <c:pt idx="27">
                  <c:v>2018</c:v>
                </c:pt>
                <c:pt idx="28">
                  <c:v>1950</c:v>
                </c:pt>
                <c:pt idx="29">
                  <c:v>2015</c:v>
                </c:pt>
                <c:pt idx="30">
                  <c:v>1975</c:v>
                </c:pt>
                <c:pt idx="31">
                  <c:v>2013</c:v>
                </c:pt>
                <c:pt idx="32">
                  <c:v>2014</c:v>
                </c:pt>
                <c:pt idx="33">
                  <c:v>2003</c:v>
                </c:pt>
                <c:pt idx="34">
                  <c:v>1940</c:v>
                </c:pt>
                <c:pt idx="35">
                  <c:v>1949</c:v>
                </c:pt>
                <c:pt idx="36">
                  <c:v>1994</c:v>
                </c:pt>
                <c:pt idx="37">
                  <c:v>2015</c:v>
                </c:pt>
                <c:pt idx="38">
                  <c:v>2019</c:v>
                </c:pt>
                <c:pt idx="39">
                  <c:v>2012</c:v>
                </c:pt>
                <c:pt idx="40">
                  <c:v>2017</c:v>
                </c:pt>
                <c:pt idx="41">
                  <c:v>2001</c:v>
                </c:pt>
                <c:pt idx="42">
                  <c:v>1995</c:v>
                </c:pt>
                <c:pt idx="43">
                  <c:v>2007</c:v>
                </c:pt>
                <c:pt idx="44">
                  <c:v>2016</c:v>
                </c:pt>
                <c:pt idx="45">
                  <c:v>1941</c:v>
                </c:pt>
                <c:pt idx="46">
                  <c:v>1972</c:v>
                </c:pt>
                <c:pt idx="47">
                  <c:v>1959</c:v>
                </c:pt>
                <c:pt idx="48">
                  <c:v>1920</c:v>
                </c:pt>
                <c:pt idx="49">
                  <c:v>1972</c:v>
                </c:pt>
                <c:pt idx="50">
                  <c:v>2016</c:v>
                </c:pt>
                <c:pt idx="51">
                  <c:v>2001</c:v>
                </c:pt>
                <c:pt idx="52">
                  <c:v>2002</c:v>
                </c:pt>
                <c:pt idx="53">
                  <c:v>1963</c:v>
                </c:pt>
                <c:pt idx="54">
                  <c:v>1948</c:v>
                </c:pt>
                <c:pt idx="55">
                  <c:v>2003</c:v>
                </c:pt>
                <c:pt idx="56">
                  <c:v>2007</c:v>
                </c:pt>
                <c:pt idx="57">
                  <c:v>1967</c:v>
                </c:pt>
                <c:pt idx="58">
                  <c:v>1993</c:v>
                </c:pt>
                <c:pt idx="59">
                  <c:v>1946</c:v>
                </c:pt>
                <c:pt idx="60">
                  <c:v>2009</c:v>
                </c:pt>
                <c:pt idx="61">
                  <c:v>2002</c:v>
                </c:pt>
                <c:pt idx="62">
                  <c:v>1934</c:v>
                </c:pt>
                <c:pt idx="63">
                  <c:v>1950</c:v>
                </c:pt>
                <c:pt idx="64">
                  <c:v>1944</c:v>
                </c:pt>
                <c:pt idx="65">
                  <c:v>2017</c:v>
                </c:pt>
                <c:pt idx="66">
                  <c:v>2007</c:v>
                </c:pt>
                <c:pt idx="67">
                  <c:v>2015</c:v>
                </c:pt>
                <c:pt idx="68">
                  <c:v>2011</c:v>
                </c:pt>
                <c:pt idx="69">
                  <c:v>2007</c:v>
                </c:pt>
                <c:pt idx="70">
                  <c:v>1974</c:v>
                </c:pt>
                <c:pt idx="71">
                  <c:v>2009</c:v>
                </c:pt>
                <c:pt idx="72">
                  <c:v>1988</c:v>
                </c:pt>
                <c:pt idx="73">
                  <c:v>2009</c:v>
                </c:pt>
                <c:pt idx="74">
                  <c:v>2013</c:v>
                </c:pt>
                <c:pt idx="75">
                  <c:v>1944</c:v>
                </c:pt>
                <c:pt idx="76">
                  <c:v>2017</c:v>
                </c:pt>
                <c:pt idx="77">
                  <c:v>1960</c:v>
                </c:pt>
                <c:pt idx="78">
                  <c:v>2009</c:v>
                </c:pt>
                <c:pt idx="79">
                  <c:v>2007</c:v>
                </c:pt>
                <c:pt idx="80">
                  <c:v>1996</c:v>
                </c:pt>
                <c:pt idx="81">
                  <c:v>2017</c:v>
                </c:pt>
                <c:pt idx="82">
                  <c:v>1986</c:v>
                </c:pt>
                <c:pt idx="83">
                  <c:v>1992</c:v>
                </c:pt>
                <c:pt idx="84">
                  <c:v>1997</c:v>
                </c:pt>
                <c:pt idx="85">
                  <c:v>2004</c:v>
                </c:pt>
                <c:pt idx="86">
                  <c:v>1986</c:v>
                </c:pt>
                <c:pt idx="87">
                  <c:v>2009</c:v>
                </c:pt>
                <c:pt idx="88">
                  <c:v>1997</c:v>
                </c:pt>
                <c:pt idx="89">
                  <c:v>1988</c:v>
                </c:pt>
                <c:pt idx="90">
                  <c:v>1938</c:v>
                </c:pt>
                <c:pt idx="91">
                  <c:v>2013</c:v>
                </c:pt>
                <c:pt idx="92">
                  <c:v>2009</c:v>
                </c:pt>
                <c:pt idx="93">
                  <c:v>2004</c:v>
                </c:pt>
                <c:pt idx="94">
                  <c:v>2006</c:v>
                </c:pt>
                <c:pt idx="95">
                  <c:v>2002</c:v>
                </c:pt>
                <c:pt idx="96">
                  <c:v>2001</c:v>
                </c:pt>
                <c:pt idx="97">
                  <c:v>1963</c:v>
                </c:pt>
                <c:pt idx="98">
                  <c:v>2018</c:v>
                </c:pt>
                <c:pt idx="99">
                  <c:v>1998</c:v>
                </c:pt>
                <c:pt idx="100">
                  <c:v>2007</c:v>
                </c:pt>
                <c:pt idx="101">
                  <c:v>2011</c:v>
                </c:pt>
                <c:pt idx="102">
                  <c:v>2004</c:v>
                </c:pt>
              </c:numCache>
            </c:numRef>
          </c:xVal>
          <c:yVal>
            <c:numRef>
              <c:f>genre_tables!$BB$3:$BB$209</c:f>
              <c:numCache>
                <c:formatCode>General</c:formatCode>
                <c:ptCount val="207"/>
                <c:pt idx="0" formatCode="0.0">
                  <c:v>0</c:v>
                </c:pt>
                <c:pt idx="1">
                  <c:v>65</c:v>
                </c:pt>
                <c:pt idx="2">
                  <c:v>85</c:v>
                </c:pt>
                <c:pt idx="3">
                  <c:v>0</c:v>
                </c:pt>
                <c:pt idx="4">
                  <c:v>66</c:v>
                </c:pt>
                <c:pt idx="5">
                  <c:v>77</c:v>
                </c:pt>
                <c:pt idx="6">
                  <c:v>97</c:v>
                </c:pt>
                <c:pt idx="7">
                  <c:v>100</c:v>
                </c:pt>
                <c:pt idx="8">
                  <c:v>94</c:v>
                </c:pt>
                <c:pt idx="9">
                  <c:v>77</c:v>
                </c:pt>
                <c:pt idx="10">
                  <c:v>83</c:v>
                </c:pt>
                <c:pt idx="11">
                  <c:v>89</c:v>
                </c:pt>
                <c:pt idx="12">
                  <c:v>76</c:v>
                </c:pt>
                <c:pt idx="13">
                  <c:v>90</c:v>
                </c:pt>
                <c:pt idx="14">
                  <c:v>100</c:v>
                </c:pt>
                <c:pt idx="15">
                  <c:v>80</c:v>
                </c:pt>
                <c:pt idx="16">
                  <c:v>98</c:v>
                </c:pt>
                <c:pt idx="17">
                  <c:v>100</c:v>
                </c:pt>
                <c:pt idx="18">
                  <c:v>0</c:v>
                </c:pt>
                <c:pt idx="19">
                  <c:v>63</c:v>
                </c:pt>
                <c:pt idx="20">
                  <c:v>57</c:v>
                </c:pt>
                <c:pt idx="21">
                  <c:v>91</c:v>
                </c:pt>
                <c:pt idx="22">
                  <c:v>64</c:v>
                </c:pt>
                <c:pt idx="23">
                  <c:v>88</c:v>
                </c:pt>
                <c:pt idx="24">
                  <c:v>92</c:v>
                </c:pt>
                <c:pt idx="25">
                  <c:v>80</c:v>
                </c:pt>
                <c:pt idx="26">
                  <c:v>0</c:v>
                </c:pt>
                <c:pt idx="27">
                  <c:v>0</c:v>
                </c:pt>
                <c:pt idx="28">
                  <c:v>98</c:v>
                </c:pt>
                <c:pt idx="29">
                  <c:v>0</c:v>
                </c:pt>
                <c:pt idx="30">
                  <c:v>87</c:v>
                </c:pt>
                <c:pt idx="31">
                  <c:v>70</c:v>
                </c:pt>
                <c:pt idx="32">
                  <c:v>79</c:v>
                </c:pt>
                <c:pt idx="33">
                  <c:v>82</c:v>
                </c:pt>
                <c:pt idx="34">
                  <c:v>86</c:v>
                </c:pt>
                <c:pt idx="35">
                  <c:v>97</c:v>
                </c:pt>
                <c:pt idx="36">
                  <c:v>100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81</c:v>
                </c:pt>
                <c:pt idx="41">
                  <c:v>88</c:v>
                </c:pt>
                <c:pt idx="42">
                  <c:v>74</c:v>
                </c:pt>
                <c:pt idx="43">
                  <c:v>85</c:v>
                </c:pt>
                <c:pt idx="44">
                  <c:v>0</c:v>
                </c:pt>
                <c:pt idx="45">
                  <c:v>97</c:v>
                </c:pt>
                <c:pt idx="46">
                  <c:v>93</c:v>
                </c:pt>
                <c:pt idx="47">
                  <c:v>95</c:v>
                </c:pt>
                <c:pt idx="48">
                  <c:v>0</c:v>
                </c:pt>
                <c:pt idx="49">
                  <c:v>0</c:v>
                </c:pt>
                <c:pt idx="50">
                  <c:v>81</c:v>
                </c:pt>
                <c:pt idx="51">
                  <c:v>86</c:v>
                </c:pt>
                <c:pt idx="52">
                  <c:v>68</c:v>
                </c:pt>
                <c:pt idx="53">
                  <c:v>83</c:v>
                </c:pt>
                <c:pt idx="54">
                  <c:v>73</c:v>
                </c:pt>
                <c:pt idx="55">
                  <c:v>84</c:v>
                </c:pt>
                <c:pt idx="56">
                  <c:v>0</c:v>
                </c:pt>
                <c:pt idx="57">
                  <c:v>76</c:v>
                </c:pt>
                <c:pt idx="58">
                  <c:v>87</c:v>
                </c:pt>
                <c:pt idx="59">
                  <c:v>86</c:v>
                </c:pt>
                <c:pt idx="60">
                  <c:v>87</c:v>
                </c:pt>
                <c:pt idx="61">
                  <c:v>86</c:v>
                </c:pt>
                <c:pt idx="62">
                  <c:v>86</c:v>
                </c:pt>
                <c:pt idx="63">
                  <c:v>0</c:v>
                </c:pt>
                <c:pt idx="64">
                  <c:v>0</c:v>
                </c:pt>
                <c:pt idx="65">
                  <c:v>85</c:v>
                </c:pt>
                <c:pt idx="66">
                  <c:v>81</c:v>
                </c:pt>
                <c:pt idx="67">
                  <c:v>68</c:v>
                </c:pt>
                <c:pt idx="68">
                  <c:v>71</c:v>
                </c:pt>
                <c:pt idx="69">
                  <c:v>85</c:v>
                </c:pt>
                <c:pt idx="70">
                  <c:v>87</c:v>
                </c:pt>
                <c:pt idx="71">
                  <c:v>67</c:v>
                </c:pt>
                <c:pt idx="72">
                  <c:v>65</c:v>
                </c:pt>
                <c:pt idx="73">
                  <c:v>76</c:v>
                </c:pt>
                <c:pt idx="74">
                  <c:v>49</c:v>
                </c:pt>
                <c:pt idx="75">
                  <c:v>78</c:v>
                </c:pt>
                <c:pt idx="76">
                  <c:v>62</c:v>
                </c:pt>
                <c:pt idx="77">
                  <c:v>0</c:v>
                </c:pt>
                <c:pt idx="78">
                  <c:v>84</c:v>
                </c:pt>
                <c:pt idx="79">
                  <c:v>79</c:v>
                </c:pt>
                <c:pt idx="80">
                  <c:v>47</c:v>
                </c:pt>
                <c:pt idx="81">
                  <c:v>73</c:v>
                </c:pt>
                <c:pt idx="82">
                  <c:v>76</c:v>
                </c:pt>
                <c:pt idx="83">
                  <c:v>82</c:v>
                </c:pt>
                <c:pt idx="84">
                  <c:v>63</c:v>
                </c:pt>
                <c:pt idx="85">
                  <c:v>73</c:v>
                </c:pt>
                <c:pt idx="86">
                  <c:v>54</c:v>
                </c:pt>
                <c:pt idx="87">
                  <c:v>79</c:v>
                </c:pt>
                <c:pt idx="88">
                  <c:v>0</c:v>
                </c:pt>
                <c:pt idx="89">
                  <c:v>0</c:v>
                </c:pt>
                <c:pt idx="90">
                  <c:v>98</c:v>
                </c:pt>
                <c:pt idx="91">
                  <c:v>85</c:v>
                </c:pt>
                <c:pt idx="92">
                  <c:v>56</c:v>
                </c:pt>
                <c:pt idx="93">
                  <c:v>46</c:v>
                </c:pt>
                <c:pt idx="94">
                  <c:v>76</c:v>
                </c:pt>
                <c:pt idx="95">
                  <c:v>80</c:v>
                </c:pt>
                <c:pt idx="96">
                  <c:v>74</c:v>
                </c:pt>
                <c:pt idx="97">
                  <c:v>90</c:v>
                </c:pt>
                <c:pt idx="98">
                  <c:v>71</c:v>
                </c:pt>
                <c:pt idx="99">
                  <c:v>66</c:v>
                </c:pt>
                <c:pt idx="100">
                  <c:v>72</c:v>
                </c:pt>
                <c:pt idx="101">
                  <c:v>70</c:v>
                </c:pt>
                <c:pt idx="102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AC-4BAF-B895-6479989E6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621384"/>
        <c:axId val="1993280520"/>
      </c:scatterChart>
      <c:valAx>
        <c:axId val="1451621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280520"/>
        <c:crosses val="autoZero"/>
        <c:crossBetween val="midCat"/>
      </c:valAx>
      <c:valAx>
        <c:axId val="199328052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621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Mystery (gross revenue (M)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genre_tables!$AY$3:$AY$209</c:f>
              <c:numCache>
                <c:formatCode>General</c:formatCode>
                <c:ptCount val="207"/>
                <c:pt idx="0">
                  <c:v>2021</c:v>
                </c:pt>
                <c:pt idx="1">
                  <c:v>1995</c:v>
                </c:pt>
                <c:pt idx="2">
                  <c:v>1962</c:v>
                </c:pt>
                <c:pt idx="3">
                  <c:v>2022</c:v>
                </c:pt>
                <c:pt idx="4">
                  <c:v>2006</c:v>
                </c:pt>
                <c:pt idx="5">
                  <c:v>1995</c:v>
                </c:pt>
                <c:pt idx="6">
                  <c:v>1960</c:v>
                </c:pt>
                <c:pt idx="7">
                  <c:v>1954</c:v>
                </c:pt>
                <c:pt idx="8">
                  <c:v>1979</c:v>
                </c:pt>
                <c:pt idx="9">
                  <c:v>2003</c:v>
                </c:pt>
                <c:pt idx="10">
                  <c:v>2000</c:v>
                </c:pt>
                <c:pt idx="11">
                  <c:v>2006</c:v>
                </c:pt>
                <c:pt idx="12">
                  <c:v>1957</c:v>
                </c:pt>
                <c:pt idx="13">
                  <c:v>1963</c:v>
                </c:pt>
                <c:pt idx="14">
                  <c:v>1958</c:v>
                </c:pt>
                <c:pt idx="15">
                  <c:v>2010</c:v>
                </c:pt>
                <c:pt idx="16">
                  <c:v>1959</c:v>
                </c:pt>
                <c:pt idx="17">
                  <c:v>1941</c:v>
                </c:pt>
                <c:pt idx="18">
                  <c:v>1931</c:v>
                </c:pt>
                <c:pt idx="19">
                  <c:v>2010</c:v>
                </c:pt>
                <c:pt idx="20">
                  <c:v>1982</c:v>
                </c:pt>
                <c:pt idx="21">
                  <c:v>1997</c:v>
                </c:pt>
                <c:pt idx="22">
                  <c:v>1999</c:v>
                </c:pt>
                <c:pt idx="23">
                  <c:v>2020</c:v>
                </c:pt>
                <c:pt idx="24">
                  <c:v>1974</c:v>
                </c:pt>
                <c:pt idx="25">
                  <c:v>2009</c:v>
                </c:pt>
                <c:pt idx="26">
                  <c:v>2022</c:v>
                </c:pt>
                <c:pt idx="27">
                  <c:v>2018</c:v>
                </c:pt>
                <c:pt idx="28">
                  <c:v>1950</c:v>
                </c:pt>
                <c:pt idx="29">
                  <c:v>2015</c:v>
                </c:pt>
                <c:pt idx="30">
                  <c:v>1975</c:v>
                </c:pt>
                <c:pt idx="31">
                  <c:v>2013</c:v>
                </c:pt>
                <c:pt idx="32">
                  <c:v>2014</c:v>
                </c:pt>
                <c:pt idx="33">
                  <c:v>2003</c:v>
                </c:pt>
                <c:pt idx="34">
                  <c:v>1940</c:v>
                </c:pt>
                <c:pt idx="35">
                  <c:v>1949</c:v>
                </c:pt>
                <c:pt idx="36">
                  <c:v>1994</c:v>
                </c:pt>
                <c:pt idx="37">
                  <c:v>2015</c:v>
                </c:pt>
                <c:pt idx="38">
                  <c:v>2019</c:v>
                </c:pt>
                <c:pt idx="39">
                  <c:v>2012</c:v>
                </c:pt>
                <c:pt idx="40">
                  <c:v>2017</c:v>
                </c:pt>
                <c:pt idx="41">
                  <c:v>2001</c:v>
                </c:pt>
                <c:pt idx="42">
                  <c:v>1995</c:v>
                </c:pt>
                <c:pt idx="43">
                  <c:v>2007</c:v>
                </c:pt>
                <c:pt idx="44">
                  <c:v>2016</c:v>
                </c:pt>
                <c:pt idx="45">
                  <c:v>1941</c:v>
                </c:pt>
                <c:pt idx="46">
                  <c:v>1972</c:v>
                </c:pt>
                <c:pt idx="47">
                  <c:v>1959</c:v>
                </c:pt>
                <c:pt idx="48">
                  <c:v>1920</c:v>
                </c:pt>
                <c:pt idx="49">
                  <c:v>1972</c:v>
                </c:pt>
                <c:pt idx="50">
                  <c:v>2016</c:v>
                </c:pt>
                <c:pt idx="51">
                  <c:v>2001</c:v>
                </c:pt>
                <c:pt idx="52">
                  <c:v>2002</c:v>
                </c:pt>
                <c:pt idx="53">
                  <c:v>1963</c:v>
                </c:pt>
                <c:pt idx="54">
                  <c:v>1948</c:v>
                </c:pt>
                <c:pt idx="55">
                  <c:v>2003</c:v>
                </c:pt>
                <c:pt idx="56">
                  <c:v>2007</c:v>
                </c:pt>
                <c:pt idx="57">
                  <c:v>1967</c:v>
                </c:pt>
                <c:pt idx="58">
                  <c:v>1993</c:v>
                </c:pt>
                <c:pt idx="59">
                  <c:v>1946</c:v>
                </c:pt>
                <c:pt idx="60">
                  <c:v>2009</c:v>
                </c:pt>
                <c:pt idx="61">
                  <c:v>2002</c:v>
                </c:pt>
                <c:pt idx="62">
                  <c:v>1934</c:v>
                </c:pt>
                <c:pt idx="63">
                  <c:v>1950</c:v>
                </c:pt>
                <c:pt idx="64">
                  <c:v>1944</c:v>
                </c:pt>
                <c:pt idx="65">
                  <c:v>2017</c:v>
                </c:pt>
                <c:pt idx="66">
                  <c:v>2007</c:v>
                </c:pt>
                <c:pt idx="67">
                  <c:v>2015</c:v>
                </c:pt>
                <c:pt idx="68">
                  <c:v>2011</c:v>
                </c:pt>
                <c:pt idx="69">
                  <c:v>2007</c:v>
                </c:pt>
                <c:pt idx="70">
                  <c:v>1974</c:v>
                </c:pt>
                <c:pt idx="71">
                  <c:v>2009</c:v>
                </c:pt>
                <c:pt idx="72">
                  <c:v>1988</c:v>
                </c:pt>
                <c:pt idx="73">
                  <c:v>2009</c:v>
                </c:pt>
                <c:pt idx="74">
                  <c:v>2013</c:v>
                </c:pt>
                <c:pt idx="75">
                  <c:v>1944</c:v>
                </c:pt>
                <c:pt idx="76">
                  <c:v>2017</c:v>
                </c:pt>
                <c:pt idx="77">
                  <c:v>1960</c:v>
                </c:pt>
                <c:pt idx="78">
                  <c:v>2009</c:v>
                </c:pt>
                <c:pt idx="79">
                  <c:v>2007</c:v>
                </c:pt>
                <c:pt idx="80">
                  <c:v>1996</c:v>
                </c:pt>
                <c:pt idx="81">
                  <c:v>2017</c:v>
                </c:pt>
                <c:pt idx="82">
                  <c:v>1986</c:v>
                </c:pt>
                <c:pt idx="83">
                  <c:v>1992</c:v>
                </c:pt>
                <c:pt idx="84">
                  <c:v>1997</c:v>
                </c:pt>
                <c:pt idx="85">
                  <c:v>2004</c:v>
                </c:pt>
                <c:pt idx="86">
                  <c:v>1986</c:v>
                </c:pt>
                <c:pt idx="87">
                  <c:v>2009</c:v>
                </c:pt>
                <c:pt idx="88">
                  <c:v>1997</c:v>
                </c:pt>
                <c:pt idx="89">
                  <c:v>1988</c:v>
                </c:pt>
                <c:pt idx="90">
                  <c:v>1938</c:v>
                </c:pt>
                <c:pt idx="91">
                  <c:v>2013</c:v>
                </c:pt>
                <c:pt idx="92">
                  <c:v>2009</c:v>
                </c:pt>
                <c:pt idx="93">
                  <c:v>2004</c:v>
                </c:pt>
                <c:pt idx="94">
                  <c:v>2006</c:v>
                </c:pt>
                <c:pt idx="95">
                  <c:v>2002</c:v>
                </c:pt>
                <c:pt idx="96">
                  <c:v>2001</c:v>
                </c:pt>
                <c:pt idx="97">
                  <c:v>1963</c:v>
                </c:pt>
                <c:pt idx="98">
                  <c:v>2018</c:v>
                </c:pt>
                <c:pt idx="99">
                  <c:v>1998</c:v>
                </c:pt>
                <c:pt idx="100">
                  <c:v>2007</c:v>
                </c:pt>
                <c:pt idx="101">
                  <c:v>2011</c:v>
                </c:pt>
                <c:pt idx="102">
                  <c:v>2004</c:v>
                </c:pt>
              </c:numCache>
            </c:numRef>
          </c:xVal>
          <c:yVal>
            <c:numRef>
              <c:f>genre_tables!$BC$3:$BC$209</c:f>
              <c:numCache>
                <c:formatCode>General</c:formatCode>
                <c:ptCount val="207"/>
                <c:pt idx="0" formatCode="0">
                  <c:v>0</c:v>
                </c:pt>
                <c:pt idx="1">
                  <c:v>100.13</c:v>
                </c:pt>
                <c:pt idx="2">
                  <c:v>0</c:v>
                </c:pt>
                <c:pt idx="3">
                  <c:v>0</c:v>
                </c:pt>
                <c:pt idx="4">
                  <c:v>53.09</c:v>
                </c:pt>
                <c:pt idx="5">
                  <c:v>23.34</c:v>
                </c:pt>
                <c:pt idx="6">
                  <c:v>32</c:v>
                </c:pt>
                <c:pt idx="7">
                  <c:v>36.76</c:v>
                </c:pt>
                <c:pt idx="8">
                  <c:v>83.47</c:v>
                </c:pt>
                <c:pt idx="9">
                  <c:v>0.71</c:v>
                </c:pt>
                <c:pt idx="10">
                  <c:v>25.54</c:v>
                </c:pt>
                <c:pt idx="11">
                  <c:v>11.29</c:v>
                </c:pt>
                <c:pt idx="12">
                  <c:v>8.18</c:v>
                </c:pt>
                <c:pt idx="13">
                  <c:v>0</c:v>
                </c:pt>
                <c:pt idx="14">
                  <c:v>3.2</c:v>
                </c:pt>
                <c:pt idx="15">
                  <c:v>6.86</c:v>
                </c:pt>
                <c:pt idx="16">
                  <c:v>13.28</c:v>
                </c:pt>
                <c:pt idx="17">
                  <c:v>1.59</c:v>
                </c:pt>
                <c:pt idx="18">
                  <c:v>0.03</c:v>
                </c:pt>
                <c:pt idx="19">
                  <c:v>128.01</c:v>
                </c:pt>
                <c:pt idx="20">
                  <c:v>13.78</c:v>
                </c:pt>
                <c:pt idx="21">
                  <c:v>64.62</c:v>
                </c:pt>
                <c:pt idx="22">
                  <c:v>293.51</c:v>
                </c:pt>
                <c:pt idx="23">
                  <c:v>0</c:v>
                </c:pt>
                <c:pt idx="24">
                  <c:v>8.49</c:v>
                </c:pt>
                <c:pt idx="25">
                  <c:v>6.39</c:v>
                </c:pt>
                <c:pt idx="26">
                  <c:v>0</c:v>
                </c:pt>
                <c:pt idx="27">
                  <c:v>1.37</c:v>
                </c:pt>
                <c:pt idx="28">
                  <c:v>0.1</c:v>
                </c:pt>
                <c:pt idx="29">
                  <c:v>0.74</c:v>
                </c:pt>
                <c:pt idx="30">
                  <c:v>260</c:v>
                </c:pt>
                <c:pt idx="31">
                  <c:v>61</c:v>
                </c:pt>
                <c:pt idx="32">
                  <c:v>167.77</c:v>
                </c:pt>
                <c:pt idx="33">
                  <c:v>0.01</c:v>
                </c:pt>
                <c:pt idx="34">
                  <c:v>4.3600000000000003</c:v>
                </c:pt>
                <c:pt idx="35">
                  <c:v>0.45</c:v>
                </c:pt>
                <c:pt idx="36">
                  <c:v>4.04</c:v>
                </c:pt>
                <c:pt idx="37">
                  <c:v>0.34</c:v>
                </c:pt>
                <c:pt idx="38">
                  <c:v>0</c:v>
                </c:pt>
                <c:pt idx="39">
                  <c:v>1.04</c:v>
                </c:pt>
                <c:pt idx="40">
                  <c:v>92.05</c:v>
                </c:pt>
                <c:pt idx="41">
                  <c:v>1.48</c:v>
                </c:pt>
                <c:pt idx="42">
                  <c:v>57.14</c:v>
                </c:pt>
                <c:pt idx="43">
                  <c:v>227.47</c:v>
                </c:pt>
                <c:pt idx="44">
                  <c:v>0</c:v>
                </c:pt>
                <c:pt idx="45">
                  <c:v>2.11</c:v>
                </c:pt>
                <c:pt idx="46">
                  <c:v>0</c:v>
                </c:pt>
                <c:pt idx="47">
                  <c:v>11.9</c:v>
                </c:pt>
                <c:pt idx="48">
                  <c:v>0</c:v>
                </c:pt>
                <c:pt idx="49">
                  <c:v>4.08</c:v>
                </c:pt>
                <c:pt idx="50">
                  <c:v>100.55</c:v>
                </c:pt>
                <c:pt idx="51">
                  <c:v>7.22</c:v>
                </c:pt>
                <c:pt idx="52">
                  <c:v>121.66</c:v>
                </c:pt>
                <c:pt idx="53">
                  <c:v>13.47</c:v>
                </c:pt>
                <c:pt idx="54">
                  <c:v>0</c:v>
                </c:pt>
                <c:pt idx="55">
                  <c:v>90.14</c:v>
                </c:pt>
                <c:pt idx="56">
                  <c:v>0</c:v>
                </c:pt>
                <c:pt idx="57">
                  <c:v>24.38</c:v>
                </c:pt>
                <c:pt idx="58">
                  <c:v>1.32</c:v>
                </c:pt>
                <c:pt idx="59">
                  <c:v>6.54</c:v>
                </c:pt>
                <c:pt idx="60">
                  <c:v>0.11</c:v>
                </c:pt>
                <c:pt idx="61">
                  <c:v>9.36</c:v>
                </c:pt>
                <c:pt idx="62">
                  <c:v>0</c:v>
                </c:pt>
                <c:pt idx="63">
                  <c:v>0</c:v>
                </c:pt>
                <c:pt idx="64">
                  <c:v>4.3600000000000003</c:v>
                </c:pt>
                <c:pt idx="65">
                  <c:v>176.04</c:v>
                </c:pt>
                <c:pt idx="66">
                  <c:v>23.64</c:v>
                </c:pt>
                <c:pt idx="67">
                  <c:v>54.12</c:v>
                </c:pt>
                <c:pt idx="68">
                  <c:v>102.52</c:v>
                </c:pt>
                <c:pt idx="69">
                  <c:v>50.93</c:v>
                </c:pt>
                <c:pt idx="70">
                  <c:v>4.42</c:v>
                </c:pt>
                <c:pt idx="71">
                  <c:v>5.01</c:v>
                </c:pt>
                <c:pt idx="72">
                  <c:v>34.6</c:v>
                </c:pt>
                <c:pt idx="73">
                  <c:v>10.1</c:v>
                </c:pt>
                <c:pt idx="74">
                  <c:v>0.09</c:v>
                </c:pt>
                <c:pt idx="75">
                  <c:v>0</c:v>
                </c:pt>
                <c:pt idx="76">
                  <c:v>6.74</c:v>
                </c:pt>
                <c:pt idx="77">
                  <c:v>0</c:v>
                </c:pt>
                <c:pt idx="78">
                  <c:v>2.2200000000000002</c:v>
                </c:pt>
                <c:pt idx="79">
                  <c:v>33.08</c:v>
                </c:pt>
                <c:pt idx="80">
                  <c:v>56.12</c:v>
                </c:pt>
                <c:pt idx="81">
                  <c:v>33.799999999999997</c:v>
                </c:pt>
                <c:pt idx="82">
                  <c:v>8.5500000000000007</c:v>
                </c:pt>
                <c:pt idx="83">
                  <c:v>10.73</c:v>
                </c:pt>
                <c:pt idx="84">
                  <c:v>48.32</c:v>
                </c:pt>
                <c:pt idx="85">
                  <c:v>176.24</c:v>
                </c:pt>
                <c:pt idx="86">
                  <c:v>7.15</c:v>
                </c:pt>
                <c:pt idx="87">
                  <c:v>0.55000000000000004</c:v>
                </c:pt>
                <c:pt idx="88">
                  <c:v>0.37</c:v>
                </c:pt>
                <c:pt idx="89">
                  <c:v>0</c:v>
                </c:pt>
                <c:pt idx="90">
                  <c:v>0</c:v>
                </c:pt>
                <c:pt idx="91">
                  <c:v>1.33</c:v>
                </c:pt>
                <c:pt idx="92">
                  <c:v>107.51</c:v>
                </c:pt>
                <c:pt idx="93">
                  <c:v>56</c:v>
                </c:pt>
                <c:pt idx="94">
                  <c:v>88.51</c:v>
                </c:pt>
                <c:pt idx="95">
                  <c:v>132.07</c:v>
                </c:pt>
                <c:pt idx="96">
                  <c:v>96.52</c:v>
                </c:pt>
                <c:pt idx="97">
                  <c:v>11.4</c:v>
                </c:pt>
                <c:pt idx="98">
                  <c:v>26.02</c:v>
                </c:pt>
                <c:pt idx="99">
                  <c:v>14.38</c:v>
                </c:pt>
                <c:pt idx="100">
                  <c:v>20.3</c:v>
                </c:pt>
                <c:pt idx="101">
                  <c:v>3.19</c:v>
                </c:pt>
                <c:pt idx="102">
                  <c:v>6.17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A5-4758-BB88-95920C9E6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324040"/>
        <c:axId val="1993326088"/>
      </c:scatterChart>
      <c:valAx>
        <c:axId val="1993324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326088"/>
        <c:crosses val="autoZero"/>
        <c:crossBetween val="midCat"/>
      </c:valAx>
      <c:valAx>
        <c:axId val="1993326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324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Comedy (runtimes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genre_tables!$BD$3:$BD$231</c:f>
              <c:numCache>
                <c:formatCode>General</c:formatCode>
                <c:ptCount val="229"/>
                <c:pt idx="0">
                  <c:v>2022</c:v>
                </c:pt>
                <c:pt idx="1">
                  <c:v>1997</c:v>
                </c:pt>
                <c:pt idx="2">
                  <c:v>1985</c:v>
                </c:pt>
                <c:pt idx="3">
                  <c:v>2011</c:v>
                </c:pt>
                <c:pt idx="4">
                  <c:v>1936</c:v>
                </c:pt>
                <c:pt idx="5">
                  <c:v>1931</c:v>
                </c:pt>
                <c:pt idx="6">
                  <c:v>2009</c:v>
                </c:pt>
                <c:pt idx="7">
                  <c:v>1964</c:v>
                </c:pt>
                <c:pt idx="8">
                  <c:v>1940</c:v>
                </c:pt>
                <c:pt idx="9">
                  <c:v>1995</c:v>
                </c:pt>
                <c:pt idx="10">
                  <c:v>2009</c:v>
                </c:pt>
                <c:pt idx="11">
                  <c:v>2001</c:v>
                </c:pt>
                <c:pt idx="12">
                  <c:v>2010</c:v>
                </c:pt>
                <c:pt idx="13">
                  <c:v>1952</c:v>
                </c:pt>
                <c:pt idx="14">
                  <c:v>1973</c:v>
                </c:pt>
                <c:pt idx="15">
                  <c:v>1960</c:v>
                </c:pt>
                <c:pt idx="16">
                  <c:v>2019</c:v>
                </c:pt>
                <c:pt idx="17">
                  <c:v>1921</c:v>
                </c:pt>
                <c:pt idx="18">
                  <c:v>2023</c:v>
                </c:pt>
                <c:pt idx="19">
                  <c:v>2013</c:v>
                </c:pt>
                <c:pt idx="20">
                  <c:v>2000</c:v>
                </c:pt>
                <c:pt idx="21">
                  <c:v>1998</c:v>
                </c:pt>
                <c:pt idx="22">
                  <c:v>2018</c:v>
                </c:pt>
                <c:pt idx="23">
                  <c:v>2003</c:v>
                </c:pt>
                <c:pt idx="24">
                  <c:v>1959</c:v>
                </c:pt>
                <c:pt idx="25">
                  <c:v>1975</c:v>
                </c:pt>
                <c:pt idx="26">
                  <c:v>2019</c:v>
                </c:pt>
                <c:pt idx="27">
                  <c:v>2012</c:v>
                </c:pt>
                <c:pt idx="28">
                  <c:v>1942</c:v>
                </c:pt>
                <c:pt idx="29">
                  <c:v>2011</c:v>
                </c:pt>
                <c:pt idx="30">
                  <c:v>1924</c:v>
                </c:pt>
                <c:pt idx="31">
                  <c:v>2014</c:v>
                </c:pt>
                <c:pt idx="32">
                  <c:v>1998</c:v>
                </c:pt>
                <c:pt idx="33">
                  <c:v>2007</c:v>
                </c:pt>
                <c:pt idx="34">
                  <c:v>2015</c:v>
                </c:pt>
                <c:pt idx="35">
                  <c:v>2017</c:v>
                </c:pt>
                <c:pt idx="36">
                  <c:v>1989</c:v>
                </c:pt>
                <c:pt idx="37">
                  <c:v>2001</c:v>
                </c:pt>
                <c:pt idx="38">
                  <c:v>1998</c:v>
                </c:pt>
                <c:pt idx="39">
                  <c:v>1988</c:v>
                </c:pt>
                <c:pt idx="40">
                  <c:v>2014</c:v>
                </c:pt>
                <c:pt idx="41">
                  <c:v>1973</c:v>
                </c:pt>
                <c:pt idx="42">
                  <c:v>2009</c:v>
                </c:pt>
                <c:pt idx="43">
                  <c:v>2014</c:v>
                </c:pt>
                <c:pt idx="44">
                  <c:v>1934</c:v>
                </c:pt>
                <c:pt idx="45">
                  <c:v>2015</c:v>
                </c:pt>
                <c:pt idx="46">
                  <c:v>1995</c:v>
                </c:pt>
                <c:pt idx="47">
                  <c:v>1939</c:v>
                </c:pt>
                <c:pt idx="48">
                  <c:v>2001</c:v>
                </c:pt>
                <c:pt idx="49">
                  <c:v>1926</c:v>
                </c:pt>
                <c:pt idx="50">
                  <c:v>1925</c:v>
                </c:pt>
                <c:pt idx="51">
                  <c:v>2012</c:v>
                </c:pt>
                <c:pt idx="52">
                  <c:v>2006</c:v>
                </c:pt>
                <c:pt idx="53">
                  <c:v>2013</c:v>
                </c:pt>
                <c:pt idx="54">
                  <c:v>1986</c:v>
                </c:pt>
                <c:pt idx="55">
                  <c:v>1988</c:v>
                </c:pt>
                <c:pt idx="56">
                  <c:v>1975</c:v>
                </c:pt>
                <c:pt idx="57">
                  <c:v>2003</c:v>
                </c:pt>
                <c:pt idx="58">
                  <c:v>2000</c:v>
                </c:pt>
                <c:pt idx="59">
                  <c:v>1928</c:v>
                </c:pt>
                <c:pt idx="60">
                  <c:v>2012</c:v>
                </c:pt>
                <c:pt idx="61">
                  <c:v>1998</c:v>
                </c:pt>
                <c:pt idx="62">
                  <c:v>2014</c:v>
                </c:pt>
                <c:pt idx="63">
                  <c:v>2016</c:v>
                </c:pt>
                <c:pt idx="64">
                  <c:v>1987</c:v>
                </c:pt>
                <c:pt idx="65">
                  <c:v>2016</c:v>
                </c:pt>
                <c:pt idx="66">
                  <c:v>2016</c:v>
                </c:pt>
                <c:pt idx="67">
                  <c:v>1967</c:v>
                </c:pt>
                <c:pt idx="68">
                  <c:v>2021</c:v>
                </c:pt>
                <c:pt idx="69">
                  <c:v>2020</c:v>
                </c:pt>
                <c:pt idx="70">
                  <c:v>1993</c:v>
                </c:pt>
                <c:pt idx="71">
                  <c:v>1989</c:v>
                </c:pt>
                <c:pt idx="72">
                  <c:v>1974</c:v>
                </c:pt>
                <c:pt idx="73">
                  <c:v>1992</c:v>
                </c:pt>
                <c:pt idx="74">
                  <c:v>1979</c:v>
                </c:pt>
                <c:pt idx="75">
                  <c:v>1994</c:v>
                </c:pt>
                <c:pt idx="76">
                  <c:v>1953</c:v>
                </c:pt>
                <c:pt idx="77">
                  <c:v>1979</c:v>
                </c:pt>
                <c:pt idx="78">
                  <c:v>1977</c:v>
                </c:pt>
                <c:pt idx="79">
                  <c:v>1960</c:v>
                </c:pt>
                <c:pt idx="80">
                  <c:v>1953</c:v>
                </c:pt>
                <c:pt idx="81">
                  <c:v>1996</c:v>
                </c:pt>
                <c:pt idx="82">
                  <c:v>2001</c:v>
                </c:pt>
                <c:pt idx="83">
                  <c:v>1998</c:v>
                </c:pt>
                <c:pt idx="84">
                  <c:v>1940</c:v>
                </c:pt>
                <c:pt idx="85">
                  <c:v>1949</c:v>
                </c:pt>
                <c:pt idx="86">
                  <c:v>2004</c:v>
                </c:pt>
                <c:pt idx="87">
                  <c:v>2006</c:v>
                </c:pt>
                <c:pt idx="88">
                  <c:v>1994</c:v>
                </c:pt>
                <c:pt idx="89">
                  <c:v>2001</c:v>
                </c:pt>
                <c:pt idx="90">
                  <c:v>2022</c:v>
                </c:pt>
                <c:pt idx="91">
                  <c:v>2009</c:v>
                </c:pt>
                <c:pt idx="92">
                  <c:v>2019</c:v>
                </c:pt>
                <c:pt idx="93">
                  <c:v>2004</c:v>
                </c:pt>
                <c:pt idx="94">
                  <c:v>2000</c:v>
                </c:pt>
                <c:pt idx="95">
                  <c:v>2019</c:v>
                </c:pt>
                <c:pt idx="96">
                  <c:v>2017</c:v>
                </c:pt>
                <c:pt idx="97">
                  <c:v>1963</c:v>
                </c:pt>
                <c:pt idx="98">
                  <c:v>2001</c:v>
                </c:pt>
                <c:pt idx="99">
                  <c:v>2008</c:v>
                </c:pt>
                <c:pt idx="100">
                  <c:v>1980</c:v>
                </c:pt>
                <c:pt idx="101">
                  <c:v>1999</c:v>
                </c:pt>
                <c:pt idx="102">
                  <c:v>1984</c:v>
                </c:pt>
                <c:pt idx="103">
                  <c:v>2016</c:v>
                </c:pt>
                <c:pt idx="104">
                  <c:v>1971</c:v>
                </c:pt>
                <c:pt idx="105">
                  <c:v>2011</c:v>
                </c:pt>
                <c:pt idx="106">
                  <c:v>1983</c:v>
                </c:pt>
                <c:pt idx="107">
                  <c:v>1940</c:v>
                </c:pt>
                <c:pt idx="108">
                  <c:v>1944</c:v>
                </c:pt>
                <c:pt idx="109">
                  <c:v>2003</c:v>
                </c:pt>
                <c:pt idx="110">
                  <c:v>1934</c:v>
                </c:pt>
                <c:pt idx="111">
                  <c:v>1973</c:v>
                </c:pt>
                <c:pt idx="112">
                  <c:v>1950</c:v>
                </c:pt>
                <c:pt idx="113">
                  <c:v>1941</c:v>
                </c:pt>
                <c:pt idx="114">
                  <c:v>2005</c:v>
                </c:pt>
                <c:pt idx="115">
                  <c:v>1947</c:v>
                </c:pt>
                <c:pt idx="116">
                  <c:v>2009</c:v>
                </c:pt>
                <c:pt idx="117">
                  <c:v>1939</c:v>
                </c:pt>
                <c:pt idx="118">
                  <c:v>2007</c:v>
                </c:pt>
                <c:pt idx="119">
                  <c:v>2001</c:v>
                </c:pt>
                <c:pt idx="120">
                  <c:v>2018</c:v>
                </c:pt>
                <c:pt idx="121">
                  <c:v>2018</c:v>
                </c:pt>
                <c:pt idx="122">
                  <c:v>2022</c:v>
                </c:pt>
                <c:pt idx="123">
                  <c:v>2006</c:v>
                </c:pt>
                <c:pt idx="124">
                  <c:v>2012</c:v>
                </c:pt>
                <c:pt idx="125">
                  <c:v>1985</c:v>
                </c:pt>
                <c:pt idx="126">
                  <c:v>2019</c:v>
                </c:pt>
                <c:pt idx="127">
                  <c:v>2015</c:v>
                </c:pt>
                <c:pt idx="128">
                  <c:v>2007</c:v>
                </c:pt>
                <c:pt idx="129">
                  <c:v>2013</c:v>
                </c:pt>
                <c:pt idx="130">
                  <c:v>1984</c:v>
                </c:pt>
                <c:pt idx="131">
                  <c:v>1993</c:v>
                </c:pt>
                <c:pt idx="132">
                  <c:v>2018</c:v>
                </c:pt>
                <c:pt idx="133">
                  <c:v>1986</c:v>
                </c:pt>
                <c:pt idx="134">
                  <c:v>1989</c:v>
                </c:pt>
                <c:pt idx="135">
                  <c:v>2021</c:v>
                </c:pt>
                <c:pt idx="136">
                  <c:v>2016</c:v>
                </c:pt>
                <c:pt idx="137">
                  <c:v>1964</c:v>
                </c:pt>
                <c:pt idx="138">
                  <c:v>1982</c:v>
                </c:pt>
                <c:pt idx="139">
                  <c:v>2017</c:v>
                </c:pt>
                <c:pt idx="140">
                  <c:v>2014</c:v>
                </c:pt>
                <c:pt idx="141">
                  <c:v>2016</c:v>
                </c:pt>
                <c:pt idx="142">
                  <c:v>1994</c:v>
                </c:pt>
                <c:pt idx="143">
                  <c:v>1938</c:v>
                </c:pt>
                <c:pt idx="144">
                  <c:v>1967</c:v>
                </c:pt>
                <c:pt idx="145">
                  <c:v>1999</c:v>
                </c:pt>
                <c:pt idx="146">
                  <c:v>1979</c:v>
                </c:pt>
                <c:pt idx="147">
                  <c:v>1944</c:v>
                </c:pt>
                <c:pt idx="148">
                  <c:v>1940</c:v>
                </c:pt>
                <c:pt idx="149">
                  <c:v>1986</c:v>
                </c:pt>
                <c:pt idx="150">
                  <c:v>1994</c:v>
                </c:pt>
                <c:pt idx="151">
                  <c:v>1938</c:v>
                </c:pt>
                <c:pt idx="152">
                  <c:v>2004</c:v>
                </c:pt>
                <c:pt idx="153">
                  <c:v>2003</c:v>
                </c:pt>
                <c:pt idx="154">
                  <c:v>1989</c:v>
                </c:pt>
                <c:pt idx="155">
                  <c:v>1972</c:v>
                </c:pt>
                <c:pt idx="156">
                  <c:v>2012</c:v>
                </c:pt>
                <c:pt idx="157">
                  <c:v>1933</c:v>
                </c:pt>
                <c:pt idx="158">
                  <c:v>1997</c:v>
                </c:pt>
                <c:pt idx="159">
                  <c:v>2016</c:v>
                </c:pt>
                <c:pt idx="160">
                  <c:v>1935</c:v>
                </c:pt>
                <c:pt idx="161">
                  <c:v>2017</c:v>
                </c:pt>
                <c:pt idx="162">
                  <c:v>2012</c:v>
                </c:pt>
                <c:pt idx="163">
                  <c:v>2022</c:v>
                </c:pt>
                <c:pt idx="164">
                  <c:v>1985</c:v>
                </c:pt>
                <c:pt idx="165">
                  <c:v>2014</c:v>
                </c:pt>
                <c:pt idx="166">
                  <c:v>2009</c:v>
                </c:pt>
                <c:pt idx="167">
                  <c:v>2012</c:v>
                </c:pt>
                <c:pt idx="168">
                  <c:v>1974</c:v>
                </c:pt>
                <c:pt idx="169">
                  <c:v>2003</c:v>
                </c:pt>
                <c:pt idx="170">
                  <c:v>1987</c:v>
                </c:pt>
                <c:pt idx="171">
                  <c:v>2009</c:v>
                </c:pt>
                <c:pt idx="172">
                  <c:v>1980</c:v>
                </c:pt>
                <c:pt idx="173">
                  <c:v>1990</c:v>
                </c:pt>
                <c:pt idx="174">
                  <c:v>1988</c:v>
                </c:pt>
                <c:pt idx="175">
                  <c:v>2010</c:v>
                </c:pt>
                <c:pt idx="176">
                  <c:v>2014</c:v>
                </c:pt>
                <c:pt idx="177">
                  <c:v>2012</c:v>
                </c:pt>
                <c:pt idx="178">
                  <c:v>2011</c:v>
                </c:pt>
                <c:pt idx="179">
                  <c:v>2019</c:v>
                </c:pt>
                <c:pt idx="180">
                  <c:v>2000</c:v>
                </c:pt>
                <c:pt idx="181">
                  <c:v>1997</c:v>
                </c:pt>
                <c:pt idx="182">
                  <c:v>1993</c:v>
                </c:pt>
                <c:pt idx="183">
                  <c:v>1989</c:v>
                </c:pt>
                <c:pt idx="184">
                  <c:v>2015</c:v>
                </c:pt>
                <c:pt idx="185">
                  <c:v>2004</c:v>
                </c:pt>
                <c:pt idx="186">
                  <c:v>1998</c:v>
                </c:pt>
                <c:pt idx="187">
                  <c:v>1999</c:v>
                </c:pt>
                <c:pt idx="188">
                  <c:v>2002</c:v>
                </c:pt>
                <c:pt idx="189">
                  <c:v>1994</c:v>
                </c:pt>
                <c:pt idx="190">
                  <c:v>2010</c:v>
                </c:pt>
                <c:pt idx="191">
                  <c:v>1999</c:v>
                </c:pt>
                <c:pt idx="192">
                  <c:v>2015</c:v>
                </c:pt>
                <c:pt idx="193">
                  <c:v>1952</c:v>
                </c:pt>
                <c:pt idx="194">
                  <c:v>1993</c:v>
                </c:pt>
                <c:pt idx="195">
                  <c:v>1992</c:v>
                </c:pt>
                <c:pt idx="196">
                  <c:v>2001</c:v>
                </c:pt>
                <c:pt idx="197">
                  <c:v>2016</c:v>
                </c:pt>
                <c:pt idx="198">
                  <c:v>1991</c:v>
                </c:pt>
                <c:pt idx="199">
                  <c:v>2003</c:v>
                </c:pt>
                <c:pt idx="200">
                  <c:v>2003</c:v>
                </c:pt>
                <c:pt idx="201">
                  <c:v>1986</c:v>
                </c:pt>
                <c:pt idx="202">
                  <c:v>2005</c:v>
                </c:pt>
                <c:pt idx="203">
                  <c:v>2006</c:v>
                </c:pt>
                <c:pt idx="204">
                  <c:v>1975</c:v>
                </c:pt>
                <c:pt idx="205">
                  <c:v>1985</c:v>
                </c:pt>
                <c:pt idx="206">
                  <c:v>1992</c:v>
                </c:pt>
                <c:pt idx="207">
                  <c:v>1983</c:v>
                </c:pt>
                <c:pt idx="208">
                  <c:v>2019</c:v>
                </c:pt>
                <c:pt idx="209">
                  <c:v>2007</c:v>
                </c:pt>
                <c:pt idx="210">
                  <c:v>2001</c:v>
                </c:pt>
                <c:pt idx="211">
                  <c:v>2018</c:v>
                </c:pt>
                <c:pt idx="212">
                  <c:v>2017</c:v>
                </c:pt>
                <c:pt idx="213">
                  <c:v>2016</c:v>
                </c:pt>
                <c:pt idx="214">
                  <c:v>2010</c:v>
                </c:pt>
                <c:pt idx="215">
                  <c:v>1992</c:v>
                </c:pt>
                <c:pt idx="216">
                  <c:v>1998</c:v>
                </c:pt>
                <c:pt idx="217">
                  <c:v>1999</c:v>
                </c:pt>
                <c:pt idx="218">
                  <c:v>1998</c:v>
                </c:pt>
                <c:pt idx="219">
                  <c:v>2014</c:v>
                </c:pt>
                <c:pt idx="220">
                  <c:v>2021</c:v>
                </c:pt>
                <c:pt idx="221">
                  <c:v>2010</c:v>
                </c:pt>
                <c:pt idx="222">
                  <c:v>2008</c:v>
                </c:pt>
                <c:pt idx="223">
                  <c:v>1967</c:v>
                </c:pt>
                <c:pt idx="224">
                  <c:v>1985</c:v>
                </c:pt>
                <c:pt idx="225">
                  <c:v>1954</c:v>
                </c:pt>
                <c:pt idx="226">
                  <c:v>2011</c:v>
                </c:pt>
                <c:pt idx="227">
                  <c:v>1991</c:v>
                </c:pt>
                <c:pt idx="228">
                  <c:v>2013</c:v>
                </c:pt>
              </c:numCache>
            </c:numRef>
          </c:xVal>
          <c:yVal>
            <c:numRef>
              <c:f>genre_tables!$BE$3:$BE$231</c:f>
              <c:numCache>
                <c:formatCode>General</c:formatCode>
                <c:ptCount val="229"/>
                <c:pt idx="0">
                  <c:v>164</c:v>
                </c:pt>
                <c:pt idx="1">
                  <c:v>116</c:v>
                </c:pt>
                <c:pt idx="2">
                  <c:v>116</c:v>
                </c:pt>
                <c:pt idx="3">
                  <c:v>112</c:v>
                </c:pt>
                <c:pt idx="4">
                  <c:v>87</c:v>
                </c:pt>
                <c:pt idx="5">
                  <c:v>87</c:v>
                </c:pt>
                <c:pt idx="6">
                  <c:v>170</c:v>
                </c:pt>
                <c:pt idx="7">
                  <c:v>95</c:v>
                </c:pt>
                <c:pt idx="8">
                  <c:v>125</c:v>
                </c:pt>
                <c:pt idx="9">
                  <c:v>81</c:v>
                </c:pt>
                <c:pt idx="10">
                  <c:v>96</c:v>
                </c:pt>
                <c:pt idx="11">
                  <c:v>122</c:v>
                </c:pt>
                <c:pt idx="12">
                  <c:v>103</c:v>
                </c:pt>
                <c:pt idx="13">
                  <c:v>103</c:v>
                </c:pt>
                <c:pt idx="14">
                  <c:v>129</c:v>
                </c:pt>
                <c:pt idx="15">
                  <c:v>125</c:v>
                </c:pt>
                <c:pt idx="16">
                  <c:v>143</c:v>
                </c:pt>
                <c:pt idx="17">
                  <c:v>68</c:v>
                </c:pt>
                <c:pt idx="18">
                  <c:v>150</c:v>
                </c:pt>
                <c:pt idx="19">
                  <c:v>180</c:v>
                </c:pt>
                <c:pt idx="20">
                  <c:v>102</c:v>
                </c:pt>
                <c:pt idx="21">
                  <c:v>103</c:v>
                </c:pt>
                <c:pt idx="22">
                  <c:v>130</c:v>
                </c:pt>
                <c:pt idx="23">
                  <c:v>100</c:v>
                </c:pt>
                <c:pt idx="24">
                  <c:v>121</c:v>
                </c:pt>
                <c:pt idx="25">
                  <c:v>91</c:v>
                </c:pt>
                <c:pt idx="26">
                  <c:v>96</c:v>
                </c:pt>
                <c:pt idx="27">
                  <c:v>321</c:v>
                </c:pt>
                <c:pt idx="28">
                  <c:v>99</c:v>
                </c:pt>
                <c:pt idx="29">
                  <c:v>155</c:v>
                </c:pt>
                <c:pt idx="30">
                  <c:v>45</c:v>
                </c:pt>
                <c:pt idx="31">
                  <c:v>99</c:v>
                </c:pt>
                <c:pt idx="32">
                  <c:v>117</c:v>
                </c:pt>
                <c:pt idx="33">
                  <c:v>111</c:v>
                </c:pt>
                <c:pt idx="34">
                  <c:v>95</c:v>
                </c:pt>
                <c:pt idx="35">
                  <c:v>115</c:v>
                </c:pt>
                <c:pt idx="36">
                  <c:v>128</c:v>
                </c:pt>
                <c:pt idx="37">
                  <c:v>92</c:v>
                </c:pt>
                <c:pt idx="38">
                  <c:v>107</c:v>
                </c:pt>
                <c:pt idx="39">
                  <c:v>86</c:v>
                </c:pt>
                <c:pt idx="40">
                  <c:v>122</c:v>
                </c:pt>
                <c:pt idx="41">
                  <c:v>102</c:v>
                </c:pt>
                <c:pt idx="42">
                  <c:v>92</c:v>
                </c:pt>
                <c:pt idx="43">
                  <c:v>153</c:v>
                </c:pt>
                <c:pt idx="44">
                  <c:v>105</c:v>
                </c:pt>
                <c:pt idx="45">
                  <c:v>163</c:v>
                </c:pt>
                <c:pt idx="46">
                  <c:v>167</c:v>
                </c:pt>
                <c:pt idx="47">
                  <c:v>129</c:v>
                </c:pt>
                <c:pt idx="48">
                  <c:v>183</c:v>
                </c:pt>
                <c:pt idx="49">
                  <c:v>78</c:v>
                </c:pt>
                <c:pt idx="50">
                  <c:v>95</c:v>
                </c:pt>
                <c:pt idx="51">
                  <c:v>151</c:v>
                </c:pt>
                <c:pt idx="52">
                  <c:v>167</c:v>
                </c:pt>
                <c:pt idx="53">
                  <c:v>146</c:v>
                </c:pt>
                <c:pt idx="54">
                  <c:v>120</c:v>
                </c:pt>
                <c:pt idx="55">
                  <c:v>142</c:v>
                </c:pt>
                <c:pt idx="56">
                  <c:v>162</c:v>
                </c:pt>
                <c:pt idx="57">
                  <c:v>156</c:v>
                </c:pt>
                <c:pt idx="58">
                  <c:v>156</c:v>
                </c:pt>
                <c:pt idx="59">
                  <c:v>72</c:v>
                </c:pt>
                <c:pt idx="60">
                  <c:v>125</c:v>
                </c:pt>
                <c:pt idx="61">
                  <c:v>107</c:v>
                </c:pt>
                <c:pt idx="62">
                  <c:v>121</c:v>
                </c:pt>
                <c:pt idx="63">
                  <c:v>108</c:v>
                </c:pt>
                <c:pt idx="64">
                  <c:v>98</c:v>
                </c:pt>
                <c:pt idx="65">
                  <c:v>128</c:v>
                </c:pt>
                <c:pt idx="66">
                  <c:v>108</c:v>
                </c:pt>
                <c:pt idx="67">
                  <c:v>106</c:v>
                </c:pt>
                <c:pt idx="68">
                  <c:v>111</c:v>
                </c:pt>
                <c:pt idx="69">
                  <c:v>100</c:v>
                </c:pt>
                <c:pt idx="70">
                  <c:v>101</c:v>
                </c:pt>
                <c:pt idx="71">
                  <c:v>120</c:v>
                </c:pt>
                <c:pt idx="72">
                  <c:v>106</c:v>
                </c:pt>
                <c:pt idx="73">
                  <c:v>90</c:v>
                </c:pt>
                <c:pt idx="74">
                  <c:v>94</c:v>
                </c:pt>
                <c:pt idx="75">
                  <c:v>102</c:v>
                </c:pt>
                <c:pt idx="76">
                  <c:v>118</c:v>
                </c:pt>
                <c:pt idx="77">
                  <c:v>130</c:v>
                </c:pt>
                <c:pt idx="78">
                  <c:v>93</c:v>
                </c:pt>
                <c:pt idx="79">
                  <c:v>174</c:v>
                </c:pt>
                <c:pt idx="80">
                  <c:v>120</c:v>
                </c:pt>
                <c:pt idx="81">
                  <c:v>136</c:v>
                </c:pt>
                <c:pt idx="82">
                  <c:v>137</c:v>
                </c:pt>
                <c:pt idx="83">
                  <c:v>127</c:v>
                </c:pt>
                <c:pt idx="84">
                  <c:v>99</c:v>
                </c:pt>
                <c:pt idx="85">
                  <c:v>106</c:v>
                </c:pt>
                <c:pt idx="86">
                  <c:v>127</c:v>
                </c:pt>
                <c:pt idx="87">
                  <c:v>144</c:v>
                </c:pt>
                <c:pt idx="88">
                  <c:v>160</c:v>
                </c:pt>
                <c:pt idx="89">
                  <c:v>110</c:v>
                </c:pt>
                <c:pt idx="90">
                  <c:v>102</c:v>
                </c:pt>
                <c:pt idx="91">
                  <c:v>87</c:v>
                </c:pt>
                <c:pt idx="92">
                  <c:v>130</c:v>
                </c:pt>
                <c:pt idx="93">
                  <c:v>99</c:v>
                </c:pt>
                <c:pt idx="94">
                  <c:v>122</c:v>
                </c:pt>
                <c:pt idx="95">
                  <c:v>108</c:v>
                </c:pt>
                <c:pt idx="96">
                  <c:v>130</c:v>
                </c:pt>
                <c:pt idx="97">
                  <c:v>113</c:v>
                </c:pt>
                <c:pt idx="98">
                  <c:v>90</c:v>
                </c:pt>
                <c:pt idx="99">
                  <c:v>107</c:v>
                </c:pt>
                <c:pt idx="100">
                  <c:v>133</c:v>
                </c:pt>
                <c:pt idx="101">
                  <c:v>92</c:v>
                </c:pt>
                <c:pt idx="102">
                  <c:v>82</c:v>
                </c:pt>
                <c:pt idx="103">
                  <c:v>106</c:v>
                </c:pt>
                <c:pt idx="104">
                  <c:v>91</c:v>
                </c:pt>
                <c:pt idx="105">
                  <c:v>100</c:v>
                </c:pt>
                <c:pt idx="106">
                  <c:v>93</c:v>
                </c:pt>
                <c:pt idx="107">
                  <c:v>112</c:v>
                </c:pt>
                <c:pt idx="108">
                  <c:v>118</c:v>
                </c:pt>
                <c:pt idx="109">
                  <c:v>186</c:v>
                </c:pt>
                <c:pt idx="110">
                  <c:v>91</c:v>
                </c:pt>
                <c:pt idx="111">
                  <c:v>123</c:v>
                </c:pt>
                <c:pt idx="112">
                  <c:v>104</c:v>
                </c:pt>
                <c:pt idx="113">
                  <c:v>90</c:v>
                </c:pt>
                <c:pt idx="114">
                  <c:v>129</c:v>
                </c:pt>
                <c:pt idx="115">
                  <c:v>96</c:v>
                </c:pt>
                <c:pt idx="116">
                  <c:v>144</c:v>
                </c:pt>
                <c:pt idx="117">
                  <c:v>110</c:v>
                </c:pt>
                <c:pt idx="118">
                  <c:v>138</c:v>
                </c:pt>
                <c:pt idx="119">
                  <c:v>98</c:v>
                </c:pt>
                <c:pt idx="120">
                  <c:v>124</c:v>
                </c:pt>
                <c:pt idx="121">
                  <c:v>140</c:v>
                </c:pt>
                <c:pt idx="122">
                  <c:v>139</c:v>
                </c:pt>
                <c:pt idx="123">
                  <c:v>101</c:v>
                </c:pt>
                <c:pt idx="124">
                  <c:v>94</c:v>
                </c:pt>
                <c:pt idx="125">
                  <c:v>97</c:v>
                </c:pt>
                <c:pt idx="126">
                  <c:v>113</c:v>
                </c:pt>
                <c:pt idx="127">
                  <c:v>130</c:v>
                </c:pt>
                <c:pt idx="128">
                  <c:v>121</c:v>
                </c:pt>
                <c:pt idx="129">
                  <c:v>123</c:v>
                </c:pt>
                <c:pt idx="130">
                  <c:v>105</c:v>
                </c:pt>
                <c:pt idx="131">
                  <c:v>101</c:v>
                </c:pt>
                <c:pt idx="132">
                  <c:v>101</c:v>
                </c:pt>
                <c:pt idx="133">
                  <c:v>103</c:v>
                </c:pt>
                <c:pt idx="134">
                  <c:v>108</c:v>
                </c:pt>
                <c:pt idx="135">
                  <c:v>128</c:v>
                </c:pt>
                <c:pt idx="136">
                  <c:v>118</c:v>
                </c:pt>
                <c:pt idx="137">
                  <c:v>139</c:v>
                </c:pt>
                <c:pt idx="138">
                  <c:v>109</c:v>
                </c:pt>
                <c:pt idx="139">
                  <c:v>103</c:v>
                </c:pt>
                <c:pt idx="140">
                  <c:v>119</c:v>
                </c:pt>
                <c:pt idx="141">
                  <c:v>101</c:v>
                </c:pt>
                <c:pt idx="142">
                  <c:v>127</c:v>
                </c:pt>
                <c:pt idx="143">
                  <c:v>102</c:v>
                </c:pt>
                <c:pt idx="144">
                  <c:v>108</c:v>
                </c:pt>
                <c:pt idx="145">
                  <c:v>101</c:v>
                </c:pt>
                <c:pt idx="146">
                  <c:v>96</c:v>
                </c:pt>
                <c:pt idx="147">
                  <c:v>100</c:v>
                </c:pt>
                <c:pt idx="148">
                  <c:v>92</c:v>
                </c:pt>
                <c:pt idx="149">
                  <c:v>107</c:v>
                </c:pt>
                <c:pt idx="150">
                  <c:v>108</c:v>
                </c:pt>
                <c:pt idx="151">
                  <c:v>126</c:v>
                </c:pt>
                <c:pt idx="152">
                  <c:v>97</c:v>
                </c:pt>
                <c:pt idx="153">
                  <c:v>92</c:v>
                </c:pt>
                <c:pt idx="154">
                  <c:v>104</c:v>
                </c:pt>
                <c:pt idx="155">
                  <c:v>102</c:v>
                </c:pt>
                <c:pt idx="156">
                  <c:v>134</c:v>
                </c:pt>
                <c:pt idx="157">
                  <c:v>69</c:v>
                </c:pt>
                <c:pt idx="158">
                  <c:v>87</c:v>
                </c:pt>
                <c:pt idx="159">
                  <c:v>70</c:v>
                </c:pt>
                <c:pt idx="160">
                  <c:v>96</c:v>
                </c:pt>
                <c:pt idx="161">
                  <c:v>132</c:v>
                </c:pt>
                <c:pt idx="162">
                  <c:v>126</c:v>
                </c:pt>
                <c:pt idx="163">
                  <c:v>114</c:v>
                </c:pt>
                <c:pt idx="164">
                  <c:v>114</c:v>
                </c:pt>
                <c:pt idx="165">
                  <c:v>129</c:v>
                </c:pt>
                <c:pt idx="166">
                  <c:v>100</c:v>
                </c:pt>
                <c:pt idx="167">
                  <c:v>122</c:v>
                </c:pt>
                <c:pt idx="168">
                  <c:v>93</c:v>
                </c:pt>
                <c:pt idx="169">
                  <c:v>102</c:v>
                </c:pt>
                <c:pt idx="170">
                  <c:v>84</c:v>
                </c:pt>
                <c:pt idx="171">
                  <c:v>95</c:v>
                </c:pt>
                <c:pt idx="172">
                  <c:v>88</c:v>
                </c:pt>
                <c:pt idx="173">
                  <c:v>103</c:v>
                </c:pt>
                <c:pt idx="174">
                  <c:v>104</c:v>
                </c:pt>
                <c:pt idx="175">
                  <c:v>100</c:v>
                </c:pt>
                <c:pt idx="176">
                  <c:v>119</c:v>
                </c:pt>
                <c:pt idx="177">
                  <c:v>101</c:v>
                </c:pt>
                <c:pt idx="178">
                  <c:v>94</c:v>
                </c:pt>
                <c:pt idx="179">
                  <c:v>100</c:v>
                </c:pt>
                <c:pt idx="180">
                  <c:v>107</c:v>
                </c:pt>
                <c:pt idx="181">
                  <c:v>139</c:v>
                </c:pt>
                <c:pt idx="182">
                  <c:v>131</c:v>
                </c:pt>
                <c:pt idx="183">
                  <c:v>95</c:v>
                </c:pt>
                <c:pt idx="184">
                  <c:v>116</c:v>
                </c:pt>
                <c:pt idx="185">
                  <c:v>99</c:v>
                </c:pt>
                <c:pt idx="186">
                  <c:v>134</c:v>
                </c:pt>
                <c:pt idx="187">
                  <c:v>113</c:v>
                </c:pt>
                <c:pt idx="188">
                  <c:v>115</c:v>
                </c:pt>
                <c:pt idx="189">
                  <c:v>92</c:v>
                </c:pt>
                <c:pt idx="190">
                  <c:v>90</c:v>
                </c:pt>
                <c:pt idx="191">
                  <c:v>81</c:v>
                </c:pt>
                <c:pt idx="192">
                  <c:v>105</c:v>
                </c:pt>
                <c:pt idx="193">
                  <c:v>129</c:v>
                </c:pt>
                <c:pt idx="194">
                  <c:v>188</c:v>
                </c:pt>
                <c:pt idx="195">
                  <c:v>94</c:v>
                </c:pt>
                <c:pt idx="196">
                  <c:v>95</c:v>
                </c:pt>
                <c:pt idx="197">
                  <c:v>96</c:v>
                </c:pt>
                <c:pt idx="198">
                  <c:v>129</c:v>
                </c:pt>
                <c:pt idx="199">
                  <c:v>80</c:v>
                </c:pt>
                <c:pt idx="200">
                  <c:v>121</c:v>
                </c:pt>
                <c:pt idx="201">
                  <c:v>107</c:v>
                </c:pt>
                <c:pt idx="202">
                  <c:v>94</c:v>
                </c:pt>
                <c:pt idx="203">
                  <c:v>98</c:v>
                </c:pt>
                <c:pt idx="204">
                  <c:v>85</c:v>
                </c:pt>
                <c:pt idx="205">
                  <c:v>82</c:v>
                </c:pt>
                <c:pt idx="206">
                  <c:v>85</c:v>
                </c:pt>
                <c:pt idx="207">
                  <c:v>79</c:v>
                </c:pt>
                <c:pt idx="208">
                  <c:v>161</c:v>
                </c:pt>
                <c:pt idx="209">
                  <c:v>113</c:v>
                </c:pt>
                <c:pt idx="210">
                  <c:v>110</c:v>
                </c:pt>
                <c:pt idx="211">
                  <c:v>119</c:v>
                </c:pt>
                <c:pt idx="212">
                  <c:v>136</c:v>
                </c:pt>
                <c:pt idx="213">
                  <c:v>107</c:v>
                </c:pt>
                <c:pt idx="214">
                  <c:v>117</c:v>
                </c:pt>
                <c:pt idx="215">
                  <c:v>120</c:v>
                </c:pt>
                <c:pt idx="216">
                  <c:v>93</c:v>
                </c:pt>
                <c:pt idx="217">
                  <c:v>89</c:v>
                </c:pt>
                <c:pt idx="218">
                  <c:v>87</c:v>
                </c:pt>
                <c:pt idx="219">
                  <c:v>86</c:v>
                </c:pt>
                <c:pt idx="220">
                  <c:v>114</c:v>
                </c:pt>
                <c:pt idx="221">
                  <c:v>95</c:v>
                </c:pt>
                <c:pt idx="222">
                  <c:v>101</c:v>
                </c:pt>
                <c:pt idx="223">
                  <c:v>78</c:v>
                </c:pt>
                <c:pt idx="224">
                  <c:v>97</c:v>
                </c:pt>
                <c:pt idx="225">
                  <c:v>113</c:v>
                </c:pt>
                <c:pt idx="226">
                  <c:v>100</c:v>
                </c:pt>
                <c:pt idx="227">
                  <c:v>116</c:v>
                </c:pt>
                <c:pt idx="228">
                  <c:v>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95-4402-BE43-D7EC55C2D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831943"/>
        <c:axId val="767583751"/>
      </c:scatterChart>
      <c:valAx>
        <c:axId val="1713831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583751"/>
        <c:crosses val="autoZero"/>
        <c:crossBetween val="midCat"/>
      </c:valAx>
      <c:valAx>
        <c:axId val="767583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831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Comedy (ratings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genre_tables!$BD$3:$BD$231</c:f>
              <c:numCache>
                <c:formatCode>General</c:formatCode>
                <c:ptCount val="229"/>
                <c:pt idx="0">
                  <c:v>2022</c:v>
                </c:pt>
                <c:pt idx="1">
                  <c:v>1997</c:v>
                </c:pt>
                <c:pt idx="2">
                  <c:v>1985</c:v>
                </c:pt>
                <c:pt idx="3">
                  <c:v>2011</c:v>
                </c:pt>
                <c:pt idx="4">
                  <c:v>1936</c:v>
                </c:pt>
                <c:pt idx="5">
                  <c:v>1931</c:v>
                </c:pt>
                <c:pt idx="6">
                  <c:v>2009</c:v>
                </c:pt>
                <c:pt idx="7">
                  <c:v>1964</c:v>
                </c:pt>
                <c:pt idx="8">
                  <c:v>1940</c:v>
                </c:pt>
                <c:pt idx="9">
                  <c:v>1995</c:v>
                </c:pt>
                <c:pt idx="10">
                  <c:v>2009</c:v>
                </c:pt>
                <c:pt idx="11">
                  <c:v>2001</c:v>
                </c:pt>
                <c:pt idx="12">
                  <c:v>2010</c:v>
                </c:pt>
                <c:pt idx="13">
                  <c:v>1952</c:v>
                </c:pt>
                <c:pt idx="14">
                  <c:v>1973</c:v>
                </c:pt>
                <c:pt idx="15">
                  <c:v>1960</c:v>
                </c:pt>
                <c:pt idx="16">
                  <c:v>2019</c:v>
                </c:pt>
                <c:pt idx="17">
                  <c:v>1921</c:v>
                </c:pt>
                <c:pt idx="18">
                  <c:v>2023</c:v>
                </c:pt>
                <c:pt idx="19">
                  <c:v>2013</c:v>
                </c:pt>
                <c:pt idx="20">
                  <c:v>2000</c:v>
                </c:pt>
                <c:pt idx="21">
                  <c:v>1998</c:v>
                </c:pt>
                <c:pt idx="22">
                  <c:v>2018</c:v>
                </c:pt>
                <c:pt idx="23">
                  <c:v>2003</c:v>
                </c:pt>
                <c:pt idx="24">
                  <c:v>1959</c:v>
                </c:pt>
                <c:pt idx="25">
                  <c:v>1975</c:v>
                </c:pt>
                <c:pt idx="26">
                  <c:v>2019</c:v>
                </c:pt>
                <c:pt idx="27">
                  <c:v>2012</c:v>
                </c:pt>
                <c:pt idx="28">
                  <c:v>1942</c:v>
                </c:pt>
                <c:pt idx="29">
                  <c:v>2011</c:v>
                </c:pt>
                <c:pt idx="30">
                  <c:v>1924</c:v>
                </c:pt>
                <c:pt idx="31">
                  <c:v>2014</c:v>
                </c:pt>
                <c:pt idx="32">
                  <c:v>1998</c:v>
                </c:pt>
                <c:pt idx="33">
                  <c:v>2007</c:v>
                </c:pt>
                <c:pt idx="34">
                  <c:v>2015</c:v>
                </c:pt>
                <c:pt idx="35">
                  <c:v>2017</c:v>
                </c:pt>
                <c:pt idx="36">
                  <c:v>1989</c:v>
                </c:pt>
                <c:pt idx="37">
                  <c:v>2001</c:v>
                </c:pt>
                <c:pt idx="38">
                  <c:v>1998</c:v>
                </c:pt>
                <c:pt idx="39">
                  <c:v>1988</c:v>
                </c:pt>
                <c:pt idx="40">
                  <c:v>2014</c:v>
                </c:pt>
                <c:pt idx="41">
                  <c:v>1973</c:v>
                </c:pt>
                <c:pt idx="42">
                  <c:v>2009</c:v>
                </c:pt>
                <c:pt idx="43">
                  <c:v>2014</c:v>
                </c:pt>
                <c:pt idx="44">
                  <c:v>1934</c:v>
                </c:pt>
                <c:pt idx="45">
                  <c:v>2015</c:v>
                </c:pt>
                <c:pt idx="46">
                  <c:v>1995</c:v>
                </c:pt>
                <c:pt idx="47">
                  <c:v>1939</c:v>
                </c:pt>
                <c:pt idx="48">
                  <c:v>2001</c:v>
                </c:pt>
                <c:pt idx="49">
                  <c:v>1926</c:v>
                </c:pt>
                <c:pt idx="50">
                  <c:v>1925</c:v>
                </c:pt>
                <c:pt idx="51">
                  <c:v>2012</c:v>
                </c:pt>
                <c:pt idx="52">
                  <c:v>2006</c:v>
                </c:pt>
                <c:pt idx="53">
                  <c:v>2013</c:v>
                </c:pt>
                <c:pt idx="54">
                  <c:v>1986</c:v>
                </c:pt>
                <c:pt idx="55">
                  <c:v>1988</c:v>
                </c:pt>
                <c:pt idx="56">
                  <c:v>1975</c:v>
                </c:pt>
                <c:pt idx="57">
                  <c:v>2003</c:v>
                </c:pt>
                <c:pt idx="58">
                  <c:v>2000</c:v>
                </c:pt>
                <c:pt idx="59">
                  <c:v>1928</c:v>
                </c:pt>
                <c:pt idx="60">
                  <c:v>2012</c:v>
                </c:pt>
                <c:pt idx="61">
                  <c:v>1998</c:v>
                </c:pt>
                <c:pt idx="62">
                  <c:v>2014</c:v>
                </c:pt>
                <c:pt idx="63">
                  <c:v>2016</c:v>
                </c:pt>
                <c:pt idx="64">
                  <c:v>1987</c:v>
                </c:pt>
                <c:pt idx="65">
                  <c:v>2016</c:v>
                </c:pt>
                <c:pt idx="66">
                  <c:v>2016</c:v>
                </c:pt>
                <c:pt idx="67">
                  <c:v>1967</c:v>
                </c:pt>
                <c:pt idx="68">
                  <c:v>2021</c:v>
                </c:pt>
                <c:pt idx="69">
                  <c:v>2020</c:v>
                </c:pt>
                <c:pt idx="70">
                  <c:v>1993</c:v>
                </c:pt>
                <c:pt idx="71">
                  <c:v>1989</c:v>
                </c:pt>
                <c:pt idx="72">
                  <c:v>1974</c:v>
                </c:pt>
                <c:pt idx="73">
                  <c:v>1992</c:v>
                </c:pt>
                <c:pt idx="74">
                  <c:v>1979</c:v>
                </c:pt>
                <c:pt idx="75">
                  <c:v>1994</c:v>
                </c:pt>
                <c:pt idx="76">
                  <c:v>1953</c:v>
                </c:pt>
                <c:pt idx="77">
                  <c:v>1979</c:v>
                </c:pt>
                <c:pt idx="78">
                  <c:v>1977</c:v>
                </c:pt>
                <c:pt idx="79">
                  <c:v>1960</c:v>
                </c:pt>
                <c:pt idx="80">
                  <c:v>1953</c:v>
                </c:pt>
                <c:pt idx="81">
                  <c:v>1996</c:v>
                </c:pt>
                <c:pt idx="82">
                  <c:v>2001</c:v>
                </c:pt>
                <c:pt idx="83">
                  <c:v>1998</c:v>
                </c:pt>
                <c:pt idx="84">
                  <c:v>1940</c:v>
                </c:pt>
                <c:pt idx="85">
                  <c:v>1949</c:v>
                </c:pt>
                <c:pt idx="86">
                  <c:v>2004</c:v>
                </c:pt>
                <c:pt idx="87">
                  <c:v>2006</c:v>
                </c:pt>
                <c:pt idx="88">
                  <c:v>1994</c:v>
                </c:pt>
                <c:pt idx="89">
                  <c:v>2001</c:v>
                </c:pt>
                <c:pt idx="90">
                  <c:v>2022</c:v>
                </c:pt>
                <c:pt idx="91">
                  <c:v>2009</c:v>
                </c:pt>
                <c:pt idx="92">
                  <c:v>2019</c:v>
                </c:pt>
                <c:pt idx="93">
                  <c:v>2004</c:v>
                </c:pt>
                <c:pt idx="94">
                  <c:v>2000</c:v>
                </c:pt>
                <c:pt idx="95">
                  <c:v>2019</c:v>
                </c:pt>
                <c:pt idx="96">
                  <c:v>2017</c:v>
                </c:pt>
                <c:pt idx="97">
                  <c:v>1963</c:v>
                </c:pt>
                <c:pt idx="98">
                  <c:v>2001</c:v>
                </c:pt>
                <c:pt idx="99">
                  <c:v>2008</c:v>
                </c:pt>
                <c:pt idx="100">
                  <c:v>1980</c:v>
                </c:pt>
                <c:pt idx="101">
                  <c:v>1999</c:v>
                </c:pt>
                <c:pt idx="102">
                  <c:v>1984</c:v>
                </c:pt>
                <c:pt idx="103">
                  <c:v>2016</c:v>
                </c:pt>
                <c:pt idx="104">
                  <c:v>1971</c:v>
                </c:pt>
                <c:pt idx="105">
                  <c:v>2011</c:v>
                </c:pt>
                <c:pt idx="106">
                  <c:v>1983</c:v>
                </c:pt>
                <c:pt idx="107">
                  <c:v>1940</c:v>
                </c:pt>
                <c:pt idx="108">
                  <c:v>1944</c:v>
                </c:pt>
                <c:pt idx="109">
                  <c:v>2003</c:v>
                </c:pt>
                <c:pt idx="110">
                  <c:v>1934</c:v>
                </c:pt>
                <c:pt idx="111">
                  <c:v>1973</c:v>
                </c:pt>
                <c:pt idx="112">
                  <c:v>1950</c:v>
                </c:pt>
                <c:pt idx="113">
                  <c:v>1941</c:v>
                </c:pt>
                <c:pt idx="114">
                  <c:v>2005</c:v>
                </c:pt>
                <c:pt idx="115">
                  <c:v>1947</c:v>
                </c:pt>
                <c:pt idx="116">
                  <c:v>2009</c:v>
                </c:pt>
                <c:pt idx="117">
                  <c:v>1939</c:v>
                </c:pt>
                <c:pt idx="118">
                  <c:v>2007</c:v>
                </c:pt>
                <c:pt idx="119">
                  <c:v>2001</c:v>
                </c:pt>
                <c:pt idx="120">
                  <c:v>2018</c:v>
                </c:pt>
                <c:pt idx="121">
                  <c:v>2018</c:v>
                </c:pt>
                <c:pt idx="122">
                  <c:v>2022</c:v>
                </c:pt>
                <c:pt idx="123">
                  <c:v>2006</c:v>
                </c:pt>
                <c:pt idx="124">
                  <c:v>2012</c:v>
                </c:pt>
                <c:pt idx="125">
                  <c:v>1985</c:v>
                </c:pt>
                <c:pt idx="126">
                  <c:v>2019</c:v>
                </c:pt>
                <c:pt idx="127">
                  <c:v>2015</c:v>
                </c:pt>
                <c:pt idx="128">
                  <c:v>2007</c:v>
                </c:pt>
                <c:pt idx="129">
                  <c:v>2013</c:v>
                </c:pt>
                <c:pt idx="130">
                  <c:v>1984</c:v>
                </c:pt>
                <c:pt idx="131">
                  <c:v>1993</c:v>
                </c:pt>
                <c:pt idx="132">
                  <c:v>2018</c:v>
                </c:pt>
                <c:pt idx="133">
                  <c:v>1986</c:v>
                </c:pt>
                <c:pt idx="134">
                  <c:v>1989</c:v>
                </c:pt>
                <c:pt idx="135">
                  <c:v>2021</c:v>
                </c:pt>
                <c:pt idx="136">
                  <c:v>2016</c:v>
                </c:pt>
                <c:pt idx="137">
                  <c:v>1964</c:v>
                </c:pt>
                <c:pt idx="138">
                  <c:v>1982</c:v>
                </c:pt>
                <c:pt idx="139">
                  <c:v>2017</c:v>
                </c:pt>
                <c:pt idx="140">
                  <c:v>2014</c:v>
                </c:pt>
                <c:pt idx="141">
                  <c:v>2016</c:v>
                </c:pt>
                <c:pt idx="142">
                  <c:v>1994</c:v>
                </c:pt>
                <c:pt idx="143">
                  <c:v>1938</c:v>
                </c:pt>
                <c:pt idx="144">
                  <c:v>1967</c:v>
                </c:pt>
                <c:pt idx="145">
                  <c:v>1999</c:v>
                </c:pt>
                <c:pt idx="146">
                  <c:v>1979</c:v>
                </c:pt>
                <c:pt idx="147">
                  <c:v>1944</c:v>
                </c:pt>
                <c:pt idx="148">
                  <c:v>1940</c:v>
                </c:pt>
                <c:pt idx="149">
                  <c:v>1986</c:v>
                </c:pt>
                <c:pt idx="150">
                  <c:v>1994</c:v>
                </c:pt>
                <c:pt idx="151">
                  <c:v>1938</c:v>
                </c:pt>
                <c:pt idx="152">
                  <c:v>2004</c:v>
                </c:pt>
                <c:pt idx="153">
                  <c:v>2003</c:v>
                </c:pt>
                <c:pt idx="154">
                  <c:v>1989</c:v>
                </c:pt>
                <c:pt idx="155">
                  <c:v>1972</c:v>
                </c:pt>
                <c:pt idx="156">
                  <c:v>2012</c:v>
                </c:pt>
                <c:pt idx="157">
                  <c:v>1933</c:v>
                </c:pt>
                <c:pt idx="158">
                  <c:v>1997</c:v>
                </c:pt>
                <c:pt idx="159">
                  <c:v>2016</c:v>
                </c:pt>
                <c:pt idx="160">
                  <c:v>1935</c:v>
                </c:pt>
                <c:pt idx="161">
                  <c:v>2017</c:v>
                </c:pt>
                <c:pt idx="162">
                  <c:v>2012</c:v>
                </c:pt>
                <c:pt idx="163">
                  <c:v>2022</c:v>
                </c:pt>
                <c:pt idx="164">
                  <c:v>1985</c:v>
                </c:pt>
                <c:pt idx="165">
                  <c:v>2014</c:v>
                </c:pt>
                <c:pt idx="166">
                  <c:v>2009</c:v>
                </c:pt>
                <c:pt idx="167">
                  <c:v>2012</c:v>
                </c:pt>
                <c:pt idx="168">
                  <c:v>1974</c:v>
                </c:pt>
                <c:pt idx="169">
                  <c:v>2003</c:v>
                </c:pt>
                <c:pt idx="170">
                  <c:v>1987</c:v>
                </c:pt>
                <c:pt idx="171">
                  <c:v>2009</c:v>
                </c:pt>
                <c:pt idx="172">
                  <c:v>1980</c:v>
                </c:pt>
                <c:pt idx="173">
                  <c:v>1990</c:v>
                </c:pt>
                <c:pt idx="174">
                  <c:v>1988</c:v>
                </c:pt>
                <c:pt idx="175">
                  <c:v>2010</c:v>
                </c:pt>
                <c:pt idx="176">
                  <c:v>2014</c:v>
                </c:pt>
                <c:pt idx="177">
                  <c:v>2012</c:v>
                </c:pt>
                <c:pt idx="178">
                  <c:v>2011</c:v>
                </c:pt>
                <c:pt idx="179">
                  <c:v>2019</c:v>
                </c:pt>
                <c:pt idx="180">
                  <c:v>2000</c:v>
                </c:pt>
                <c:pt idx="181">
                  <c:v>1997</c:v>
                </c:pt>
                <c:pt idx="182">
                  <c:v>1993</c:v>
                </c:pt>
                <c:pt idx="183">
                  <c:v>1989</c:v>
                </c:pt>
                <c:pt idx="184">
                  <c:v>2015</c:v>
                </c:pt>
                <c:pt idx="185">
                  <c:v>2004</c:v>
                </c:pt>
                <c:pt idx="186">
                  <c:v>1998</c:v>
                </c:pt>
                <c:pt idx="187">
                  <c:v>1999</c:v>
                </c:pt>
                <c:pt idx="188">
                  <c:v>2002</c:v>
                </c:pt>
                <c:pt idx="189">
                  <c:v>1994</c:v>
                </c:pt>
                <c:pt idx="190">
                  <c:v>2010</c:v>
                </c:pt>
                <c:pt idx="191">
                  <c:v>1999</c:v>
                </c:pt>
                <c:pt idx="192">
                  <c:v>2015</c:v>
                </c:pt>
                <c:pt idx="193">
                  <c:v>1952</c:v>
                </c:pt>
                <c:pt idx="194">
                  <c:v>1993</c:v>
                </c:pt>
                <c:pt idx="195">
                  <c:v>1992</c:v>
                </c:pt>
                <c:pt idx="196">
                  <c:v>2001</c:v>
                </c:pt>
                <c:pt idx="197">
                  <c:v>2016</c:v>
                </c:pt>
                <c:pt idx="198">
                  <c:v>1991</c:v>
                </c:pt>
                <c:pt idx="199">
                  <c:v>2003</c:v>
                </c:pt>
                <c:pt idx="200">
                  <c:v>2003</c:v>
                </c:pt>
                <c:pt idx="201">
                  <c:v>1986</c:v>
                </c:pt>
                <c:pt idx="202">
                  <c:v>2005</c:v>
                </c:pt>
                <c:pt idx="203">
                  <c:v>2006</c:v>
                </c:pt>
                <c:pt idx="204">
                  <c:v>1975</c:v>
                </c:pt>
                <c:pt idx="205">
                  <c:v>1985</c:v>
                </c:pt>
                <c:pt idx="206">
                  <c:v>1992</c:v>
                </c:pt>
                <c:pt idx="207">
                  <c:v>1983</c:v>
                </c:pt>
                <c:pt idx="208">
                  <c:v>2019</c:v>
                </c:pt>
                <c:pt idx="209">
                  <c:v>2007</c:v>
                </c:pt>
                <c:pt idx="210">
                  <c:v>2001</c:v>
                </c:pt>
                <c:pt idx="211">
                  <c:v>2018</c:v>
                </c:pt>
                <c:pt idx="212">
                  <c:v>2017</c:v>
                </c:pt>
                <c:pt idx="213">
                  <c:v>2016</c:v>
                </c:pt>
                <c:pt idx="214">
                  <c:v>2010</c:v>
                </c:pt>
                <c:pt idx="215">
                  <c:v>1992</c:v>
                </c:pt>
                <c:pt idx="216">
                  <c:v>1998</c:v>
                </c:pt>
                <c:pt idx="217">
                  <c:v>1999</c:v>
                </c:pt>
                <c:pt idx="218">
                  <c:v>1998</c:v>
                </c:pt>
                <c:pt idx="219">
                  <c:v>2014</c:v>
                </c:pt>
                <c:pt idx="220">
                  <c:v>2021</c:v>
                </c:pt>
                <c:pt idx="221">
                  <c:v>2010</c:v>
                </c:pt>
                <c:pt idx="222">
                  <c:v>2008</c:v>
                </c:pt>
                <c:pt idx="223">
                  <c:v>1967</c:v>
                </c:pt>
                <c:pt idx="224">
                  <c:v>1985</c:v>
                </c:pt>
                <c:pt idx="225">
                  <c:v>1954</c:v>
                </c:pt>
                <c:pt idx="226">
                  <c:v>2011</c:v>
                </c:pt>
                <c:pt idx="227">
                  <c:v>1991</c:v>
                </c:pt>
                <c:pt idx="228">
                  <c:v>2013</c:v>
                </c:pt>
              </c:numCache>
            </c:numRef>
          </c:xVal>
          <c:yVal>
            <c:numRef>
              <c:f>genre_tables!$BF$3:$BF$231</c:f>
              <c:numCache>
                <c:formatCode>General</c:formatCode>
                <c:ptCount val="229"/>
                <c:pt idx="0">
                  <c:v>8.8000000000000007</c:v>
                </c:pt>
                <c:pt idx="1">
                  <c:v>8.6</c:v>
                </c:pt>
                <c:pt idx="2">
                  <c:v>8.5</c:v>
                </c:pt>
                <c:pt idx="3">
                  <c:v>8.5</c:v>
                </c:pt>
                <c:pt idx="4">
                  <c:v>8.5</c:v>
                </c:pt>
                <c:pt idx="5">
                  <c:v>8.5</c:v>
                </c:pt>
                <c:pt idx="6">
                  <c:v>8.4</c:v>
                </c:pt>
                <c:pt idx="7">
                  <c:v>8.4</c:v>
                </c:pt>
                <c:pt idx="8">
                  <c:v>8.4</c:v>
                </c:pt>
                <c:pt idx="9">
                  <c:v>8.3000000000000007</c:v>
                </c:pt>
                <c:pt idx="10">
                  <c:v>8.3000000000000007</c:v>
                </c:pt>
                <c:pt idx="11">
                  <c:v>8.3000000000000007</c:v>
                </c:pt>
                <c:pt idx="12">
                  <c:v>8.3000000000000007</c:v>
                </c:pt>
                <c:pt idx="13">
                  <c:v>8.3000000000000007</c:v>
                </c:pt>
                <c:pt idx="14">
                  <c:v>8.3000000000000007</c:v>
                </c:pt>
                <c:pt idx="15">
                  <c:v>8.3000000000000007</c:v>
                </c:pt>
                <c:pt idx="16">
                  <c:v>8.3000000000000007</c:v>
                </c:pt>
                <c:pt idx="17">
                  <c:v>8.3000000000000007</c:v>
                </c:pt>
                <c:pt idx="18">
                  <c:v>8.1999999999999993</c:v>
                </c:pt>
                <c:pt idx="19">
                  <c:v>8.1999999999999993</c:v>
                </c:pt>
                <c:pt idx="20">
                  <c:v>8.1999999999999993</c:v>
                </c:pt>
                <c:pt idx="21">
                  <c:v>8.1999999999999993</c:v>
                </c:pt>
                <c:pt idx="22">
                  <c:v>8.1999999999999993</c:v>
                </c:pt>
                <c:pt idx="23">
                  <c:v>8.1999999999999993</c:v>
                </c:pt>
                <c:pt idx="24">
                  <c:v>8.1999999999999993</c:v>
                </c:pt>
                <c:pt idx="25">
                  <c:v>8.1999999999999993</c:v>
                </c:pt>
                <c:pt idx="26">
                  <c:v>8.1999999999999993</c:v>
                </c:pt>
                <c:pt idx="27">
                  <c:v>8.1999999999999993</c:v>
                </c:pt>
                <c:pt idx="28">
                  <c:v>8.1999999999999993</c:v>
                </c:pt>
                <c:pt idx="29">
                  <c:v>8.1999999999999993</c:v>
                </c:pt>
                <c:pt idx="30">
                  <c:v>8.1999999999999993</c:v>
                </c:pt>
                <c:pt idx="31">
                  <c:v>8.1</c:v>
                </c:pt>
                <c:pt idx="32">
                  <c:v>8.1</c:v>
                </c:pt>
                <c:pt idx="33">
                  <c:v>8.1</c:v>
                </c:pt>
                <c:pt idx="34">
                  <c:v>8.1</c:v>
                </c:pt>
                <c:pt idx="35">
                  <c:v>8.1</c:v>
                </c:pt>
                <c:pt idx="36">
                  <c:v>8.1</c:v>
                </c:pt>
                <c:pt idx="37">
                  <c:v>8.1</c:v>
                </c:pt>
                <c:pt idx="38">
                  <c:v>8.1</c:v>
                </c:pt>
                <c:pt idx="39">
                  <c:v>8.1</c:v>
                </c:pt>
                <c:pt idx="40">
                  <c:v>8.1</c:v>
                </c:pt>
                <c:pt idx="41">
                  <c:v>8.1</c:v>
                </c:pt>
                <c:pt idx="42">
                  <c:v>8.1</c:v>
                </c:pt>
                <c:pt idx="43">
                  <c:v>8.1</c:v>
                </c:pt>
                <c:pt idx="44">
                  <c:v>8.1</c:v>
                </c:pt>
                <c:pt idx="45">
                  <c:v>8.1</c:v>
                </c:pt>
                <c:pt idx="46">
                  <c:v>8.1</c:v>
                </c:pt>
                <c:pt idx="47">
                  <c:v>8.1</c:v>
                </c:pt>
                <c:pt idx="48">
                  <c:v>8.1</c:v>
                </c:pt>
                <c:pt idx="49">
                  <c:v>8.1</c:v>
                </c:pt>
                <c:pt idx="50">
                  <c:v>8.1</c:v>
                </c:pt>
                <c:pt idx="51">
                  <c:v>8.1</c:v>
                </c:pt>
                <c:pt idx="52">
                  <c:v>8.1</c:v>
                </c:pt>
                <c:pt idx="53">
                  <c:v>8.1</c:v>
                </c:pt>
                <c:pt idx="54">
                  <c:v>8.1</c:v>
                </c:pt>
                <c:pt idx="55">
                  <c:v>8.1</c:v>
                </c:pt>
                <c:pt idx="56">
                  <c:v>8.1</c:v>
                </c:pt>
                <c:pt idx="57">
                  <c:v>8.1</c:v>
                </c:pt>
                <c:pt idx="58">
                  <c:v>8.1</c:v>
                </c:pt>
                <c:pt idx="59">
                  <c:v>8.1</c:v>
                </c:pt>
                <c:pt idx="60">
                  <c:v>8.1</c:v>
                </c:pt>
                <c:pt idx="61">
                  <c:v>8.1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7.9</c:v>
                </c:pt>
                <c:pt idx="91">
                  <c:v>7.9</c:v>
                </c:pt>
                <c:pt idx="92">
                  <c:v>7.9</c:v>
                </c:pt>
                <c:pt idx="93">
                  <c:v>7.9</c:v>
                </c:pt>
                <c:pt idx="94">
                  <c:v>7.9</c:v>
                </c:pt>
                <c:pt idx="95">
                  <c:v>7.9</c:v>
                </c:pt>
                <c:pt idx="96">
                  <c:v>7.9</c:v>
                </c:pt>
                <c:pt idx="97">
                  <c:v>7.9</c:v>
                </c:pt>
                <c:pt idx="98">
                  <c:v>7.9</c:v>
                </c:pt>
                <c:pt idx="99">
                  <c:v>7.9</c:v>
                </c:pt>
                <c:pt idx="100">
                  <c:v>7.9</c:v>
                </c:pt>
                <c:pt idx="101">
                  <c:v>7.9</c:v>
                </c:pt>
                <c:pt idx="102">
                  <c:v>7.9</c:v>
                </c:pt>
                <c:pt idx="103">
                  <c:v>7.9</c:v>
                </c:pt>
                <c:pt idx="104">
                  <c:v>7.9</c:v>
                </c:pt>
                <c:pt idx="105">
                  <c:v>7.9</c:v>
                </c:pt>
                <c:pt idx="106">
                  <c:v>7.9</c:v>
                </c:pt>
                <c:pt idx="107">
                  <c:v>7.9</c:v>
                </c:pt>
                <c:pt idx="108">
                  <c:v>7.9</c:v>
                </c:pt>
                <c:pt idx="109">
                  <c:v>7.9</c:v>
                </c:pt>
                <c:pt idx="110">
                  <c:v>7.9</c:v>
                </c:pt>
                <c:pt idx="111">
                  <c:v>7.9</c:v>
                </c:pt>
                <c:pt idx="112">
                  <c:v>7.9</c:v>
                </c:pt>
                <c:pt idx="113">
                  <c:v>7.9</c:v>
                </c:pt>
                <c:pt idx="114">
                  <c:v>7.9</c:v>
                </c:pt>
                <c:pt idx="115">
                  <c:v>7.9</c:v>
                </c:pt>
                <c:pt idx="116">
                  <c:v>7.9</c:v>
                </c:pt>
                <c:pt idx="117">
                  <c:v>7.9</c:v>
                </c:pt>
                <c:pt idx="118">
                  <c:v>7.9</c:v>
                </c:pt>
                <c:pt idx="119">
                  <c:v>7.9</c:v>
                </c:pt>
                <c:pt idx="120">
                  <c:v>7.9</c:v>
                </c:pt>
                <c:pt idx="121">
                  <c:v>7.9</c:v>
                </c:pt>
                <c:pt idx="122">
                  <c:v>7.8</c:v>
                </c:pt>
                <c:pt idx="123">
                  <c:v>7.8</c:v>
                </c:pt>
                <c:pt idx="124">
                  <c:v>7.8</c:v>
                </c:pt>
                <c:pt idx="125">
                  <c:v>7.8</c:v>
                </c:pt>
                <c:pt idx="126">
                  <c:v>7.8</c:v>
                </c:pt>
                <c:pt idx="127">
                  <c:v>7.8</c:v>
                </c:pt>
                <c:pt idx="128">
                  <c:v>7.8</c:v>
                </c:pt>
                <c:pt idx="129">
                  <c:v>7.8</c:v>
                </c:pt>
                <c:pt idx="130">
                  <c:v>7.8</c:v>
                </c:pt>
                <c:pt idx="131">
                  <c:v>7.8</c:v>
                </c:pt>
                <c:pt idx="132">
                  <c:v>7.8</c:v>
                </c:pt>
                <c:pt idx="133">
                  <c:v>7.8</c:v>
                </c:pt>
                <c:pt idx="134">
                  <c:v>7.8</c:v>
                </c:pt>
                <c:pt idx="135">
                  <c:v>7.8</c:v>
                </c:pt>
                <c:pt idx="136">
                  <c:v>7.8</c:v>
                </c:pt>
                <c:pt idx="137">
                  <c:v>7.8</c:v>
                </c:pt>
                <c:pt idx="138">
                  <c:v>7.8</c:v>
                </c:pt>
                <c:pt idx="139">
                  <c:v>7.8</c:v>
                </c:pt>
                <c:pt idx="140">
                  <c:v>7.8</c:v>
                </c:pt>
                <c:pt idx="141">
                  <c:v>7.8</c:v>
                </c:pt>
                <c:pt idx="142">
                  <c:v>7.8</c:v>
                </c:pt>
                <c:pt idx="143">
                  <c:v>7.8</c:v>
                </c:pt>
                <c:pt idx="144">
                  <c:v>7.8</c:v>
                </c:pt>
                <c:pt idx="145">
                  <c:v>7.8</c:v>
                </c:pt>
                <c:pt idx="146">
                  <c:v>7.8</c:v>
                </c:pt>
                <c:pt idx="147">
                  <c:v>7.8</c:v>
                </c:pt>
                <c:pt idx="148">
                  <c:v>7.8</c:v>
                </c:pt>
                <c:pt idx="149">
                  <c:v>7.8</c:v>
                </c:pt>
                <c:pt idx="150">
                  <c:v>7.8</c:v>
                </c:pt>
                <c:pt idx="151">
                  <c:v>7.8</c:v>
                </c:pt>
                <c:pt idx="152">
                  <c:v>7.8</c:v>
                </c:pt>
                <c:pt idx="153">
                  <c:v>7.8</c:v>
                </c:pt>
                <c:pt idx="154">
                  <c:v>7.8</c:v>
                </c:pt>
                <c:pt idx="155">
                  <c:v>7.8</c:v>
                </c:pt>
                <c:pt idx="156">
                  <c:v>7.8</c:v>
                </c:pt>
                <c:pt idx="157">
                  <c:v>7.8</c:v>
                </c:pt>
                <c:pt idx="158">
                  <c:v>7.8</c:v>
                </c:pt>
                <c:pt idx="159">
                  <c:v>7.8</c:v>
                </c:pt>
                <c:pt idx="160">
                  <c:v>7.8</c:v>
                </c:pt>
                <c:pt idx="161">
                  <c:v>7.8</c:v>
                </c:pt>
                <c:pt idx="162">
                  <c:v>7.8</c:v>
                </c:pt>
                <c:pt idx="163">
                  <c:v>7.7</c:v>
                </c:pt>
                <c:pt idx="164">
                  <c:v>7.7</c:v>
                </c:pt>
                <c:pt idx="165">
                  <c:v>7.7</c:v>
                </c:pt>
                <c:pt idx="166">
                  <c:v>7.7</c:v>
                </c:pt>
                <c:pt idx="167">
                  <c:v>7.7</c:v>
                </c:pt>
                <c:pt idx="168">
                  <c:v>7.7</c:v>
                </c:pt>
                <c:pt idx="169">
                  <c:v>7.7</c:v>
                </c:pt>
                <c:pt idx="170">
                  <c:v>7.7</c:v>
                </c:pt>
                <c:pt idx="171">
                  <c:v>7.7</c:v>
                </c:pt>
                <c:pt idx="172">
                  <c:v>7.7</c:v>
                </c:pt>
                <c:pt idx="173">
                  <c:v>7.7</c:v>
                </c:pt>
                <c:pt idx="174">
                  <c:v>7.7</c:v>
                </c:pt>
                <c:pt idx="175">
                  <c:v>7.7</c:v>
                </c:pt>
                <c:pt idx="176">
                  <c:v>7.7</c:v>
                </c:pt>
                <c:pt idx="177">
                  <c:v>7.7</c:v>
                </c:pt>
                <c:pt idx="178">
                  <c:v>7.7</c:v>
                </c:pt>
                <c:pt idx="179">
                  <c:v>7.7</c:v>
                </c:pt>
                <c:pt idx="180">
                  <c:v>7.7</c:v>
                </c:pt>
                <c:pt idx="181">
                  <c:v>7.7</c:v>
                </c:pt>
                <c:pt idx="182">
                  <c:v>7.7</c:v>
                </c:pt>
                <c:pt idx="183">
                  <c:v>7.7</c:v>
                </c:pt>
                <c:pt idx="184">
                  <c:v>7.7</c:v>
                </c:pt>
                <c:pt idx="185">
                  <c:v>7.7</c:v>
                </c:pt>
                <c:pt idx="186">
                  <c:v>7.7</c:v>
                </c:pt>
                <c:pt idx="187">
                  <c:v>7.7</c:v>
                </c:pt>
                <c:pt idx="188">
                  <c:v>7.7</c:v>
                </c:pt>
                <c:pt idx="189">
                  <c:v>7.7</c:v>
                </c:pt>
                <c:pt idx="190">
                  <c:v>7.7</c:v>
                </c:pt>
                <c:pt idx="191">
                  <c:v>7.7</c:v>
                </c:pt>
                <c:pt idx="192">
                  <c:v>7.7</c:v>
                </c:pt>
                <c:pt idx="193">
                  <c:v>7.7</c:v>
                </c:pt>
                <c:pt idx="194">
                  <c:v>7.7</c:v>
                </c:pt>
                <c:pt idx="195">
                  <c:v>7.7</c:v>
                </c:pt>
                <c:pt idx="196">
                  <c:v>7.7</c:v>
                </c:pt>
                <c:pt idx="197">
                  <c:v>7.7</c:v>
                </c:pt>
                <c:pt idx="198">
                  <c:v>7.7</c:v>
                </c:pt>
                <c:pt idx="199">
                  <c:v>7.7</c:v>
                </c:pt>
                <c:pt idx="200">
                  <c:v>7.7</c:v>
                </c:pt>
                <c:pt idx="201">
                  <c:v>7.7</c:v>
                </c:pt>
                <c:pt idx="202">
                  <c:v>7.7</c:v>
                </c:pt>
                <c:pt idx="203">
                  <c:v>7.7</c:v>
                </c:pt>
                <c:pt idx="204">
                  <c:v>7.7</c:v>
                </c:pt>
                <c:pt idx="205">
                  <c:v>7.7</c:v>
                </c:pt>
                <c:pt idx="206">
                  <c:v>7.7</c:v>
                </c:pt>
                <c:pt idx="207">
                  <c:v>7.7</c:v>
                </c:pt>
                <c:pt idx="208">
                  <c:v>7.6</c:v>
                </c:pt>
                <c:pt idx="209">
                  <c:v>7.6</c:v>
                </c:pt>
                <c:pt idx="210">
                  <c:v>7.6</c:v>
                </c:pt>
                <c:pt idx="211">
                  <c:v>7.6</c:v>
                </c:pt>
                <c:pt idx="212">
                  <c:v>7.6</c:v>
                </c:pt>
                <c:pt idx="213">
                  <c:v>7.6</c:v>
                </c:pt>
                <c:pt idx="214">
                  <c:v>7.6</c:v>
                </c:pt>
                <c:pt idx="215">
                  <c:v>7.6</c:v>
                </c:pt>
                <c:pt idx="216">
                  <c:v>7.6</c:v>
                </c:pt>
                <c:pt idx="217">
                  <c:v>7.6</c:v>
                </c:pt>
                <c:pt idx="218">
                  <c:v>7.6</c:v>
                </c:pt>
                <c:pt idx="219">
                  <c:v>7.6</c:v>
                </c:pt>
                <c:pt idx="220">
                  <c:v>7.6</c:v>
                </c:pt>
                <c:pt idx="221">
                  <c:v>7.6</c:v>
                </c:pt>
                <c:pt idx="222">
                  <c:v>7.6</c:v>
                </c:pt>
                <c:pt idx="223">
                  <c:v>7.6</c:v>
                </c:pt>
                <c:pt idx="224">
                  <c:v>7.6</c:v>
                </c:pt>
                <c:pt idx="225">
                  <c:v>7.6</c:v>
                </c:pt>
                <c:pt idx="226">
                  <c:v>7.6</c:v>
                </c:pt>
                <c:pt idx="227">
                  <c:v>7.6</c:v>
                </c:pt>
                <c:pt idx="228">
                  <c:v>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FB-4D2C-8E44-2FB9C41D9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875463"/>
        <c:axId val="1713895431"/>
      </c:scatterChart>
      <c:valAx>
        <c:axId val="1713875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895431"/>
        <c:crosses val="autoZero"/>
        <c:crossBetween val="midCat"/>
      </c:valAx>
      <c:valAx>
        <c:axId val="1713895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875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Comedy (metascores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genre_tables!$BD$3:$BD$231</c:f>
              <c:numCache>
                <c:formatCode>General</c:formatCode>
                <c:ptCount val="229"/>
                <c:pt idx="0">
                  <c:v>2022</c:v>
                </c:pt>
                <c:pt idx="1">
                  <c:v>1997</c:v>
                </c:pt>
                <c:pt idx="2">
                  <c:v>1985</c:v>
                </c:pt>
                <c:pt idx="3">
                  <c:v>2011</c:v>
                </c:pt>
                <c:pt idx="4">
                  <c:v>1936</c:v>
                </c:pt>
                <c:pt idx="5">
                  <c:v>1931</c:v>
                </c:pt>
                <c:pt idx="6">
                  <c:v>2009</c:v>
                </c:pt>
                <c:pt idx="7">
                  <c:v>1964</c:v>
                </c:pt>
                <c:pt idx="8">
                  <c:v>1940</c:v>
                </c:pt>
                <c:pt idx="9">
                  <c:v>1995</c:v>
                </c:pt>
                <c:pt idx="10">
                  <c:v>2009</c:v>
                </c:pt>
                <c:pt idx="11">
                  <c:v>2001</c:v>
                </c:pt>
                <c:pt idx="12">
                  <c:v>2010</c:v>
                </c:pt>
                <c:pt idx="13">
                  <c:v>1952</c:v>
                </c:pt>
                <c:pt idx="14">
                  <c:v>1973</c:v>
                </c:pt>
                <c:pt idx="15">
                  <c:v>1960</c:v>
                </c:pt>
                <c:pt idx="16">
                  <c:v>2019</c:v>
                </c:pt>
                <c:pt idx="17">
                  <c:v>1921</c:v>
                </c:pt>
                <c:pt idx="18">
                  <c:v>2023</c:v>
                </c:pt>
                <c:pt idx="19">
                  <c:v>2013</c:v>
                </c:pt>
                <c:pt idx="20">
                  <c:v>2000</c:v>
                </c:pt>
                <c:pt idx="21">
                  <c:v>1998</c:v>
                </c:pt>
                <c:pt idx="22">
                  <c:v>2018</c:v>
                </c:pt>
                <c:pt idx="23">
                  <c:v>2003</c:v>
                </c:pt>
                <c:pt idx="24">
                  <c:v>1959</c:v>
                </c:pt>
                <c:pt idx="25">
                  <c:v>1975</c:v>
                </c:pt>
                <c:pt idx="26">
                  <c:v>2019</c:v>
                </c:pt>
                <c:pt idx="27">
                  <c:v>2012</c:v>
                </c:pt>
                <c:pt idx="28">
                  <c:v>1942</c:v>
                </c:pt>
                <c:pt idx="29">
                  <c:v>2011</c:v>
                </c:pt>
                <c:pt idx="30">
                  <c:v>1924</c:v>
                </c:pt>
                <c:pt idx="31">
                  <c:v>2014</c:v>
                </c:pt>
                <c:pt idx="32">
                  <c:v>1998</c:v>
                </c:pt>
                <c:pt idx="33">
                  <c:v>2007</c:v>
                </c:pt>
                <c:pt idx="34">
                  <c:v>2015</c:v>
                </c:pt>
                <c:pt idx="35">
                  <c:v>2017</c:v>
                </c:pt>
                <c:pt idx="36">
                  <c:v>1989</c:v>
                </c:pt>
                <c:pt idx="37">
                  <c:v>2001</c:v>
                </c:pt>
                <c:pt idx="38">
                  <c:v>1998</c:v>
                </c:pt>
                <c:pt idx="39">
                  <c:v>1988</c:v>
                </c:pt>
                <c:pt idx="40">
                  <c:v>2014</c:v>
                </c:pt>
                <c:pt idx="41">
                  <c:v>1973</c:v>
                </c:pt>
                <c:pt idx="42">
                  <c:v>2009</c:v>
                </c:pt>
                <c:pt idx="43">
                  <c:v>2014</c:v>
                </c:pt>
                <c:pt idx="44">
                  <c:v>1934</c:v>
                </c:pt>
                <c:pt idx="45">
                  <c:v>2015</c:v>
                </c:pt>
                <c:pt idx="46">
                  <c:v>1995</c:v>
                </c:pt>
                <c:pt idx="47">
                  <c:v>1939</c:v>
                </c:pt>
                <c:pt idx="48">
                  <c:v>2001</c:v>
                </c:pt>
                <c:pt idx="49">
                  <c:v>1926</c:v>
                </c:pt>
                <c:pt idx="50">
                  <c:v>1925</c:v>
                </c:pt>
                <c:pt idx="51">
                  <c:v>2012</c:v>
                </c:pt>
                <c:pt idx="52">
                  <c:v>2006</c:v>
                </c:pt>
                <c:pt idx="53">
                  <c:v>2013</c:v>
                </c:pt>
                <c:pt idx="54">
                  <c:v>1986</c:v>
                </c:pt>
                <c:pt idx="55">
                  <c:v>1988</c:v>
                </c:pt>
                <c:pt idx="56">
                  <c:v>1975</c:v>
                </c:pt>
                <c:pt idx="57">
                  <c:v>2003</c:v>
                </c:pt>
                <c:pt idx="58">
                  <c:v>2000</c:v>
                </c:pt>
                <c:pt idx="59">
                  <c:v>1928</c:v>
                </c:pt>
                <c:pt idx="60">
                  <c:v>2012</c:v>
                </c:pt>
                <c:pt idx="61">
                  <c:v>1998</c:v>
                </c:pt>
                <c:pt idx="62">
                  <c:v>2014</c:v>
                </c:pt>
                <c:pt idx="63">
                  <c:v>2016</c:v>
                </c:pt>
                <c:pt idx="64">
                  <c:v>1987</c:v>
                </c:pt>
                <c:pt idx="65">
                  <c:v>2016</c:v>
                </c:pt>
                <c:pt idx="66">
                  <c:v>2016</c:v>
                </c:pt>
                <c:pt idx="67">
                  <c:v>1967</c:v>
                </c:pt>
                <c:pt idx="68">
                  <c:v>2021</c:v>
                </c:pt>
                <c:pt idx="69">
                  <c:v>2020</c:v>
                </c:pt>
                <c:pt idx="70">
                  <c:v>1993</c:v>
                </c:pt>
                <c:pt idx="71">
                  <c:v>1989</c:v>
                </c:pt>
                <c:pt idx="72">
                  <c:v>1974</c:v>
                </c:pt>
                <c:pt idx="73">
                  <c:v>1992</c:v>
                </c:pt>
                <c:pt idx="74">
                  <c:v>1979</c:v>
                </c:pt>
                <c:pt idx="75">
                  <c:v>1994</c:v>
                </c:pt>
                <c:pt idx="76">
                  <c:v>1953</c:v>
                </c:pt>
                <c:pt idx="77">
                  <c:v>1979</c:v>
                </c:pt>
                <c:pt idx="78">
                  <c:v>1977</c:v>
                </c:pt>
                <c:pt idx="79">
                  <c:v>1960</c:v>
                </c:pt>
                <c:pt idx="80">
                  <c:v>1953</c:v>
                </c:pt>
                <c:pt idx="81">
                  <c:v>1996</c:v>
                </c:pt>
                <c:pt idx="82">
                  <c:v>2001</c:v>
                </c:pt>
                <c:pt idx="83">
                  <c:v>1998</c:v>
                </c:pt>
                <c:pt idx="84">
                  <c:v>1940</c:v>
                </c:pt>
                <c:pt idx="85">
                  <c:v>1949</c:v>
                </c:pt>
                <c:pt idx="86">
                  <c:v>2004</c:v>
                </c:pt>
                <c:pt idx="87">
                  <c:v>2006</c:v>
                </c:pt>
                <c:pt idx="88">
                  <c:v>1994</c:v>
                </c:pt>
                <c:pt idx="89">
                  <c:v>2001</c:v>
                </c:pt>
                <c:pt idx="90">
                  <c:v>2022</c:v>
                </c:pt>
                <c:pt idx="91">
                  <c:v>2009</c:v>
                </c:pt>
                <c:pt idx="92">
                  <c:v>2019</c:v>
                </c:pt>
                <c:pt idx="93">
                  <c:v>2004</c:v>
                </c:pt>
                <c:pt idx="94">
                  <c:v>2000</c:v>
                </c:pt>
                <c:pt idx="95">
                  <c:v>2019</c:v>
                </c:pt>
                <c:pt idx="96">
                  <c:v>2017</c:v>
                </c:pt>
                <c:pt idx="97">
                  <c:v>1963</c:v>
                </c:pt>
                <c:pt idx="98">
                  <c:v>2001</c:v>
                </c:pt>
                <c:pt idx="99">
                  <c:v>2008</c:v>
                </c:pt>
                <c:pt idx="100">
                  <c:v>1980</c:v>
                </c:pt>
                <c:pt idx="101">
                  <c:v>1999</c:v>
                </c:pt>
                <c:pt idx="102">
                  <c:v>1984</c:v>
                </c:pt>
                <c:pt idx="103">
                  <c:v>2016</c:v>
                </c:pt>
                <c:pt idx="104">
                  <c:v>1971</c:v>
                </c:pt>
                <c:pt idx="105">
                  <c:v>2011</c:v>
                </c:pt>
                <c:pt idx="106">
                  <c:v>1983</c:v>
                </c:pt>
                <c:pt idx="107">
                  <c:v>1940</c:v>
                </c:pt>
                <c:pt idx="108">
                  <c:v>1944</c:v>
                </c:pt>
                <c:pt idx="109">
                  <c:v>2003</c:v>
                </c:pt>
                <c:pt idx="110">
                  <c:v>1934</c:v>
                </c:pt>
                <c:pt idx="111">
                  <c:v>1973</c:v>
                </c:pt>
                <c:pt idx="112">
                  <c:v>1950</c:v>
                </c:pt>
                <c:pt idx="113">
                  <c:v>1941</c:v>
                </c:pt>
                <c:pt idx="114">
                  <c:v>2005</c:v>
                </c:pt>
                <c:pt idx="115">
                  <c:v>1947</c:v>
                </c:pt>
                <c:pt idx="116">
                  <c:v>2009</c:v>
                </c:pt>
                <c:pt idx="117">
                  <c:v>1939</c:v>
                </c:pt>
                <c:pt idx="118">
                  <c:v>2007</c:v>
                </c:pt>
                <c:pt idx="119">
                  <c:v>2001</c:v>
                </c:pt>
                <c:pt idx="120">
                  <c:v>2018</c:v>
                </c:pt>
                <c:pt idx="121">
                  <c:v>2018</c:v>
                </c:pt>
                <c:pt idx="122">
                  <c:v>2022</c:v>
                </c:pt>
                <c:pt idx="123">
                  <c:v>2006</c:v>
                </c:pt>
                <c:pt idx="124">
                  <c:v>2012</c:v>
                </c:pt>
                <c:pt idx="125">
                  <c:v>1985</c:v>
                </c:pt>
                <c:pt idx="126">
                  <c:v>2019</c:v>
                </c:pt>
                <c:pt idx="127">
                  <c:v>2015</c:v>
                </c:pt>
                <c:pt idx="128">
                  <c:v>2007</c:v>
                </c:pt>
                <c:pt idx="129">
                  <c:v>2013</c:v>
                </c:pt>
                <c:pt idx="130">
                  <c:v>1984</c:v>
                </c:pt>
                <c:pt idx="131">
                  <c:v>1993</c:v>
                </c:pt>
                <c:pt idx="132">
                  <c:v>2018</c:v>
                </c:pt>
                <c:pt idx="133">
                  <c:v>1986</c:v>
                </c:pt>
                <c:pt idx="134">
                  <c:v>1989</c:v>
                </c:pt>
                <c:pt idx="135">
                  <c:v>2021</c:v>
                </c:pt>
                <c:pt idx="136">
                  <c:v>2016</c:v>
                </c:pt>
                <c:pt idx="137">
                  <c:v>1964</c:v>
                </c:pt>
                <c:pt idx="138">
                  <c:v>1982</c:v>
                </c:pt>
                <c:pt idx="139">
                  <c:v>2017</c:v>
                </c:pt>
                <c:pt idx="140">
                  <c:v>2014</c:v>
                </c:pt>
                <c:pt idx="141">
                  <c:v>2016</c:v>
                </c:pt>
                <c:pt idx="142">
                  <c:v>1994</c:v>
                </c:pt>
                <c:pt idx="143">
                  <c:v>1938</c:v>
                </c:pt>
                <c:pt idx="144">
                  <c:v>1967</c:v>
                </c:pt>
                <c:pt idx="145">
                  <c:v>1999</c:v>
                </c:pt>
                <c:pt idx="146">
                  <c:v>1979</c:v>
                </c:pt>
                <c:pt idx="147">
                  <c:v>1944</c:v>
                </c:pt>
                <c:pt idx="148">
                  <c:v>1940</c:v>
                </c:pt>
                <c:pt idx="149">
                  <c:v>1986</c:v>
                </c:pt>
                <c:pt idx="150">
                  <c:v>1994</c:v>
                </c:pt>
                <c:pt idx="151">
                  <c:v>1938</c:v>
                </c:pt>
                <c:pt idx="152">
                  <c:v>2004</c:v>
                </c:pt>
                <c:pt idx="153">
                  <c:v>2003</c:v>
                </c:pt>
                <c:pt idx="154">
                  <c:v>1989</c:v>
                </c:pt>
                <c:pt idx="155">
                  <c:v>1972</c:v>
                </c:pt>
                <c:pt idx="156">
                  <c:v>2012</c:v>
                </c:pt>
                <c:pt idx="157">
                  <c:v>1933</c:v>
                </c:pt>
                <c:pt idx="158">
                  <c:v>1997</c:v>
                </c:pt>
                <c:pt idx="159">
                  <c:v>2016</c:v>
                </c:pt>
                <c:pt idx="160">
                  <c:v>1935</c:v>
                </c:pt>
                <c:pt idx="161">
                  <c:v>2017</c:v>
                </c:pt>
                <c:pt idx="162">
                  <c:v>2012</c:v>
                </c:pt>
                <c:pt idx="163">
                  <c:v>2022</c:v>
                </c:pt>
                <c:pt idx="164">
                  <c:v>1985</c:v>
                </c:pt>
                <c:pt idx="165">
                  <c:v>2014</c:v>
                </c:pt>
                <c:pt idx="166">
                  <c:v>2009</c:v>
                </c:pt>
                <c:pt idx="167">
                  <c:v>2012</c:v>
                </c:pt>
                <c:pt idx="168">
                  <c:v>1974</c:v>
                </c:pt>
                <c:pt idx="169">
                  <c:v>2003</c:v>
                </c:pt>
                <c:pt idx="170">
                  <c:v>1987</c:v>
                </c:pt>
                <c:pt idx="171">
                  <c:v>2009</c:v>
                </c:pt>
                <c:pt idx="172">
                  <c:v>1980</c:v>
                </c:pt>
                <c:pt idx="173">
                  <c:v>1990</c:v>
                </c:pt>
                <c:pt idx="174">
                  <c:v>1988</c:v>
                </c:pt>
                <c:pt idx="175">
                  <c:v>2010</c:v>
                </c:pt>
                <c:pt idx="176">
                  <c:v>2014</c:v>
                </c:pt>
                <c:pt idx="177">
                  <c:v>2012</c:v>
                </c:pt>
                <c:pt idx="178">
                  <c:v>2011</c:v>
                </c:pt>
                <c:pt idx="179">
                  <c:v>2019</c:v>
                </c:pt>
                <c:pt idx="180">
                  <c:v>2000</c:v>
                </c:pt>
                <c:pt idx="181">
                  <c:v>1997</c:v>
                </c:pt>
                <c:pt idx="182">
                  <c:v>1993</c:v>
                </c:pt>
                <c:pt idx="183">
                  <c:v>1989</c:v>
                </c:pt>
                <c:pt idx="184">
                  <c:v>2015</c:v>
                </c:pt>
                <c:pt idx="185">
                  <c:v>2004</c:v>
                </c:pt>
                <c:pt idx="186">
                  <c:v>1998</c:v>
                </c:pt>
                <c:pt idx="187">
                  <c:v>1999</c:v>
                </c:pt>
                <c:pt idx="188">
                  <c:v>2002</c:v>
                </c:pt>
                <c:pt idx="189">
                  <c:v>1994</c:v>
                </c:pt>
                <c:pt idx="190">
                  <c:v>2010</c:v>
                </c:pt>
                <c:pt idx="191">
                  <c:v>1999</c:v>
                </c:pt>
                <c:pt idx="192">
                  <c:v>2015</c:v>
                </c:pt>
                <c:pt idx="193">
                  <c:v>1952</c:v>
                </c:pt>
                <c:pt idx="194">
                  <c:v>1993</c:v>
                </c:pt>
                <c:pt idx="195">
                  <c:v>1992</c:v>
                </c:pt>
                <c:pt idx="196">
                  <c:v>2001</c:v>
                </c:pt>
                <c:pt idx="197">
                  <c:v>2016</c:v>
                </c:pt>
                <c:pt idx="198">
                  <c:v>1991</c:v>
                </c:pt>
                <c:pt idx="199">
                  <c:v>2003</c:v>
                </c:pt>
                <c:pt idx="200">
                  <c:v>2003</c:v>
                </c:pt>
                <c:pt idx="201">
                  <c:v>1986</c:v>
                </c:pt>
                <c:pt idx="202">
                  <c:v>2005</c:v>
                </c:pt>
                <c:pt idx="203">
                  <c:v>2006</c:v>
                </c:pt>
                <c:pt idx="204">
                  <c:v>1975</c:v>
                </c:pt>
                <c:pt idx="205">
                  <c:v>1985</c:v>
                </c:pt>
                <c:pt idx="206">
                  <c:v>1992</c:v>
                </c:pt>
                <c:pt idx="207">
                  <c:v>1983</c:v>
                </c:pt>
                <c:pt idx="208">
                  <c:v>2019</c:v>
                </c:pt>
                <c:pt idx="209">
                  <c:v>2007</c:v>
                </c:pt>
                <c:pt idx="210">
                  <c:v>2001</c:v>
                </c:pt>
                <c:pt idx="211">
                  <c:v>2018</c:v>
                </c:pt>
                <c:pt idx="212">
                  <c:v>2017</c:v>
                </c:pt>
                <c:pt idx="213">
                  <c:v>2016</c:v>
                </c:pt>
                <c:pt idx="214">
                  <c:v>2010</c:v>
                </c:pt>
                <c:pt idx="215">
                  <c:v>1992</c:v>
                </c:pt>
                <c:pt idx="216">
                  <c:v>1998</c:v>
                </c:pt>
                <c:pt idx="217">
                  <c:v>1999</c:v>
                </c:pt>
                <c:pt idx="218">
                  <c:v>1998</c:v>
                </c:pt>
                <c:pt idx="219">
                  <c:v>2014</c:v>
                </c:pt>
                <c:pt idx="220">
                  <c:v>2021</c:v>
                </c:pt>
                <c:pt idx="221">
                  <c:v>2010</c:v>
                </c:pt>
                <c:pt idx="222">
                  <c:v>2008</c:v>
                </c:pt>
                <c:pt idx="223">
                  <c:v>1967</c:v>
                </c:pt>
                <c:pt idx="224">
                  <c:v>1985</c:v>
                </c:pt>
                <c:pt idx="225">
                  <c:v>1954</c:v>
                </c:pt>
                <c:pt idx="226">
                  <c:v>2011</c:v>
                </c:pt>
                <c:pt idx="227">
                  <c:v>1991</c:v>
                </c:pt>
                <c:pt idx="228">
                  <c:v>2013</c:v>
                </c:pt>
              </c:numCache>
            </c:numRef>
          </c:xVal>
          <c:yVal>
            <c:numRef>
              <c:f>genre_tables!$BG$3:$BG$231</c:f>
              <c:numCache>
                <c:formatCode>General</c:formatCode>
                <c:ptCount val="229"/>
                <c:pt idx="0" formatCode="0.0">
                  <c:v>0</c:v>
                </c:pt>
                <c:pt idx="1">
                  <c:v>59</c:v>
                </c:pt>
                <c:pt idx="2">
                  <c:v>87</c:v>
                </c:pt>
                <c:pt idx="3">
                  <c:v>57</c:v>
                </c:pt>
                <c:pt idx="4">
                  <c:v>96</c:v>
                </c:pt>
                <c:pt idx="5">
                  <c:v>99</c:v>
                </c:pt>
                <c:pt idx="6">
                  <c:v>67</c:v>
                </c:pt>
                <c:pt idx="7">
                  <c:v>97</c:v>
                </c:pt>
                <c:pt idx="8">
                  <c:v>0</c:v>
                </c:pt>
                <c:pt idx="9">
                  <c:v>96</c:v>
                </c:pt>
                <c:pt idx="10">
                  <c:v>88</c:v>
                </c:pt>
                <c:pt idx="11">
                  <c:v>69</c:v>
                </c:pt>
                <c:pt idx="12">
                  <c:v>92</c:v>
                </c:pt>
                <c:pt idx="13">
                  <c:v>99</c:v>
                </c:pt>
                <c:pt idx="14">
                  <c:v>83</c:v>
                </c:pt>
                <c:pt idx="15">
                  <c:v>94</c:v>
                </c:pt>
                <c:pt idx="16">
                  <c:v>0</c:v>
                </c:pt>
                <c:pt idx="17">
                  <c:v>0</c:v>
                </c:pt>
                <c:pt idx="18">
                  <c:v>64</c:v>
                </c:pt>
                <c:pt idx="19">
                  <c:v>75</c:v>
                </c:pt>
                <c:pt idx="20">
                  <c:v>55</c:v>
                </c:pt>
                <c:pt idx="21">
                  <c:v>90</c:v>
                </c:pt>
                <c:pt idx="22">
                  <c:v>69</c:v>
                </c:pt>
                <c:pt idx="23">
                  <c:v>90</c:v>
                </c:pt>
                <c:pt idx="24">
                  <c:v>98</c:v>
                </c:pt>
                <c:pt idx="25">
                  <c:v>91</c:v>
                </c:pt>
                <c:pt idx="26">
                  <c:v>65</c:v>
                </c:pt>
                <c:pt idx="27">
                  <c:v>89</c:v>
                </c:pt>
                <c:pt idx="28">
                  <c:v>86</c:v>
                </c:pt>
                <c:pt idx="29">
                  <c:v>0</c:v>
                </c:pt>
                <c:pt idx="30">
                  <c:v>0</c:v>
                </c:pt>
                <c:pt idx="31">
                  <c:v>88</c:v>
                </c:pt>
                <c:pt idx="32">
                  <c:v>71</c:v>
                </c:pt>
                <c:pt idx="33">
                  <c:v>96</c:v>
                </c:pt>
                <c:pt idx="34">
                  <c:v>94</c:v>
                </c:pt>
                <c:pt idx="35">
                  <c:v>88</c:v>
                </c:pt>
                <c:pt idx="36">
                  <c:v>79</c:v>
                </c:pt>
                <c:pt idx="37">
                  <c:v>79</c:v>
                </c:pt>
                <c:pt idx="38">
                  <c:v>66</c:v>
                </c:pt>
                <c:pt idx="39">
                  <c:v>86</c:v>
                </c:pt>
                <c:pt idx="40">
                  <c:v>77</c:v>
                </c:pt>
                <c:pt idx="41">
                  <c:v>77</c:v>
                </c:pt>
                <c:pt idx="42">
                  <c:v>0</c:v>
                </c:pt>
                <c:pt idx="43">
                  <c:v>0</c:v>
                </c:pt>
                <c:pt idx="44">
                  <c:v>87</c:v>
                </c:pt>
                <c:pt idx="45">
                  <c:v>0</c:v>
                </c:pt>
                <c:pt idx="46">
                  <c:v>79</c:v>
                </c:pt>
                <c:pt idx="47">
                  <c:v>73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90</c:v>
                </c:pt>
                <c:pt idx="60">
                  <c:v>0</c:v>
                </c:pt>
                <c:pt idx="61">
                  <c:v>0</c:v>
                </c:pt>
                <c:pt idx="62">
                  <c:v>76</c:v>
                </c:pt>
                <c:pt idx="63">
                  <c:v>65</c:v>
                </c:pt>
                <c:pt idx="64">
                  <c:v>77</c:v>
                </c:pt>
                <c:pt idx="65">
                  <c:v>94</c:v>
                </c:pt>
                <c:pt idx="66">
                  <c:v>78</c:v>
                </c:pt>
                <c:pt idx="67">
                  <c:v>83</c:v>
                </c:pt>
                <c:pt idx="68">
                  <c:v>72</c:v>
                </c:pt>
                <c:pt idx="69">
                  <c:v>83</c:v>
                </c:pt>
                <c:pt idx="70">
                  <c:v>72</c:v>
                </c:pt>
                <c:pt idx="71">
                  <c:v>93</c:v>
                </c:pt>
                <c:pt idx="72">
                  <c:v>83</c:v>
                </c:pt>
                <c:pt idx="73">
                  <c:v>86</c:v>
                </c:pt>
                <c:pt idx="74">
                  <c:v>77</c:v>
                </c:pt>
                <c:pt idx="75">
                  <c:v>78</c:v>
                </c:pt>
                <c:pt idx="76">
                  <c:v>78</c:v>
                </c:pt>
                <c:pt idx="77">
                  <c:v>83</c:v>
                </c:pt>
                <c:pt idx="78">
                  <c:v>92</c:v>
                </c:pt>
                <c:pt idx="79">
                  <c:v>95</c:v>
                </c:pt>
                <c:pt idx="80">
                  <c:v>84</c:v>
                </c:pt>
                <c:pt idx="81">
                  <c:v>91</c:v>
                </c:pt>
                <c:pt idx="82">
                  <c:v>0</c:v>
                </c:pt>
                <c:pt idx="83">
                  <c:v>73</c:v>
                </c:pt>
                <c:pt idx="84">
                  <c:v>96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73</c:v>
                </c:pt>
                <c:pt idx="91">
                  <c:v>83</c:v>
                </c:pt>
                <c:pt idx="92">
                  <c:v>82</c:v>
                </c:pt>
                <c:pt idx="93">
                  <c:v>76</c:v>
                </c:pt>
                <c:pt idx="94">
                  <c:v>90</c:v>
                </c:pt>
                <c:pt idx="95">
                  <c:v>58</c:v>
                </c:pt>
                <c:pt idx="96">
                  <c:v>74</c:v>
                </c:pt>
                <c:pt idx="97">
                  <c:v>83</c:v>
                </c:pt>
                <c:pt idx="98">
                  <c:v>84</c:v>
                </c:pt>
                <c:pt idx="99">
                  <c:v>67</c:v>
                </c:pt>
                <c:pt idx="100">
                  <c:v>60</c:v>
                </c:pt>
                <c:pt idx="101">
                  <c:v>88</c:v>
                </c:pt>
                <c:pt idx="102">
                  <c:v>92</c:v>
                </c:pt>
                <c:pt idx="103">
                  <c:v>79</c:v>
                </c:pt>
                <c:pt idx="104">
                  <c:v>62</c:v>
                </c:pt>
                <c:pt idx="105">
                  <c:v>89</c:v>
                </c:pt>
                <c:pt idx="106">
                  <c:v>77</c:v>
                </c:pt>
                <c:pt idx="107">
                  <c:v>96</c:v>
                </c:pt>
                <c:pt idx="108">
                  <c:v>0</c:v>
                </c:pt>
                <c:pt idx="109">
                  <c:v>54</c:v>
                </c:pt>
                <c:pt idx="110">
                  <c:v>86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81</c:v>
                </c:pt>
                <c:pt idx="115">
                  <c:v>88</c:v>
                </c:pt>
                <c:pt idx="116">
                  <c:v>0</c:v>
                </c:pt>
                <c:pt idx="117">
                  <c:v>99</c:v>
                </c:pt>
                <c:pt idx="118">
                  <c:v>0</c:v>
                </c:pt>
                <c:pt idx="119">
                  <c:v>84</c:v>
                </c:pt>
                <c:pt idx="120">
                  <c:v>0</c:v>
                </c:pt>
                <c:pt idx="121">
                  <c:v>0</c:v>
                </c:pt>
                <c:pt idx="122">
                  <c:v>81</c:v>
                </c:pt>
                <c:pt idx="123">
                  <c:v>80</c:v>
                </c:pt>
                <c:pt idx="124">
                  <c:v>84</c:v>
                </c:pt>
                <c:pt idx="125">
                  <c:v>66</c:v>
                </c:pt>
                <c:pt idx="126">
                  <c:v>51</c:v>
                </c:pt>
                <c:pt idx="127">
                  <c:v>81</c:v>
                </c:pt>
                <c:pt idx="128">
                  <c:v>81</c:v>
                </c:pt>
                <c:pt idx="129">
                  <c:v>55</c:v>
                </c:pt>
                <c:pt idx="130">
                  <c:v>71</c:v>
                </c:pt>
                <c:pt idx="131">
                  <c:v>55</c:v>
                </c:pt>
                <c:pt idx="132">
                  <c:v>82</c:v>
                </c:pt>
                <c:pt idx="133">
                  <c:v>61</c:v>
                </c:pt>
                <c:pt idx="134">
                  <c:v>57</c:v>
                </c:pt>
                <c:pt idx="135">
                  <c:v>90</c:v>
                </c:pt>
                <c:pt idx="136">
                  <c:v>72</c:v>
                </c:pt>
                <c:pt idx="137">
                  <c:v>88</c:v>
                </c:pt>
                <c:pt idx="138">
                  <c:v>73</c:v>
                </c:pt>
                <c:pt idx="139">
                  <c:v>88</c:v>
                </c:pt>
                <c:pt idx="140">
                  <c:v>79</c:v>
                </c:pt>
                <c:pt idx="141">
                  <c:v>81</c:v>
                </c:pt>
                <c:pt idx="142">
                  <c:v>70</c:v>
                </c:pt>
                <c:pt idx="143">
                  <c:v>91</c:v>
                </c:pt>
                <c:pt idx="144">
                  <c:v>63</c:v>
                </c:pt>
                <c:pt idx="145">
                  <c:v>87</c:v>
                </c:pt>
                <c:pt idx="146">
                  <c:v>83</c:v>
                </c:pt>
                <c:pt idx="147">
                  <c:v>90</c:v>
                </c:pt>
                <c:pt idx="148">
                  <c:v>0</c:v>
                </c:pt>
                <c:pt idx="149">
                  <c:v>90</c:v>
                </c:pt>
                <c:pt idx="150">
                  <c:v>81</c:v>
                </c:pt>
                <c:pt idx="151">
                  <c:v>0</c:v>
                </c:pt>
                <c:pt idx="152">
                  <c:v>56</c:v>
                </c:pt>
                <c:pt idx="153">
                  <c:v>74</c:v>
                </c:pt>
                <c:pt idx="154">
                  <c:v>77</c:v>
                </c:pt>
                <c:pt idx="155">
                  <c:v>93</c:v>
                </c:pt>
                <c:pt idx="156">
                  <c:v>0</c:v>
                </c:pt>
                <c:pt idx="157">
                  <c:v>93</c:v>
                </c:pt>
                <c:pt idx="158">
                  <c:v>0</c:v>
                </c:pt>
                <c:pt idx="159">
                  <c:v>85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87</c:v>
                </c:pt>
                <c:pt idx="164">
                  <c:v>62</c:v>
                </c:pt>
                <c:pt idx="165">
                  <c:v>60</c:v>
                </c:pt>
                <c:pt idx="166">
                  <c:v>73</c:v>
                </c:pt>
                <c:pt idx="167">
                  <c:v>81</c:v>
                </c:pt>
                <c:pt idx="168">
                  <c:v>73</c:v>
                </c:pt>
                <c:pt idx="169">
                  <c:v>91</c:v>
                </c:pt>
                <c:pt idx="170">
                  <c:v>72</c:v>
                </c:pt>
                <c:pt idx="171">
                  <c:v>76</c:v>
                </c:pt>
                <c:pt idx="172">
                  <c:v>78</c:v>
                </c:pt>
                <c:pt idx="173">
                  <c:v>63</c:v>
                </c:pt>
                <c:pt idx="174">
                  <c:v>83</c:v>
                </c:pt>
                <c:pt idx="175">
                  <c:v>71</c:v>
                </c:pt>
                <c:pt idx="176">
                  <c:v>87</c:v>
                </c:pt>
                <c:pt idx="177">
                  <c:v>72</c:v>
                </c:pt>
                <c:pt idx="178">
                  <c:v>81</c:v>
                </c:pt>
                <c:pt idx="179">
                  <c:v>84</c:v>
                </c:pt>
                <c:pt idx="180">
                  <c:v>69</c:v>
                </c:pt>
                <c:pt idx="181">
                  <c:v>67</c:v>
                </c:pt>
                <c:pt idx="182">
                  <c:v>85</c:v>
                </c:pt>
                <c:pt idx="183">
                  <c:v>76</c:v>
                </c:pt>
                <c:pt idx="184">
                  <c:v>70</c:v>
                </c:pt>
                <c:pt idx="185">
                  <c:v>78</c:v>
                </c:pt>
                <c:pt idx="186">
                  <c:v>81</c:v>
                </c:pt>
                <c:pt idx="187">
                  <c:v>90</c:v>
                </c:pt>
                <c:pt idx="188">
                  <c:v>83</c:v>
                </c:pt>
                <c:pt idx="189">
                  <c:v>70</c:v>
                </c:pt>
                <c:pt idx="190">
                  <c:v>45</c:v>
                </c:pt>
                <c:pt idx="191">
                  <c:v>73</c:v>
                </c:pt>
                <c:pt idx="192">
                  <c:v>74</c:v>
                </c:pt>
                <c:pt idx="193">
                  <c:v>85</c:v>
                </c:pt>
                <c:pt idx="194">
                  <c:v>81</c:v>
                </c:pt>
                <c:pt idx="195">
                  <c:v>83</c:v>
                </c:pt>
                <c:pt idx="196">
                  <c:v>85</c:v>
                </c:pt>
                <c:pt idx="197">
                  <c:v>0</c:v>
                </c:pt>
                <c:pt idx="198">
                  <c:v>68</c:v>
                </c:pt>
                <c:pt idx="199">
                  <c:v>91</c:v>
                </c:pt>
                <c:pt idx="200">
                  <c:v>68</c:v>
                </c:pt>
                <c:pt idx="201">
                  <c:v>75</c:v>
                </c:pt>
                <c:pt idx="202">
                  <c:v>51</c:v>
                </c:pt>
                <c:pt idx="203">
                  <c:v>66</c:v>
                </c:pt>
                <c:pt idx="204">
                  <c:v>89</c:v>
                </c:pt>
                <c:pt idx="205">
                  <c:v>75</c:v>
                </c:pt>
                <c:pt idx="206">
                  <c:v>64</c:v>
                </c:pt>
                <c:pt idx="207">
                  <c:v>0</c:v>
                </c:pt>
                <c:pt idx="208">
                  <c:v>83</c:v>
                </c:pt>
                <c:pt idx="209">
                  <c:v>76</c:v>
                </c:pt>
                <c:pt idx="210">
                  <c:v>76</c:v>
                </c:pt>
                <c:pt idx="211">
                  <c:v>66</c:v>
                </c:pt>
                <c:pt idx="212">
                  <c:v>67</c:v>
                </c:pt>
                <c:pt idx="213">
                  <c:v>81</c:v>
                </c:pt>
                <c:pt idx="214">
                  <c:v>66</c:v>
                </c:pt>
                <c:pt idx="215">
                  <c:v>68</c:v>
                </c:pt>
                <c:pt idx="216">
                  <c:v>86</c:v>
                </c:pt>
                <c:pt idx="217">
                  <c:v>68</c:v>
                </c:pt>
                <c:pt idx="218">
                  <c:v>71</c:v>
                </c:pt>
                <c:pt idx="219">
                  <c:v>76</c:v>
                </c:pt>
                <c:pt idx="220">
                  <c:v>81</c:v>
                </c:pt>
                <c:pt idx="221">
                  <c:v>72</c:v>
                </c:pt>
                <c:pt idx="222">
                  <c:v>86</c:v>
                </c:pt>
                <c:pt idx="223">
                  <c:v>65</c:v>
                </c:pt>
                <c:pt idx="224">
                  <c:v>90</c:v>
                </c:pt>
                <c:pt idx="225">
                  <c:v>72</c:v>
                </c:pt>
                <c:pt idx="226">
                  <c:v>72</c:v>
                </c:pt>
                <c:pt idx="227">
                  <c:v>69</c:v>
                </c:pt>
                <c:pt idx="228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2E-4169-A46C-7C6454C28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604231"/>
        <c:axId val="782238728"/>
      </c:scatterChart>
      <c:valAx>
        <c:axId val="767604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238728"/>
        <c:crosses val="autoZero"/>
        <c:crossBetween val="midCat"/>
      </c:valAx>
      <c:valAx>
        <c:axId val="7822387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604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Comedy (gross revenue (M)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genre_tables!$BD$3:$BD$231</c:f>
              <c:numCache>
                <c:formatCode>General</c:formatCode>
                <c:ptCount val="229"/>
                <c:pt idx="0">
                  <c:v>2022</c:v>
                </c:pt>
                <c:pt idx="1">
                  <c:v>1997</c:v>
                </c:pt>
                <c:pt idx="2">
                  <c:v>1985</c:v>
                </c:pt>
                <c:pt idx="3">
                  <c:v>2011</c:v>
                </c:pt>
                <c:pt idx="4">
                  <c:v>1936</c:v>
                </c:pt>
                <c:pt idx="5">
                  <c:v>1931</c:v>
                </c:pt>
                <c:pt idx="6">
                  <c:v>2009</c:v>
                </c:pt>
                <c:pt idx="7">
                  <c:v>1964</c:v>
                </c:pt>
                <c:pt idx="8">
                  <c:v>1940</c:v>
                </c:pt>
                <c:pt idx="9">
                  <c:v>1995</c:v>
                </c:pt>
                <c:pt idx="10">
                  <c:v>2009</c:v>
                </c:pt>
                <c:pt idx="11">
                  <c:v>2001</c:v>
                </c:pt>
                <c:pt idx="12">
                  <c:v>2010</c:v>
                </c:pt>
                <c:pt idx="13">
                  <c:v>1952</c:v>
                </c:pt>
                <c:pt idx="14">
                  <c:v>1973</c:v>
                </c:pt>
                <c:pt idx="15">
                  <c:v>1960</c:v>
                </c:pt>
                <c:pt idx="16">
                  <c:v>2019</c:v>
                </c:pt>
                <c:pt idx="17">
                  <c:v>1921</c:v>
                </c:pt>
                <c:pt idx="18">
                  <c:v>2023</c:v>
                </c:pt>
                <c:pt idx="19">
                  <c:v>2013</c:v>
                </c:pt>
                <c:pt idx="20">
                  <c:v>2000</c:v>
                </c:pt>
                <c:pt idx="21">
                  <c:v>1998</c:v>
                </c:pt>
                <c:pt idx="22">
                  <c:v>2018</c:v>
                </c:pt>
                <c:pt idx="23">
                  <c:v>2003</c:v>
                </c:pt>
                <c:pt idx="24">
                  <c:v>1959</c:v>
                </c:pt>
                <c:pt idx="25">
                  <c:v>1975</c:v>
                </c:pt>
                <c:pt idx="26">
                  <c:v>2019</c:v>
                </c:pt>
                <c:pt idx="27">
                  <c:v>2012</c:v>
                </c:pt>
                <c:pt idx="28">
                  <c:v>1942</c:v>
                </c:pt>
                <c:pt idx="29">
                  <c:v>2011</c:v>
                </c:pt>
                <c:pt idx="30">
                  <c:v>1924</c:v>
                </c:pt>
                <c:pt idx="31">
                  <c:v>2014</c:v>
                </c:pt>
                <c:pt idx="32">
                  <c:v>1998</c:v>
                </c:pt>
                <c:pt idx="33">
                  <c:v>2007</c:v>
                </c:pt>
                <c:pt idx="34">
                  <c:v>2015</c:v>
                </c:pt>
                <c:pt idx="35">
                  <c:v>2017</c:v>
                </c:pt>
                <c:pt idx="36">
                  <c:v>1989</c:v>
                </c:pt>
                <c:pt idx="37">
                  <c:v>2001</c:v>
                </c:pt>
                <c:pt idx="38">
                  <c:v>1998</c:v>
                </c:pt>
                <c:pt idx="39">
                  <c:v>1988</c:v>
                </c:pt>
                <c:pt idx="40">
                  <c:v>2014</c:v>
                </c:pt>
                <c:pt idx="41">
                  <c:v>1973</c:v>
                </c:pt>
                <c:pt idx="42">
                  <c:v>2009</c:v>
                </c:pt>
                <c:pt idx="43">
                  <c:v>2014</c:v>
                </c:pt>
                <c:pt idx="44">
                  <c:v>1934</c:v>
                </c:pt>
                <c:pt idx="45">
                  <c:v>2015</c:v>
                </c:pt>
                <c:pt idx="46">
                  <c:v>1995</c:v>
                </c:pt>
                <c:pt idx="47">
                  <c:v>1939</c:v>
                </c:pt>
                <c:pt idx="48">
                  <c:v>2001</c:v>
                </c:pt>
                <c:pt idx="49">
                  <c:v>1926</c:v>
                </c:pt>
                <c:pt idx="50">
                  <c:v>1925</c:v>
                </c:pt>
                <c:pt idx="51">
                  <c:v>2012</c:v>
                </c:pt>
                <c:pt idx="52">
                  <c:v>2006</c:v>
                </c:pt>
                <c:pt idx="53">
                  <c:v>2013</c:v>
                </c:pt>
                <c:pt idx="54">
                  <c:v>1986</c:v>
                </c:pt>
                <c:pt idx="55">
                  <c:v>1988</c:v>
                </c:pt>
                <c:pt idx="56">
                  <c:v>1975</c:v>
                </c:pt>
                <c:pt idx="57">
                  <c:v>2003</c:v>
                </c:pt>
                <c:pt idx="58">
                  <c:v>2000</c:v>
                </c:pt>
                <c:pt idx="59">
                  <c:v>1928</c:v>
                </c:pt>
                <c:pt idx="60">
                  <c:v>2012</c:v>
                </c:pt>
                <c:pt idx="61">
                  <c:v>1998</c:v>
                </c:pt>
                <c:pt idx="62">
                  <c:v>2014</c:v>
                </c:pt>
                <c:pt idx="63">
                  <c:v>2016</c:v>
                </c:pt>
                <c:pt idx="64">
                  <c:v>1987</c:v>
                </c:pt>
                <c:pt idx="65">
                  <c:v>2016</c:v>
                </c:pt>
                <c:pt idx="66">
                  <c:v>2016</c:v>
                </c:pt>
                <c:pt idx="67">
                  <c:v>1967</c:v>
                </c:pt>
                <c:pt idx="68">
                  <c:v>2021</c:v>
                </c:pt>
                <c:pt idx="69">
                  <c:v>2020</c:v>
                </c:pt>
                <c:pt idx="70">
                  <c:v>1993</c:v>
                </c:pt>
                <c:pt idx="71">
                  <c:v>1989</c:v>
                </c:pt>
                <c:pt idx="72">
                  <c:v>1974</c:v>
                </c:pt>
                <c:pt idx="73">
                  <c:v>1992</c:v>
                </c:pt>
                <c:pt idx="74">
                  <c:v>1979</c:v>
                </c:pt>
                <c:pt idx="75">
                  <c:v>1994</c:v>
                </c:pt>
                <c:pt idx="76">
                  <c:v>1953</c:v>
                </c:pt>
                <c:pt idx="77">
                  <c:v>1979</c:v>
                </c:pt>
                <c:pt idx="78">
                  <c:v>1977</c:v>
                </c:pt>
                <c:pt idx="79">
                  <c:v>1960</c:v>
                </c:pt>
                <c:pt idx="80">
                  <c:v>1953</c:v>
                </c:pt>
                <c:pt idx="81">
                  <c:v>1996</c:v>
                </c:pt>
                <c:pt idx="82">
                  <c:v>2001</c:v>
                </c:pt>
                <c:pt idx="83">
                  <c:v>1998</c:v>
                </c:pt>
                <c:pt idx="84">
                  <c:v>1940</c:v>
                </c:pt>
                <c:pt idx="85">
                  <c:v>1949</c:v>
                </c:pt>
                <c:pt idx="86">
                  <c:v>2004</c:v>
                </c:pt>
                <c:pt idx="87">
                  <c:v>2006</c:v>
                </c:pt>
                <c:pt idx="88">
                  <c:v>1994</c:v>
                </c:pt>
                <c:pt idx="89">
                  <c:v>2001</c:v>
                </c:pt>
                <c:pt idx="90">
                  <c:v>2022</c:v>
                </c:pt>
                <c:pt idx="91">
                  <c:v>2009</c:v>
                </c:pt>
                <c:pt idx="92">
                  <c:v>2019</c:v>
                </c:pt>
                <c:pt idx="93">
                  <c:v>2004</c:v>
                </c:pt>
                <c:pt idx="94">
                  <c:v>2000</c:v>
                </c:pt>
                <c:pt idx="95">
                  <c:v>2019</c:v>
                </c:pt>
                <c:pt idx="96">
                  <c:v>2017</c:v>
                </c:pt>
                <c:pt idx="97">
                  <c:v>1963</c:v>
                </c:pt>
                <c:pt idx="98">
                  <c:v>2001</c:v>
                </c:pt>
                <c:pt idx="99">
                  <c:v>2008</c:v>
                </c:pt>
                <c:pt idx="100">
                  <c:v>1980</c:v>
                </c:pt>
                <c:pt idx="101">
                  <c:v>1999</c:v>
                </c:pt>
                <c:pt idx="102">
                  <c:v>1984</c:v>
                </c:pt>
                <c:pt idx="103">
                  <c:v>2016</c:v>
                </c:pt>
                <c:pt idx="104">
                  <c:v>1971</c:v>
                </c:pt>
                <c:pt idx="105">
                  <c:v>2011</c:v>
                </c:pt>
                <c:pt idx="106">
                  <c:v>1983</c:v>
                </c:pt>
                <c:pt idx="107">
                  <c:v>1940</c:v>
                </c:pt>
                <c:pt idx="108">
                  <c:v>1944</c:v>
                </c:pt>
                <c:pt idx="109">
                  <c:v>2003</c:v>
                </c:pt>
                <c:pt idx="110">
                  <c:v>1934</c:v>
                </c:pt>
                <c:pt idx="111">
                  <c:v>1973</c:v>
                </c:pt>
                <c:pt idx="112">
                  <c:v>1950</c:v>
                </c:pt>
                <c:pt idx="113">
                  <c:v>1941</c:v>
                </c:pt>
                <c:pt idx="114">
                  <c:v>2005</c:v>
                </c:pt>
                <c:pt idx="115">
                  <c:v>1947</c:v>
                </c:pt>
                <c:pt idx="116">
                  <c:v>2009</c:v>
                </c:pt>
                <c:pt idx="117">
                  <c:v>1939</c:v>
                </c:pt>
                <c:pt idx="118">
                  <c:v>2007</c:v>
                </c:pt>
                <c:pt idx="119">
                  <c:v>2001</c:v>
                </c:pt>
                <c:pt idx="120">
                  <c:v>2018</c:v>
                </c:pt>
                <c:pt idx="121">
                  <c:v>2018</c:v>
                </c:pt>
                <c:pt idx="122">
                  <c:v>2022</c:v>
                </c:pt>
                <c:pt idx="123">
                  <c:v>2006</c:v>
                </c:pt>
                <c:pt idx="124">
                  <c:v>2012</c:v>
                </c:pt>
                <c:pt idx="125">
                  <c:v>1985</c:v>
                </c:pt>
                <c:pt idx="126">
                  <c:v>2019</c:v>
                </c:pt>
                <c:pt idx="127">
                  <c:v>2015</c:v>
                </c:pt>
                <c:pt idx="128">
                  <c:v>2007</c:v>
                </c:pt>
                <c:pt idx="129">
                  <c:v>2013</c:v>
                </c:pt>
                <c:pt idx="130">
                  <c:v>1984</c:v>
                </c:pt>
                <c:pt idx="131">
                  <c:v>1993</c:v>
                </c:pt>
                <c:pt idx="132">
                  <c:v>2018</c:v>
                </c:pt>
                <c:pt idx="133">
                  <c:v>1986</c:v>
                </c:pt>
                <c:pt idx="134">
                  <c:v>1989</c:v>
                </c:pt>
                <c:pt idx="135">
                  <c:v>2021</c:v>
                </c:pt>
                <c:pt idx="136">
                  <c:v>2016</c:v>
                </c:pt>
                <c:pt idx="137">
                  <c:v>1964</c:v>
                </c:pt>
                <c:pt idx="138">
                  <c:v>1982</c:v>
                </c:pt>
                <c:pt idx="139">
                  <c:v>2017</c:v>
                </c:pt>
                <c:pt idx="140">
                  <c:v>2014</c:v>
                </c:pt>
                <c:pt idx="141">
                  <c:v>2016</c:v>
                </c:pt>
                <c:pt idx="142">
                  <c:v>1994</c:v>
                </c:pt>
                <c:pt idx="143">
                  <c:v>1938</c:v>
                </c:pt>
                <c:pt idx="144">
                  <c:v>1967</c:v>
                </c:pt>
                <c:pt idx="145">
                  <c:v>1999</c:v>
                </c:pt>
                <c:pt idx="146">
                  <c:v>1979</c:v>
                </c:pt>
                <c:pt idx="147">
                  <c:v>1944</c:v>
                </c:pt>
                <c:pt idx="148">
                  <c:v>1940</c:v>
                </c:pt>
                <c:pt idx="149">
                  <c:v>1986</c:v>
                </c:pt>
                <c:pt idx="150">
                  <c:v>1994</c:v>
                </c:pt>
                <c:pt idx="151">
                  <c:v>1938</c:v>
                </c:pt>
                <c:pt idx="152">
                  <c:v>2004</c:v>
                </c:pt>
                <c:pt idx="153">
                  <c:v>2003</c:v>
                </c:pt>
                <c:pt idx="154">
                  <c:v>1989</c:v>
                </c:pt>
                <c:pt idx="155">
                  <c:v>1972</c:v>
                </c:pt>
                <c:pt idx="156">
                  <c:v>2012</c:v>
                </c:pt>
                <c:pt idx="157">
                  <c:v>1933</c:v>
                </c:pt>
                <c:pt idx="158">
                  <c:v>1997</c:v>
                </c:pt>
                <c:pt idx="159">
                  <c:v>2016</c:v>
                </c:pt>
                <c:pt idx="160">
                  <c:v>1935</c:v>
                </c:pt>
                <c:pt idx="161">
                  <c:v>2017</c:v>
                </c:pt>
                <c:pt idx="162">
                  <c:v>2012</c:v>
                </c:pt>
                <c:pt idx="163">
                  <c:v>2022</c:v>
                </c:pt>
                <c:pt idx="164">
                  <c:v>1985</c:v>
                </c:pt>
                <c:pt idx="165">
                  <c:v>2014</c:v>
                </c:pt>
                <c:pt idx="166">
                  <c:v>2009</c:v>
                </c:pt>
                <c:pt idx="167">
                  <c:v>2012</c:v>
                </c:pt>
                <c:pt idx="168">
                  <c:v>1974</c:v>
                </c:pt>
                <c:pt idx="169">
                  <c:v>2003</c:v>
                </c:pt>
                <c:pt idx="170">
                  <c:v>1987</c:v>
                </c:pt>
                <c:pt idx="171">
                  <c:v>2009</c:v>
                </c:pt>
                <c:pt idx="172">
                  <c:v>1980</c:v>
                </c:pt>
                <c:pt idx="173">
                  <c:v>1990</c:v>
                </c:pt>
                <c:pt idx="174">
                  <c:v>1988</c:v>
                </c:pt>
                <c:pt idx="175">
                  <c:v>2010</c:v>
                </c:pt>
                <c:pt idx="176">
                  <c:v>2014</c:v>
                </c:pt>
                <c:pt idx="177">
                  <c:v>2012</c:v>
                </c:pt>
                <c:pt idx="178">
                  <c:v>2011</c:v>
                </c:pt>
                <c:pt idx="179">
                  <c:v>2019</c:v>
                </c:pt>
                <c:pt idx="180">
                  <c:v>2000</c:v>
                </c:pt>
                <c:pt idx="181">
                  <c:v>1997</c:v>
                </c:pt>
                <c:pt idx="182">
                  <c:v>1993</c:v>
                </c:pt>
                <c:pt idx="183">
                  <c:v>1989</c:v>
                </c:pt>
                <c:pt idx="184">
                  <c:v>2015</c:v>
                </c:pt>
                <c:pt idx="185">
                  <c:v>2004</c:v>
                </c:pt>
                <c:pt idx="186">
                  <c:v>1998</c:v>
                </c:pt>
                <c:pt idx="187">
                  <c:v>1999</c:v>
                </c:pt>
                <c:pt idx="188">
                  <c:v>2002</c:v>
                </c:pt>
                <c:pt idx="189">
                  <c:v>1994</c:v>
                </c:pt>
                <c:pt idx="190">
                  <c:v>2010</c:v>
                </c:pt>
                <c:pt idx="191">
                  <c:v>1999</c:v>
                </c:pt>
                <c:pt idx="192">
                  <c:v>2015</c:v>
                </c:pt>
                <c:pt idx="193">
                  <c:v>1952</c:v>
                </c:pt>
                <c:pt idx="194">
                  <c:v>1993</c:v>
                </c:pt>
                <c:pt idx="195">
                  <c:v>1992</c:v>
                </c:pt>
                <c:pt idx="196">
                  <c:v>2001</c:v>
                </c:pt>
                <c:pt idx="197">
                  <c:v>2016</c:v>
                </c:pt>
                <c:pt idx="198">
                  <c:v>1991</c:v>
                </c:pt>
                <c:pt idx="199">
                  <c:v>2003</c:v>
                </c:pt>
                <c:pt idx="200">
                  <c:v>2003</c:v>
                </c:pt>
                <c:pt idx="201">
                  <c:v>1986</c:v>
                </c:pt>
                <c:pt idx="202">
                  <c:v>2005</c:v>
                </c:pt>
                <c:pt idx="203">
                  <c:v>2006</c:v>
                </c:pt>
                <c:pt idx="204">
                  <c:v>1975</c:v>
                </c:pt>
                <c:pt idx="205">
                  <c:v>1985</c:v>
                </c:pt>
                <c:pt idx="206">
                  <c:v>1992</c:v>
                </c:pt>
                <c:pt idx="207">
                  <c:v>1983</c:v>
                </c:pt>
                <c:pt idx="208">
                  <c:v>2019</c:v>
                </c:pt>
                <c:pt idx="209">
                  <c:v>2007</c:v>
                </c:pt>
                <c:pt idx="210">
                  <c:v>2001</c:v>
                </c:pt>
                <c:pt idx="211">
                  <c:v>2018</c:v>
                </c:pt>
                <c:pt idx="212">
                  <c:v>2017</c:v>
                </c:pt>
                <c:pt idx="213">
                  <c:v>2016</c:v>
                </c:pt>
                <c:pt idx="214">
                  <c:v>2010</c:v>
                </c:pt>
                <c:pt idx="215">
                  <c:v>1992</c:v>
                </c:pt>
                <c:pt idx="216">
                  <c:v>1998</c:v>
                </c:pt>
                <c:pt idx="217">
                  <c:v>1999</c:v>
                </c:pt>
                <c:pt idx="218">
                  <c:v>1998</c:v>
                </c:pt>
                <c:pt idx="219">
                  <c:v>2014</c:v>
                </c:pt>
                <c:pt idx="220">
                  <c:v>2021</c:v>
                </c:pt>
                <c:pt idx="221">
                  <c:v>2010</c:v>
                </c:pt>
                <c:pt idx="222">
                  <c:v>2008</c:v>
                </c:pt>
                <c:pt idx="223">
                  <c:v>1967</c:v>
                </c:pt>
                <c:pt idx="224">
                  <c:v>1985</c:v>
                </c:pt>
                <c:pt idx="225">
                  <c:v>1954</c:v>
                </c:pt>
                <c:pt idx="226">
                  <c:v>2011</c:v>
                </c:pt>
                <c:pt idx="227">
                  <c:v>1991</c:v>
                </c:pt>
                <c:pt idx="228">
                  <c:v>2013</c:v>
                </c:pt>
              </c:numCache>
            </c:numRef>
          </c:xVal>
          <c:yVal>
            <c:numRef>
              <c:f>genre_tables!$BH$3:$BH$231</c:f>
              <c:numCache>
                <c:formatCode>General</c:formatCode>
                <c:ptCount val="229"/>
                <c:pt idx="0" formatCode="0">
                  <c:v>0</c:v>
                </c:pt>
                <c:pt idx="1">
                  <c:v>57.6</c:v>
                </c:pt>
                <c:pt idx="2">
                  <c:v>210.61</c:v>
                </c:pt>
                <c:pt idx="3">
                  <c:v>13.18</c:v>
                </c:pt>
                <c:pt idx="4">
                  <c:v>0.16</c:v>
                </c:pt>
                <c:pt idx="5">
                  <c:v>0.02</c:v>
                </c:pt>
                <c:pt idx="6">
                  <c:v>6.53</c:v>
                </c:pt>
                <c:pt idx="7">
                  <c:v>0.28000000000000003</c:v>
                </c:pt>
                <c:pt idx="8">
                  <c:v>0.28999999999999998</c:v>
                </c:pt>
                <c:pt idx="9">
                  <c:v>191.8</c:v>
                </c:pt>
                <c:pt idx="10">
                  <c:v>293</c:v>
                </c:pt>
                <c:pt idx="11">
                  <c:v>33.229999999999997</c:v>
                </c:pt>
                <c:pt idx="12">
                  <c:v>415</c:v>
                </c:pt>
                <c:pt idx="13">
                  <c:v>8.82</c:v>
                </c:pt>
                <c:pt idx="14">
                  <c:v>159.6</c:v>
                </c:pt>
                <c:pt idx="15">
                  <c:v>18.600000000000001</c:v>
                </c:pt>
                <c:pt idx="16">
                  <c:v>0.9</c:v>
                </c:pt>
                <c:pt idx="17">
                  <c:v>5.45</c:v>
                </c:pt>
                <c:pt idx="18">
                  <c:v>0</c:v>
                </c:pt>
                <c:pt idx="19">
                  <c:v>116.9</c:v>
                </c:pt>
                <c:pt idx="20">
                  <c:v>30.33</c:v>
                </c:pt>
                <c:pt idx="21">
                  <c:v>125.62</c:v>
                </c:pt>
                <c:pt idx="22">
                  <c:v>85.08</c:v>
                </c:pt>
                <c:pt idx="23">
                  <c:v>380.84</c:v>
                </c:pt>
                <c:pt idx="24">
                  <c:v>25</c:v>
                </c:pt>
                <c:pt idx="25">
                  <c:v>1.23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3.11</c:v>
                </c:pt>
                <c:pt idx="30">
                  <c:v>0.98</c:v>
                </c:pt>
                <c:pt idx="31">
                  <c:v>59.1</c:v>
                </c:pt>
                <c:pt idx="32">
                  <c:v>17.5</c:v>
                </c:pt>
                <c:pt idx="33">
                  <c:v>206.45</c:v>
                </c:pt>
                <c:pt idx="34">
                  <c:v>356.46</c:v>
                </c:pt>
                <c:pt idx="35">
                  <c:v>54.51</c:v>
                </c:pt>
                <c:pt idx="36">
                  <c:v>95.86</c:v>
                </c:pt>
                <c:pt idx="37">
                  <c:v>289.92</c:v>
                </c:pt>
                <c:pt idx="38">
                  <c:v>3.9</c:v>
                </c:pt>
                <c:pt idx="39">
                  <c:v>1.1100000000000001</c:v>
                </c:pt>
                <c:pt idx="40">
                  <c:v>3.11</c:v>
                </c:pt>
                <c:pt idx="41">
                  <c:v>30.93</c:v>
                </c:pt>
                <c:pt idx="42">
                  <c:v>0</c:v>
                </c:pt>
                <c:pt idx="43">
                  <c:v>10.62</c:v>
                </c:pt>
                <c:pt idx="44">
                  <c:v>4.3600000000000003</c:v>
                </c:pt>
                <c:pt idx="45">
                  <c:v>8.18</c:v>
                </c:pt>
                <c:pt idx="46">
                  <c:v>0.17</c:v>
                </c:pt>
                <c:pt idx="47">
                  <c:v>9.6</c:v>
                </c:pt>
                <c:pt idx="48">
                  <c:v>0.30000000000000004</c:v>
                </c:pt>
                <c:pt idx="49">
                  <c:v>1.03</c:v>
                </c:pt>
                <c:pt idx="50">
                  <c:v>5.45</c:v>
                </c:pt>
                <c:pt idx="51">
                  <c:v>2.8</c:v>
                </c:pt>
                <c:pt idx="52">
                  <c:v>2.2000000000000002</c:v>
                </c:pt>
                <c:pt idx="53">
                  <c:v>1.43</c:v>
                </c:pt>
                <c:pt idx="54">
                  <c:v>4.9400000000000004</c:v>
                </c:pt>
                <c:pt idx="55">
                  <c:v>0.28000000000000003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0.92</c:v>
                </c:pt>
                <c:pt idx="61">
                  <c:v>0</c:v>
                </c:pt>
                <c:pt idx="62">
                  <c:v>333.18</c:v>
                </c:pt>
                <c:pt idx="63">
                  <c:v>363.07</c:v>
                </c:pt>
                <c:pt idx="64">
                  <c:v>30.86</c:v>
                </c:pt>
                <c:pt idx="65">
                  <c:v>151.1</c:v>
                </c:pt>
                <c:pt idx="66">
                  <c:v>341.27</c:v>
                </c:pt>
                <c:pt idx="67">
                  <c:v>104.95</c:v>
                </c:pt>
                <c:pt idx="68">
                  <c:v>0</c:v>
                </c:pt>
                <c:pt idx="69">
                  <c:v>0</c:v>
                </c:pt>
                <c:pt idx="70">
                  <c:v>70.91</c:v>
                </c:pt>
                <c:pt idx="71">
                  <c:v>27.55</c:v>
                </c:pt>
                <c:pt idx="72">
                  <c:v>86.3</c:v>
                </c:pt>
                <c:pt idx="73">
                  <c:v>217.35</c:v>
                </c:pt>
                <c:pt idx="74">
                  <c:v>20.05</c:v>
                </c:pt>
                <c:pt idx="75">
                  <c:v>0.60000000000000009</c:v>
                </c:pt>
                <c:pt idx="76">
                  <c:v>0</c:v>
                </c:pt>
                <c:pt idx="77">
                  <c:v>30.18</c:v>
                </c:pt>
                <c:pt idx="78">
                  <c:v>39.200000000000003</c:v>
                </c:pt>
                <c:pt idx="79">
                  <c:v>19.52</c:v>
                </c:pt>
                <c:pt idx="80">
                  <c:v>0</c:v>
                </c:pt>
                <c:pt idx="81">
                  <c:v>13.42</c:v>
                </c:pt>
                <c:pt idx="82">
                  <c:v>0</c:v>
                </c:pt>
                <c:pt idx="83">
                  <c:v>0.35</c:v>
                </c:pt>
                <c:pt idx="84">
                  <c:v>0.2</c:v>
                </c:pt>
                <c:pt idx="85">
                  <c:v>0</c:v>
                </c:pt>
                <c:pt idx="86">
                  <c:v>0</c:v>
                </c:pt>
                <c:pt idx="87">
                  <c:v>2.2200000000000002</c:v>
                </c:pt>
                <c:pt idx="88">
                  <c:v>0</c:v>
                </c:pt>
                <c:pt idx="89">
                  <c:v>0</c:v>
                </c:pt>
                <c:pt idx="90">
                  <c:v>168.46</c:v>
                </c:pt>
                <c:pt idx="91">
                  <c:v>21</c:v>
                </c:pt>
                <c:pt idx="92">
                  <c:v>165.36</c:v>
                </c:pt>
                <c:pt idx="93">
                  <c:v>13.54</c:v>
                </c:pt>
                <c:pt idx="94">
                  <c:v>32.53</c:v>
                </c:pt>
                <c:pt idx="95">
                  <c:v>33.369999999999997</c:v>
                </c:pt>
                <c:pt idx="96">
                  <c:v>315.06</c:v>
                </c:pt>
                <c:pt idx="97">
                  <c:v>13.47</c:v>
                </c:pt>
                <c:pt idx="98">
                  <c:v>267.67</c:v>
                </c:pt>
                <c:pt idx="99">
                  <c:v>7.76</c:v>
                </c:pt>
                <c:pt idx="100">
                  <c:v>57.23</c:v>
                </c:pt>
                <c:pt idx="101">
                  <c:v>245.85</c:v>
                </c:pt>
                <c:pt idx="102">
                  <c:v>4.74</c:v>
                </c:pt>
                <c:pt idx="103">
                  <c:v>3.24</c:v>
                </c:pt>
                <c:pt idx="104">
                  <c:v>0</c:v>
                </c:pt>
                <c:pt idx="105">
                  <c:v>44.67</c:v>
                </c:pt>
                <c:pt idx="106">
                  <c:v>20.61</c:v>
                </c:pt>
                <c:pt idx="107">
                  <c:v>0</c:v>
                </c:pt>
                <c:pt idx="108">
                  <c:v>0</c:v>
                </c:pt>
                <c:pt idx="109">
                  <c:v>1.79</c:v>
                </c:pt>
                <c:pt idx="110">
                  <c:v>0</c:v>
                </c:pt>
                <c:pt idx="111">
                  <c:v>0.57999999999999996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2.65</c:v>
                </c:pt>
                <c:pt idx="116">
                  <c:v>0.01</c:v>
                </c:pt>
                <c:pt idx="117">
                  <c:v>0</c:v>
                </c:pt>
                <c:pt idx="118">
                  <c:v>0.41</c:v>
                </c:pt>
                <c:pt idx="119">
                  <c:v>1.06</c:v>
                </c:pt>
                <c:pt idx="120">
                  <c:v>0</c:v>
                </c:pt>
                <c:pt idx="121">
                  <c:v>1.66</c:v>
                </c:pt>
                <c:pt idx="122">
                  <c:v>72.86</c:v>
                </c:pt>
                <c:pt idx="123">
                  <c:v>59.89</c:v>
                </c:pt>
                <c:pt idx="124">
                  <c:v>45.51</c:v>
                </c:pt>
                <c:pt idx="125">
                  <c:v>45.88</c:v>
                </c:pt>
                <c:pt idx="126">
                  <c:v>36.47</c:v>
                </c:pt>
                <c:pt idx="127">
                  <c:v>70.260000000000005</c:v>
                </c:pt>
                <c:pt idx="128">
                  <c:v>23.64</c:v>
                </c:pt>
                <c:pt idx="129">
                  <c:v>15.32</c:v>
                </c:pt>
                <c:pt idx="130">
                  <c:v>238.63</c:v>
                </c:pt>
                <c:pt idx="131">
                  <c:v>32.42</c:v>
                </c:pt>
                <c:pt idx="132">
                  <c:v>32.020000000000003</c:v>
                </c:pt>
                <c:pt idx="133">
                  <c:v>70.14</c:v>
                </c:pt>
                <c:pt idx="134">
                  <c:v>118.5</c:v>
                </c:pt>
                <c:pt idx="135">
                  <c:v>0</c:v>
                </c:pt>
                <c:pt idx="136">
                  <c:v>5.88</c:v>
                </c:pt>
                <c:pt idx="137">
                  <c:v>102.27</c:v>
                </c:pt>
                <c:pt idx="138">
                  <c:v>2.5</c:v>
                </c:pt>
                <c:pt idx="139">
                  <c:v>40.44</c:v>
                </c:pt>
                <c:pt idx="140">
                  <c:v>0</c:v>
                </c:pt>
                <c:pt idx="141">
                  <c:v>5.2</c:v>
                </c:pt>
                <c:pt idx="142">
                  <c:v>5.89</c:v>
                </c:pt>
                <c:pt idx="143">
                  <c:v>0</c:v>
                </c:pt>
                <c:pt idx="144">
                  <c:v>56.7</c:v>
                </c:pt>
                <c:pt idx="145">
                  <c:v>8.26</c:v>
                </c:pt>
                <c:pt idx="146">
                  <c:v>45.7</c:v>
                </c:pt>
                <c:pt idx="147">
                  <c:v>0</c:v>
                </c:pt>
                <c:pt idx="148">
                  <c:v>0.30000000000000004</c:v>
                </c:pt>
                <c:pt idx="149">
                  <c:v>40.08</c:v>
                </c:pt>
                <c:pt idx="150">
                  <c:v>21.85</c:v>
                </c:pt>
                <c:pt idx="151">
                  <c:v>4.66</c:v>
                </c:pt>
                <c:pt idx="152">
                  <c:v>3.64</c:v>
                </c:pt>
                <c:pt idx="153">
                  <c:v>0.13</c:v>
                </c:pt>
                <c:pt idx="154">
                  <c:v>18.25</c:v>
                </c:pt>
                <c:pt idx="155">
                  <c:v>0.2</c:v>
                </c:pt>
                <c:pt idx="156">
                  <c:v>1.67</c:v>
                </c:pt>
                <c:pt idx="157">
                  <c:v>0</c:v>
                </c:pt>
                <c:pt idx="158">
                  <c:v>0</c:v>
                </c:pt>
                <c:pt idx="159">
                  <c:v>0.28999999999999998</c:v>
                </c:pt>
                <c:pt idx="160">
                  <c:v>2.54</c:v>
                </c:pt>
                <c:pt idx="161">
                  <c:v>0</c:v>
                </c:pt>
                <c:pt idx="162">
                  <c:v>0.17</c:v>
                </c:pt>
                <c:pt idx="163">
                  <c:v>0</c:v>
                </c:pt>
                <c:pt idx="164">
                  <c:v>61.5</c:v>
                </c:pt>
                <c:pt idx="165">
                  <c:v>128.26</c:v>
                </c:pt>
                <c:pt idx="166">
                  <c:v>277.32</c:v>
                </c:pt>
                <c:pt idx="167">
                  <c:v>132.09</c:v>
                </c:pt>
                <c:pt idx="168">
                  <c:v>119.5</c:v>
                </c:pt>
                <c:pt idx="169">
                  <c:v>44.59</c:v>
                </c:pt>
                <c:pt idx="170">
                  <c:v>5.92</c:v>
                </c:pt>
                <c:pt idx="171">
                  <c:v>32.39</c:v>
                </c:pt>
                <c:pt idx="172">
                  <c:v>83.4</c:v>
                </c:pt>
                <c:pt idx="173">
                  <c:v>285.76</c:v>
                </c:pt>
                <c:pt idx="174">
                  <c:v>156.44999999999999</c:v>
                </c:pt>
                <c:pt idx="175">
                  <c:v>200.82</c:v>
                </c:pt>
                <c:pt idx="176">
                  <c:v>42.34</c:v>
                </c:pt>
                <c:pt idx="177">
                  <c:v>189.42</c:v>
                </c:pt>
                <c:pt idx="178">
                  <c:v>56.82</c:v>
                </c:pt>
                <c:pt idx="179">
                  <c:v>434.04</c:v>
                </c:pt>
                <c:pt idx="180">
                  <c:v>45.51</c:v>
                </c:pt>
                <c:pt idx="181">
                  <c:v>148.47999999999999</c:v>
                </c:pt>
                <c:pt idx="182">
                  <c:v>1.77</c:v>
                </c:pt>
                <c:pt idx="183">
                  <c:v>92.82</c:v>
                </c:pt>
                <c:pt idx="184">
                  <c:v>3.48</c:v>
                </c:pt>
                <c:pt idx="185">
                  <c:v>17.11</c:v>
                </c:pt>
                <c:pt idx="186">
                  <c:v>2.81</c:v>
                </c:pt>
                <c:pt idx="187">
                  <c:v>22.86</c:v>
                </c:pt>
                <c:pt idx="188">
                  <c:v>22.25</c:v>
                </c:pt>
                <c:pt idx="189">
                  <c:v>3.15</c:v>
                </c:pt>
                <c:pt idx="190">
                  <c:v>1.75</c:v>
                </c:pt>
                <c:pt idx="191">
                  <c:v>52.04</c:v>
                </c:pt>
                <c:pt idx="192">
                  <c:v>6.74</c:v>
                </c:pt>
                <c:pt idx="193">
                  <c:v>10.55</c:v>
                </c:pt>
                <c:pt idx="194">
                  <c:v>6.11</c:v>
                </c:pt>
                <c:pt idx="195">
                  <c:v>0</c:v>
                </c:pt>
                <c:pt idx="196">
                  <c:v>3.03</c:v>
                </c:pt>
                <c:pt idx="197">
                  <c:v>0</c:v>
                </c:pt>
                <c:pt idx="198">
                  <c:v>2.02</c:v>
                </c:pt>
                <c:pt idx="199">
                  <c:v>7</c:v>
                </c:pt>
                <c:pt idx="200">
                  <c:v>4.0599999999999996</c:v>
                </c:pt>
                <c:pt idx="201">
                  <c:v>1.44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10.63</c:v>
                </c:pt>
                <c:pt idx="206">
                  <c:v>27.28</c:v>
                </c:pt>
                <c:pt idx="207">
                  <c:v>11.8</c:v>
                </c:pt>
                <c:pt idx="208">
                  <c:v>142.5</c:v>
                </c:pt>
                <c:pt idx="209">
                  <c:v>121.46</c:v>
                </c:pt>
                <c:pt idx="210">
                  <c:v>52.36</c:v>
                </c:pt>
                <c:pt idx="211">
                  <c:v>324.58999999999997</c:v>
                </c:pt>
                <c:pt idx="212">
                  <c:v>389.81</c:v>
                </c:pt>
                <c:pt idx="213">
                  <c:v>248.76</c:v>
                </c:pt>
                <c:pt idx="214">
                  <c:v>48.07</c:v>
                </c:pt>
                <c:pt idx="215">
                  <c:v>52.93</c:v>
                </c:pt>
                <c:pt idx="216">
                  <c:v>17.11</c:v>
                </c:pt>
                <c:pt idx="217">
                  <c:v>10.82</c:v>
                </c:pt>
                <c:pt idx="218">
                  <c:v>120.62</c:v>
                </c:pt>
                <c:pt idx="219">
                  <c:v>3.33</c:v>
                </c:pt>
                <c:pt idx="220">
                  <c:v>0</c:v>
                </c:pt>
                <c:pt idx="221">
                  <c:v>251.51</c:v>
                </c:pt>
                <c:pt idx="222">
                  <c:v>15.09</c:v>
                </c:pt>
                <c:pt idx="223">
                  <c:v>141.84</c:v>
                </c:pt>
                <c:pt idx="224">
                  <c:v>10.6</c:v>
                </c:pt>
                <c:pt idx="225">
                  <c:v>0</c:v>
                </c:pt>
                <c:pt idx="226">
                  <c:v>35.01</c:v>
                </c:pt>
                <c:pt idx="227">
                  <c:v>6.15</c:v>
                </c:pt>
                <c:pt idx="228">
                  <c:v>37.71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A4-4934-B751-3FFBD9ECB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7050504"/>
        <c:axId val="1866470408"/>
      </c:scatterChart>
      <c:valAx>
        <c:axId val="1387050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470408"/>
        <c:crosses val="autoZero"/>
        <c:crossBetween val="midCat"/>
      </c:valAx>
      <c:valAx>
        <c:axId val="1866470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050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Fantasy (runtimes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genre_tables!$BI$3:$BI$209</c:f>
              <c:numCache>
                <c:formatCode>General</c:formatCode>
                <c:ptCount val="207"/>
                <c:pt idx="0">
                  <c:v>1980</c:v>
                </c:pt>
                <c:pt idx="1">
                  <c:v>1999</c:v>
                </c:pt>
                <c:pt idx="2">
                  <c:v>1977</c:v>
                </c:pt>
                <c:pt idx="3">
                  <c:v>1946</c:v>
                </c:pt>
                <c:pt idx="4">
                  <c:v>2016</c:v>
                </c:pt>
                <c:pt idx="5">
                  <c:v>1983</c:v>
                </c:pt>
                <c:pt idx="6">
                  <c:v>2021</c:v>
                </c:pt>
                <c:pt idx="7">
                  <c:v>2006</c:v>
                </c:pt>
                <c:pt idx="8">
                  <c:v>1975</c:v>
                </c:pt>
                <c:pt idx="9">
                  <c:v>2018</c:v>
                </c:pt>
                <c:pt idx="10">
                  <c:v>2003</c:v>
                </c:pt>
                <c:pt idx="11">
                  <c:v>2011</c:v>
                </c:pt>
                <c:pt idx="12">
                  <c:v>1939</c:v>
                </c:pt>
                <c:pt idx="13">
                  <c:v>1957</c:v>
                </c:pt>
                <c:pt idx="14">
                  <c:v>1995</c:v>
                </c:pt>
                <c:pt idx="15">
                  <c:v>2012</c:v>
                </c:pt>
                <c:pt idx="16">
                  <c:v>1993</c:v>
                </c:pt>
                <c:pt idx="17">
                  <c:v>2003</c:v>
                </c:pt>
                <c:pt idx="18">
                  <c:v>1991</c:v>
                </c:pt>
                <c:pt idx="19">
                  <c:v>1982</c:v>
                </c:pt>
                <c:pt idx="20">
                  <c:v>1987</c:v>
                </c:pt>
                <c:pt idx="21">
                  <c:v>1962</c:v>
                </c:pt>
                <c:pt idx="22">
                  <c:v>2009</c:v>
                </c:pt>
                <c:pt idx="23">
                  <c:v>2021</c:v>
                </c:pt>
                <c:pt idx="24">
                  <c:v>2004</c:v>
                </c:pt>
                <c:pt idx="25">
                  <c:v>1990</c:v>
                </c:pt>
                <c:pt idx="26">
                  <c:v>2012</c:v>
                </c:pt>
                <c:pt idx="27">
                  <c:v>2007</c:v>
                </c:pt>
                <c:pt idx="28">
                  <c:v>1993</c:v>
                </c:pt>
                <c:pt idx="29">
                  <c:v>2008</c:v>
                </c:pt>
                <c:pt idx="30">
                  <c:v>1922</c:v>
                </c:pt>
                <c:pt idx="31">
                  <c:v>1950</c:v>
                </c:pt>
                <c:pt idx="32">
                  <c:v>1946</c:v>
                </c:pt>
                <c:pt idx="33">
                  <c:v>2013</c:v>
                </c:pt>
                <c:pt idx="34">
                  <c:v>1984</c:v>
                </c:pt>
                <c:pt idx="35">
                  <c:v>2012</c:v>
                </c:pt>
                <c:pt idx="36">
                  <c:v>2008</c:v>
                </c:pt>
                <c:pt idx="37">
                  <c:v>1971</c:v>
                </c:pt>
                <c:pt idx="38">
                  <c:v>2013</c:v>
                </c:pt>
                <c:pt idx="39">
                  <c:v>1964</c:v>
                </c:pt>
                <c:pt idx="40">
                  <c:v>1973</c:v>
                </c:pt>
                <c:pt idx="41">
                  <c:v>2006</c:v>
                </c:pt>
                <c:pt idx="42">
                  <c:v>1989</c:v>
                </c:pt>
                <c:pt idx="43">
                  <c:v>2001</c:v>
                </c:pt>
                <c:pt idx="44">
                  <c:v>2005</c:v>
                </c:pt>
                <c:pt idx="45">
                  <c:v>2010</c:v>
                </c:pt>
                <c:pt idx="46">
                  <c:v>2009</c:v>
                </c:pt>
                <c:pt idx="47">
                  <c:v>2011</c:v>
                </c:pt>
                <c:pt idx="48">
                  <c:v>2004</c:v>
                </c:pt>
                <c:pt idx="49">
                  <c:v>1999</c:v>
                </c:pt>
                <c:pt idx="50">
                  <c:v>1999</c:v>
                </c:pt>
                <c:pt idx="51">
                  <c:v>2006</c:v>
                </c:pt>
                <c:pt idx="52">
                  <c:v>1940</c:v>
                </c:pt>
                <c:pt idx="53">
                  <c:v>1991</c:v>
                </c:pt>
                <c:pt idx="54">
                  <c:v>2001</c:v>
                </c:pt>
                <c:pt idx="55">
                  <c:v>1990</c:v>
                </c:pt>
                <c:pt idx="56">
                  <c:v>1985</c:v>
                </c:pt>
                <c:pt idx="57">
                  <c:v>2022</c:v>
                </c:pt>
                <c:pt idx="58">
                  <c:v>2001</c:v>
                </c:pt>
                <c:pt idx="59">
                  <c:v>2005</c:v>
                </c:pt>
                <c:pt idx="60">
                  <c:v>2007</c:v>
                </c:pt>
                <c:pt idx="61">
                  <c:v>1998</c:v>
                </c:pt>
              </c:numCache>
            </c:numRef>
          </c:xVal>
          <c:yVal>
            <c:numRef>
              <c:f>genre_tables!$BJ$3:$BJ$209</c:f>
              <c:numCache>
                <c:formatCode>General</c:formatCode>
                <c:ptCount val="207"/>
                <c:pt idx="0">
                  <c:v>124</c:v>
                </c:pt>
                <c:pt idx="1">
                  <c:v>189</c:v>
                </c:pt>
                <c:pt idx="2">
                  <c:v>121</c:v>
                </c:pt>
                <c:pt idx="3">
                  <c:v>130</c:v>
                </c:pt>
                <c:pt idx="4">
                  <c:v>106</c:v>
                </c:pt>
                <c:pt idx="5">
                  <c:v>131</c:v>
                </c:pt>
                <c:pt idx="6">
                  <c:v>148</c:v>
                </c:pt>
                <c:pt idx="7">
                  <c:v>118</c:v>
                </c:pt>
                <c:pt idx="8">
                  <c:v>91</c:v>
                </c:pt>
                <c:pt idx="9">
                  <c:v>104</c:v>
                </c:pt>
                <c:pt idx="10">
                  <c:v>143</c:v>
                </c:pt>
                <c:pt idx="11">
                  <c:v>130</c:v>
                </c:pt>
                <c:pt idx="12">
                  <c:v>102</c:v>
                </c:pt>
                <c:pt idx="13">
                  <c:v>96</c:v>
                </c:pt>
                <c:pt idx="14">
                  <c:v>167</c:v>
                </c:pt>
                <c:pt idx="15">
                  <c:v>125</c:v>
                </c:pt>
                <c:pt idx="16">
                  <c:v>101</c:v>
                </c:pt>
                <c:pt idx="17">
                  <c:v>125</c:v>
                </c:pt>
                <c:pt idx="18">
                  <c:v>84</c:v>
                </c:pt>
                <c:pt idx="19">
                  <c:v>95</c:v>
                </c:pt>
                <c:pt idx="20">
                  <c:v>128</c:v>
                </c:pt>
                <c:pt idx="21">
                  <c:v>95</c:v>
                </c:pt>
                <c:pt idx="22">
                  <c:v>162</c:v>
                </c:pt>
                <c:pt idx="23">
                  <c:v>242</c:v>
                </c:pt>
                <c:pt idx="24">
                  <c:v>142</c:v>
                </c:pt>
                <c:pt idx="25">
                  <c:v>105</c:v>
                </c:pt>
                <c:pt idx="26">
                  <c:v>127</c:v>
                </c:pt>
                <c:pt idx="27">
                  <c:v>87</c:v>
                </c:pt>
                <c:pt idx="28">
                  <c:v>76</c:v>
                </c:pt>
                <c:pt idx="29">
                  <c:v>114</c:v>
                </c:pt>
                <c:pt idx="30">
                  <c:v>94</c:v>
                </c:pt>
                <c:pt idx="31">
                  <c:v>104</c:v>
                </c:pt>
                <c:pt idx="32">
                  <c:v>93</c:v>
                </c:pt>
                <c:pt idx="33">
                  <c:v>123</c:v>
                </c:pt>
                <c:pt idx="34">
                  <c:v>105</c:v>
                </c:pt>
                <c:pt idx="35">
                  <c:v>169</c:v>
                </c:pt>
                <c:pt idx="36">
                  <c:v>166</c:v>
                </c:pt>
                <c:pt idx="37">
                  <c:v>100</c:v>
                </c:pt>
                <c:pt idx="38">
                  <c:v>161</c:v>
                </c:pt>
                <c:pt idx="39">
                  <c:v>139</c:v>
                </c:pt>
                <c:pt idx="40">
                  <c:v>114</c:v>
                </c:pt>
                <c:pt idx="41">
                  <c:v>117</c:v>
                </c:pt>
                <c:pt idx="42">
                  <c:v>103</c:v>
                </c:pt>
                <c:pt idx="43">
                  <c:v>87</c:v>
                </c:pt>
                <c:pt idx="44">
                  <c:v>157</c:v>
                </c:pt>
                <c:pt idx="45">
                  <c:v>146</c:v>
                </c:pt>
                <c:pt idx="46">
                  <c:v>141</c:v>
                </c:pt>
                <c:pt idx="47">
                  <c:v>94</c:v>
                </c:pt>
                <c:pt idx="48">
                  <c:v>99</c:v>
                </c:pt>
                <c:pt idx="49">
                  <c:v>113</c:v>
                </c:pt>
                <c:pt idx="50">
                  <c:v>81</c:v>
                </c:pt>
                <c:pt idx="51">
                  <c:v>90</c:v>
                </c:pt>
                <c:pt idx="52">
                  <c:v>124</c:v>
                </c:pt>
                <c:pt idx="53">
                  <c:v>98</c:v>
                </c:pt>
                <c:pt idx="54">
                  <c:v>99</c:v>
                </c:pt>
                <c:pt idx="55">
                  <c:v>119</c:v>
                </c:pt>
                <c:pt idx="56">
                  <c:v>82</c:v>
                </c:pt>
                <c:pt idx="57">
                  <c:v>192</c:v>
                </c:pt>
                <c:pt idx="58">
                  <c:v>152</c:v>
                </c:pt>
                <c:pt idx="59">
                  <c:v>140</c:v>
                </c:pt>
                <c:pt idx="60">
                  <c:v>127</c:v>
                </c:pt>
                <c:pt idx="6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5E-4879-B78F-950AF0071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723592"/>
        <c:axId val="1317672456"/>
      </c:scatterChart>
      <c:valAx>
        <c:axId val="2014723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672456"/>
        <c:crosses val="autoZero"/>
        <c:crossBetween val="midCat"/>
      </c:valAx>
      <c:valAx>
        <c:axId val="131767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3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Fantasy (ratings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genre_tables!$BI$3:$BI$209</c:f>
              <c:numCache>
                <c:formatCode>General</c:formatCode>
                <c:ptCount val="207"/>
                <c:pt idx="0">
                  <c:v>1980</c:v>
                </c:pt>
                <c:pt idx="1">
                  <c:v>1999</c:v>
                </c:pt>
                <c:pt idx="2">
                  <c:v>1977</c:v>
                </c:pt>
                <c:pt idx="3">
                  <c:v>1946</c:v>
                </c:pt>
                <c:pt idx="4">
                  <c:v>2016</c:v>
                </c:pt>
                <c:pt idx="5">
                  <c:v>1983</c:v>
                </c:pt>
                <c:pt idx="6">
                  <c:v>2021</c:v>
                </c:pt>
                <c:pt idx="7">
                  <c:v>2006</c:v>
                </c:pt>
                <c:pt idx="8">
                  <c:v>1975</c:v>
                </c:pt>
                <c:pt idx="9">
                  <c:v>2018</c:v>
                </c:pt>
                <c:pt idx="10">
                  <c:v>2003</c:v>
                </c:pt>
                <c:pt idx="11">
                  <c:v>2011</c:v>
                </c:pt>
                <c:pt idx="12">
                  <c:v>1939</c:v>
                </c:pt>
                <c:pt idx="13">
                  <c:v>1957</c:v>
                </c:pt>
                <c:pt idx="14">
                  <c:v>1995</c:v>
                </c:pt>
                <c:pt idx="15">
                  <c:v>2012</c:v>
                </c:pt>
                <c:pt idx="16">
                  <c:v>1993</c:v>
                </c:pt>
                <c:pt idx="17">
                  <c:v>2003</c:v>
                </c:pt>
                <c:pt idx="18">
                  <c:v>1991</c:v>
                </c:pt>
                <c:pt idx="19">
                  <c:v>1982</c:v>
                </c:pt>
                <c:pt idx="20">
                  <c:v>1987</c:v>
                </c:pt>
                <c:pt idx="21">
                  <c:v>1962</c:v>
                </c:pt>
                <c:pt idx="22">
                  <c:v>2009</c:v>
                </c:pt>
                <c:pt idx="23">
                  <c:v>2021</c:v>
                </c:pt>
                <c:pt idx="24">
                  <c:v>2004</c:v>
                </c:pt>
                <c:pt idx="25">
                  <c:v>1990</c:v>
                </c:pt>
                <c:pt idx="26">
                  <c:v>2012</c:v>
                </c:pt>
                <c:pt idx="27">
                  <c:v>2007</c:v>
                </c:pt>
                <c:pt idx="28">
                  <c:v>1993</c:v>
                </c:pt>
                <c:pt idx="29">
                  <c:v>2008</c:v>
                </c:pt>
                <c:pt idx="30">
                  <c:v>1922</c:v>
                </c:pt>
                <c:pt idx="31">
                  <c:v>1950</c:v>
                </c:pt>
                <c:pt idx="32">
                  <c:v>1946</c:v>
                </c:pt>
                <c:pt idx="33">
                  <c:v>2013</c:v>
                </c:pt>
                <c:pt idx="34">
                  <c:v>1984</c:v>
                </c:pt>
                <c:pt idx="35">
                  <c:v>2012</c:v>
                </c:pt>
                <c:pt idx="36">
                  <c:v>2008</c:v>
                </c:pt>
                <c:pt idx="37">
                  <c:v>1971</c:v>
                </c:pt>
                <c:pt idx="38">
                  <c:v>2013</c:v>
                </c:pt>
                <c:pt idx="39">
                  <c:v>1964</c:v>
                </c:pt>
                <c:pt idx="40">
                  <c:v>1973</c:v>
                </c:pt>
                <c:pt idx="41">
                  <c:v>2006</c:v>
                </c:pt>
                <c:pt idx="42">
                  <c:v>1989</c:v>
                </c:pt>
                <c:pt idx="43">
                  <c:v>2001</c:v>
                </c:pt>
                <c:pt idx="44">
                  <c:v>2005</c:v>
                </c:pt>
                <c:pt idx="45">
                  <c:v>2010</c:v>
                </c:pt>
                <c:pt idx="46">
                  <c:v>2009</c:v>
                </c:pt>
                <c:pt idx="47">
                  <c:v>2011</c:v>
                </c:pt>
                <c:pt idx="48">
                  <c:v>2004</c:v>
                </c:pt>
                <c:pt idx="49">
                  <c:v>1999</c:v>
                </c:pt>
                <c:pt idx="50">
                  <c:v>1999</c:v>
                </c:pt>
                <c:pt idx="51">
                  <c:v>2006</c:v>
                </c:pt>
                <c:pt idx="52">
                  <c:v>1940</c:v>
                </c:pt>
                <c:pt idx="53">
                  <c:v>1991</c:v>
                </c:pt>
                <c:pt idx="54">
                  <c:v>2001</c:v>
                </c:pt>
                <c:pt idx="55">
                  <c:v>1990</c:v>
                </c:pt>
                <c:pt idx="56">
                  <c:v>1985</c:v>
                </c:pt>
                <c:pt idx="57">
                  <c:v>2022</c:v>
                </c:pt>
                <c:pt idx="58">
                  <c:v>2001</c:v>
                </c:pt>
                <c:pt idx="59">
                  <c:v>2005</c:v>
                </c:pt>
                <c:pt idx="60">
                  <c:v>2007</c:v>
                </c:pt>
                <c:pt idx="61">
                  <c:v>1998</c:v>
                </c:pt>
              </c:numCache>
            </c:numRef>
          </c:xVal>
          <c:yVal>
            <c:numRef>
              <c:f>genre_tables!$BK$3:$BK$209</c:f>
              <c:numCache>
                <c:formatCode>General</c:formatCode>
                <c:ptCount val="207"/>
                <c:pt idx="0">
                  <c:v>8.6999999999999993</c:v>
                </c:pt>
                <c:pt idx="1">
                  <c:v>8.6</c:v>
                </c:pt>
                <c:pt idx="2">
                  <c:v>8.6</c:v>
                </c:pt>
                <c:pt idx="3">
                  <c:v>8.6</c:v>
                </c:pt>
                <c:pt idx="4">
                  <c:v>8.4</c:v>
                </c:pt>
                <c:pt idx="5">
                  <c:v>8.3000000000000007</c:v>
                </c:pt>
                <c:pt idx="6">
                  <c:v>8.1999999999999993</c:v>
                </c:pt>
                <c:pt idx="7">
                  <c:v>8.1999999999999993</c:v>
                </c:pt>
                <c:pt idx="8">
                  <c:v>8.1999999999999993</c:v>
                </c:pt>
                <c:pt idx="9">
                  <c:v>8.1999999999999993</c:v>
                </c:pt>
                <c:pt idx="10">
                  <c:v>8.1</c:v>
                </c:pt>
                <c:pt idx="11">
                  <c:v>8.1</c:v>
                </c:pt>
                <c:pt idx="12">
                  <c:v>8.1</c:v>
                </c:pt>
                <c:pt idx="13">
                  <c:v>8.1</c:v>
                </c:pt>
                <c:pt idx="14">
                  <c:v>8.1</c:v>
                </c:pt>
                <c:pt idx="15">
                  <c:v>8.1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7.9</c:v>
                </c:pt>
                <c:pt idx="23">
                  <c:v>7.9</c:v>
                </c:pt>
                <c:pt idx="24">
                  <c:v>7.9</c:v>
                </c:pt>
                <c:pt idx="25">
                  <c:v>7.9</c:v>
                </c:pt>
                <c:pt idx="26">
                  <c:v>7.9</c:v>
                </c:pt>
                <c:pt idx="27">
                  <c:v>7.9</c:v>
                </c:pt>
                <c:pt idx="28">
                  <c:v>7.9</c:v>
                </c:pt>
                <c:pt idx="29">
                  <c:v>7.9</c:v>
                </c:pt>
                <c:pt idx="30">
                  <c:v>7.9</c:v>
                </c:pt>
                <c:pt idx="31">
                  <c:v>7.9</c:v>
                </c:pt>
                <c:pt idx="32">
                  <c:v>7.9</c:v>
                </c:pt>
                <c:pt idx="33">
                  <c:v>7.8</c:v>
                </c:pt>
                <c:pt idx="34">
                  <c:v>7.8</c:v>
                </c:pt>
                <c:pt idx="35">
                  <c:v>7.8</c:v>
                </c:pt>
                <c:pt idx="36">
                  <c:v>7.8</c:v>
                </c:pt>
                <c:pt idx="37">
                  <c:v>7.8</c:v>
                </c:pt>
                <c:pt idx="38">
                  <c:v>7.8</c:v>
                </c:pt>
                <c:pt idx="39">
                  <c:v>7.8</c:v>
                </c:pt>
                <c:pt idx="40">
                  <c:v>7.8</c:v>
                </c:pt>
                <c:pt idx="41">
                  <c:v>7.8</c:v>
                </c:pt>
                <c:pt idx="42">
                  <c:v>7.8</c:v>
                </c:pt>
                <c:pt idx="43">
                  <c:v>7.8</c:v>
                </c:pt>
                <c:pt idx="44">
                  <c:v>7.7</c:v>
                </c:pt>
                <c:pt idx="45">
                  <c:v>7.7</c:v>
                </c:pt>
                <c:pt idx="46">
                  <c:v>7.7</c:v>
                </c:pt>
                <c:pt idx="47">
                  <c:v>7.7</c:v>
                </c:pt>
                <c:pt idx="48">
                  <c:v>7.7</c:v>
                </c:pt>
                <c:pt idx="49">
                  <c:v>7.7</c:v>
                </c:pt>
                <c:pt idx="50">
                  <c:v>7.7</c:v>
                </c:pt>
                <c:pt idx="51">
                  <c:v>7.7</c:v>
                </c:pt>
                <c:pt idx="52">
                  <c:v>7.7</c:v>
                </c:pt>
                <c:pt idx="53">
                  <c:v>7.7</c:v>
                </c:pt>
                <c:pt idx="54">
                  <c:v>7.7</c:v>
                </c:pt>
                <c:pt idx="55">
                  <c:v>7.7</c:v>
                </c:pt>
                <c:pt idx="56">
                  <c:v>7.7</c:v>
                </c:pt>
                <c:pt idx="57">
                  <c:v>7.6</c:v>
                </c:pt>
                <c:pt idx="58">
                  <c:v>7.6</c:v>
                </c:pt>
                <c:pt idx="59">
                  <c:v>7.6</c:v>
                </c:pt>
                <c:pt idx="60">
                  <c:v>7.6</c:v>
                </c:pt>
                <c:pt idx="61">
                  <c:v>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D7-4DA5-9EFD-4226F62DC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706760"/>
        <c:axId val="1317709320"/>
      </c:scatterChart>
      <c:valAx>
        <c:axId val="1317706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709320"/>
        <c:crosses val="autoZero"/>
        <c:crossBetween val="midCat"/>
      </c:valAx>
      <c:valAx>
        <c:axId val="1317709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706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Fantasy (metascores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genre_tables!$BI$3:$BI$209</c:f>
              <c:numCache>
                <c:formatCode>General</c:formatCode>
                <c:ptCount val="207"/>
                <c:pt idx="0">
                  <c:v>1980</c:v>
                </c:pt>
                <c:pt idx="1">
                  <c:v>1999</c:v>
                </c:pt>
                <c:pt idx="2">
                  <c:v>1977</c:v>
                </c:pt>
                <c:pt idx="3">
                  <c:v>1946</c:v>
                </c:pt>
                <c:pt idx="4">
                  <c:v>2016</c:v>
                </c:pt>
                <c:pt idx="5">
                  <c:v>1983</c:v>
                </c:pt>
                <c:pt idx="6">
                  <c:v>2021</c:v>
                </c:pt>
                <c:pt idx="7">
                  <c:v>2006</c:v>
                </c:pt>
                <c:pt idx="8">
                  <c:v>1975</c:v>
                </c:pt>
                <c:pt idx="9">
                  <c:v>2018</c:v>
                </c:pt>
                <c:pt idx="10">
                  <c:v>2003</c:v>
                </c:pt>
                <c:pt idx="11">
                  <c:v>2011</c:v>
                </c:pt>
                <c:pt idx="12">
                  <c:v>1939</c:v>
                </c:pt>
                <c:pt idx="13">
                  <c:v>1957</c:v>
                </c:pt>
                <c:pt idx="14">
                  <c:v>1995</c:v>
                </c:pt>
                <c:pt idx="15">
                  <c:v>2012</c:v>
                </c:pt>
                <c:pt idx="16">
                  <c:v>1993</c:v>
                </c:pt>
                <c:pt idx="17">
                  <c:v>2003</c:v>
                </c:pt>
                <c:pt idx="18">
                  <c:v>1991</c:v>
                </c:pt>
                <c:pt idx="19">
                  <c:v>1982</c:v>
                </c:pt>
                <c:pt idx="20">
                  <c:v>1987</c:v>
                </c:pt>
                <c:pt idx="21">
                  <c:v>1962</c:v>
                </c:pt>
                <c:pt idx="22">
                  <c:v>2009</c:v>
                </c:pt>
                <c:pt idx="23">
                  <c:v>2021</c:v>
                </c:pt>
                <c:pt idx="24">
                  <c:v>2004</c:v>
                </c:pt>
                <c:pt idx="25">
                  <c:v>1990</c:v>
                </c:pt>
                <c:pt idx="26">
                  <c:v>2012</c:v>
                </c:pt>
                <c:pt idx="27">
                  <c:v>2007</c:v>
                </c:pt>
                <c:pt idx="28">
                  <c:v>1993</c:v>
                </c:pt>
                <c:pt idx="29">
                  <c:v>2008</c:v>
                </c:pt>
                <c:pt idx="30">
                  <c:v>1922</c:v>
                </c:pt>
                <c:pt idx="31">
                  <c:v>1950</c:v>
                </c:pt>
                <c:pt idx="32">
                  <c:v>1946</c:v>
                </c:pt>
                <c:pt idx="33">
                  <c:v>2013</c:v>
                </c:pt>
                <c:pt idx="34">
                  <c:v>1984</c:v>
                </c:pt>
                <c:pt idx="35">
                  <c:v>2012</c:v>
                </c:pt>
                <c:pt idx="36">
                  <c:v>2008</c:v>
                </c:pt>
                <c:pt idx="37">
                  <c:v>1971</c:v>
                </c:pt>
                <c:pt idx="38">
                  <c:v>2013</c:v>
                </c:pt>
                <c:pt idx="39">
                  <c:v>1964</c:v>
                </c:pt>
                <c:pt idx="40">
                  <c:v>1973</c:v>
                </c:pt>
                <c:pt idx="41">
                  <c:v>2006</c:v>
                </c:pt>
                <c:pt idx="42">
                  <c:v>1989</c:v>
                </c:pt>
                <c:pt idx="43">
                  <c:v>2001</c:v>
                </c:pt>
                <c:pt idx="44">
                  <c:v>2005</c:v>
                </c:pt>
                <c:pt idx="45">
                  <c:v>2010</c:v>
                </c:pt>
                <c:pt idx="46">
                  <c:v>2009</c:v>
                </c:pt>
                <c:pt idx="47">
                  <c:v>2011</c:v>
                </c:pt>
                <c:pt idx="48">
                  <c:v>2004</c:v>
                </c:pt>
                <c:pt idx="49">
                  <c:v>1999</c:v>
                </c:pt>
                <c:pt idx="50">
                  <c:v>1999</c:v>
                </c:pt>
                <c:pt idx="51">
                  <c:v>2006</c:v>
                </c:pt>
                <c:pt idx="52">
                  <c:v>1940</c:v>
                </c:pt>
                <c:pt idx="53">
                  <c:v>1991</c:v>
                </c:pt>
                <c:pt idx="54">
                  <c:v>2001</c:v>
                </c:pt>
                <c:pt idx="55">
                  <c:v>1990</c:v>
                </c:pt>
                <c:pt idx="56">
                  <c:v>1985</c:v>
                </c:pt>
                <c:pt idx="57">
                  <c:v>2022</c:v>
                </c:pt>
                <c:pt idx="58">
                  <c:v>2001</c:v>
                </c:pt>
                <c:pt idx="59">
                  <c:v>2005</c:v>
                </c:pt>
                <c:pt idx="60">
                  <c:v>2007</c:v>
                </c:pt>
                <c:pt idx="61">
                  <c:v>1998</c:v>
                </c:pt>
              </c:numCache>
            </c:numRef>
          </c:xVal>
          <c:yVal>
            <c:numRef>
              <c:f>genre_tables!$BL$3:$BL$209</c:f>
              <c:numCache>
                <c:formatCode>General</c:formatCode>
                <c:ptCount val="207"/>
                <c:pt idx="0" formatCode="0.0">
                  <c:v>82</c:v>
                </c:pt>
                <c:pt idx="1">
                  <c:v>61</c:v>
                </c:pt>
                <c:pt idx="2">
                  <c:v>90</c:v>
                </c:pt>
                <c:pt idx="3">
                  <c:v>89</c:v>
                </c:pt>
                <c:pt idx="4">
                  <c:v>81</c:v>
                </c:pt>
                <c:pt idx="5">
                  <c:v>58</c:v>
                </c:pt>
                <c:pt idx="6">
                  <c:v>71</c:v>
                </c:pt>
                <c:pt idx="7">
                  <c:v>98</c:v>
                </c:pt>
                <c:pt idx="8">
                  <c:v>91</c:v>
                </c:pt>
                <c:pt idx="9">
                  <c:v>0</c:v>
                </c:pt>
                <c:pt idx="10">
                  <c:v>63</c:v>
                </c:pt>
                <c:pt idx="11">
                  <c:v>85</c:v>
                </c:pt>
                <c:pt idx="12">
                  <c:v>92</c:v>
                </c:pt>
                <c:pt idx="13">
                  <c:v>88</c:v>
                </c:pt>
                <c:pt idx="14">
                  <c:v>79</c:v>
                </c:pt>
                <c:pt idx="15">
                  <c:v>0</c:v>
                </c:pt>
                <c:pt idx="16">
                  <c:v>72</c:v>
                </c:pt>
                <c:pt idx="17">
                  <c:v>58</c:v>
                </c:pt>
                <c:pt idx="18">
                  <c:v>95</c:v>
                </c:pt>
                <c:pt idx="19">
                  <c:v>47</c:v>
                </c:pt>
                <c:pt idx="20">
                  <c:v>79</c:v>
                </c:pt>
                <c:pt idx="21">
                  <c:v>0</c:v>
                </c:pt>
                <c:pt idx="22">
                  <c:v>83</c:v>
                </c:pt>
                <c:pt idx="23">
                  <c:v>54</c:v>
                </c:pt>
                <c:pt idx="24">
                  <c:v>82</c:v>
                </c:pt>
                <c:pt idx="25">
                  <c:v>74</c:v>
                </c:pt>
                <c:pt idx="26">
                  <c:v>79</c:v>
                </c:pt>
                <c:pt idx="27">
                  <c:v>0</c:v>
                </c:pt>
                <c:pt idx="28">
                  <c:v>82</c:v>
                </c:pt>
                <c:pt idx="29">
                  <c:v>82</c:v>
                </c:pt>
                <c:pt idx="30">
                  <c:v>0</c:v>
                </c:pt>
                <c:pt idx="31">
                  <c:v>0</c:v>
                </c:pt>
                <c:pt idx="32">
                  <c:v>92</c:v>
                </c:pt>
                <c:pt idx="33">
                  <c:v>55</c:v>
                </c:pt>
                <c:pt idx="34">
                  <c:v>71</c:v>
                </c:pt>
                <c:pt idx="35">
                  <c:v>58</c:v>
                </c:pt>
                <c:pt idx="36">
                  <c:v>70</c:v>
                </c:pt>
                <c:pt idx="37">
                  <c:v>67</c:v>
                </c:pt>
                <c:pt idx="38">
                  <c:v>66</c:v>
                </c:pt>
                <c:pt idx="39">
                  <c:v>88</c:v>
                </c:pt>
                <c:pt idx="40">
                  <c:v>76</c:v>
                </c:pt>
                <c:pt idx="41">
                  <c:v>64</c:v>
                </c:pt>
                <c:pt idx="42">
                  <c:v>85</c:v>
                </c:pt>
                <c:pt idx="43">
                  <c:v>70</c:v>
                </c:pt>
                <c:pt idx="44">
                  <c:v>81</c:v>
                </c:pt>
                <c:pt idx="45">
                  <c:v>65</c:v>
                </c:pt>
                <c:pt idx="46">
                  <c:v>63</c:v>
                </c:pt>
                <c:pt idx="47">
                  <c:v>81</c:v>
                </c:pt>
                <c:pt idx="48">
                  <c:v>78</c:v>
                </c:pt>
                <c:pt idx="49">
                  <c:v>90</c:v>
                </c:pt>
                <c:pt idx="50">
                  <c:v>73</c:v>
                </c:pt>
                <c:pt idx="51">
                  <c:v>81</c:v>
                </c:pt>
                <c:pt idx="52">
                  <c:v>96</c:v>
                </c:pt>
                <c:pt idx="53">
                  <c:v>86</c:v>
                </c:pt>
                <c:pt idx="54">
                  <c:v>84</c:v>
                </c:pt>
                <c:pt idx="55">
                  <c:v>0</c:v>
                </c:pt>
                <c:pt idx="56">
                  <c:v>75</c:v>
                </c:pt>
                <c:pt idx="57">
                  <c:v>67</c:v>
                </c:pt>
                <c:pt idx="58">
                  <c:v>65</c:v>
                </c:pt>
                <c:pt idx="59">
                  <c:v>68</c:v>
                </c:pt>
                <c:pt idx="60">
                  <c:v>66</c:v>
                </c:pt>
                <c:pt idx="61">
                  <c:v>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B5-4BA6-913F-E9CC4F35E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280520"/>
        <c:axId val="1993296904"/>
      </c:scatterChart>
      <c:valAx>
        <c:axId val="1993280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296904"/>
        <c:crosses val="autoZero"/>
        <c:crossBetween val="midCat"/>
      </c:valAx>
      <c:valAx>
        <c:axId val="19932969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280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Fantasy (gross revenue (M)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genre_tables!$BI$3:$BI$209</c:f>
              <c:numCache>
                <c:formatCode>General</c:formatCode>
                <c:ptCount val="207"/>
                <c:pt idx="0">
                  <c:v>1980</c:v>
                </c:pt>
                <c:pt idx="1">
                  <c:v>1999</c:v>
                </c:pt>
                <c:pt idx="2">
                  <c:v>1977</c:v>
                </c:pt>
                <c:pt idx="3">
                  <c:v>1946</c:v>
                </c:pt>
                <c:pt idx="4">
                  <c:v>2016</c:v>
                </c:pt>
                <c:pt idx="5">
                  <c:v>1983</c:v>
                </c:pt>
                <c:pt idx="6">
                  <c:v>2021</c:v>
                </c:pt>
                <c:pt idx="7">
                  <c:v>2006</c:v>
                </c:pt>
                <c:pt idx="8">
                  <c:v>1975</c:v>
                </c:pt>
                <c:pt idx="9">
                  <c:v>2018</c:v>
                </c:pt>
                <c:pt idx="10">
                  <c:v>2003</c:v>
                </c:pt>
                <c:pt idx="11">
                  <c:v>2011</c:v>
                </c:pt>
                <c:pt idx="12">
                  <c:v>1939</c:v>
                </c:pt>
                <c:pt idx="13">
                  <c:v>1957</c:v>
                </c:pt>
                <c:pt idx="14">
                  <c:v>1995</c:v>
                </c:pt>
                <c:pt idx="15">
                  <c:v>2012</c:v>
                </c:pt>
                <c:pt idx="16">
                  <c:v>1993</c:v>
                </c:pt>
                <c:pt idx="17">
                  <c:v>2003</c:v>
                </c:pt>
                <c:pt idx="18">
                  <c:v>1991</c:v>
                </c:pt>
                <c:pt idx="19">
                  <c:v>1982</c:v>
                </c:pt>
                <c:pt idx="20">
                  <c:v>1987</c:v>
                </c:pt>
                <c:pt idx="21">
                  <c:v>1962</c:v>
                </c:pt>
                <c:pt idx="22">
                  <c:v>2009</c:v>
                </c:pt>
                <c:pt idx="23">
                  <c:v>2021</c:v>
                </c:pt>
                <c:pt idx="24">
                  <c:v>2004</c:v>
                </c:pt>
                <c:pt idx="25">
                  <c:v>1990</c:v>
                </c:pt>
                <c:pt idx="26">
                  <c:v>2012</c:v>
                </c:pt>
                <c:pt idx="27">
                  <c:v>2007</c:v>
                </c:pt>
                <c:pt idx="28">
                  <c:v>1993</c:v>
                </c:pt>
                <c:pt idx="29">
                  <c:v>2008</c:v>
                </c:pt>
                <c:pt idx="30">
                  <c:v>1922</c:v>
                </c:pt>
                <c:pt idx="31">
                  <c:v>1950</c:v>
                </c:pt>
                <c:pt idx="32">
                  <c:v>1946</c:v>
                </c:pt>
                <c:pt idx="33">
                  <c:v>2013</c:v>
                </c:pt>
                <c:pt idx="34">
                  <c:v>1984</c:v>
                </c:pt>
                <c:pt idx="35">
                  <c:v>2012</c:v>
                </c:pt>
                <c:pt idx="36">
                  <c:v>2008</c:v>
                </c:pt>
                <c:pt idx="37">
                  <c:v>1971</c:v>
                </c:pt>
                <c:pt idx="38">
                  <c:v>2013</c:v>
                </c:pt>
                <c:pt idx="39">
                  <c:v>1964</c:v>
                </c:pt>
                <c:pt idx="40">
                  <c:v>1973</c:v>
                </c:pt>
                <c:pt idx="41">
                  <c:v>2006</c:v>
                </c:pt>
                <c:pt idx="42">
                  <c:v>1989</c:v>
                </c:pt>
                <c:pt idx="43">
                  <c:v>2001</c:v>
                </c:pt>
                <c:pt idx="44">
                  <c:v>2005</c:v>
                </c:pt>
                <c:pt idx="45">
                  <c:v>2010</c:v>
                </c:pt>
                <c:pt idx="46">
                  <c:v>2009</c:v>
                </c:pt>
                <c:pt idx="47">
                  <c:v>2011</c:v>
                </c:pt>
                <c:pt idx="48">
                  <c:v>2004</c:v>
                </c:pt>
                <c:pt idx="49">
                  <c:v>1999</c:v>
                </c:pt>
                <c:pt idx="50">
                  <c:v>1999</c:v>
                </c:pt>
                <c:pt idx="51">
                  <c:v>2006</c:v>
                </c:pt>
                <c:pt idx="52">
                  <c:v>1940</c:v>
                </c:pt>
                <c:pt idx="53">
                  <c:v>1991</c:v>
                </c:pt>
                <c:pt idx="54">
                  <c:v>2001</c:v>
                </c:pt>
                <c:pt idx="55">
                  <c:v>1990</c:v>
                </c:pt>
                <c:pt idx="56">
                  <c:v>1985</c:v>
                </c:pt>
                <c:pt idx="57">
                  <c:v>2022</c:v>
                </c:pt>
                <c:pt idx="58">
                  <c:v>2001</c:v>
                </c:pt>
                <c:pt idx="59">
                  <c:v>2005</c:v>
                </c:pt>
                <c:pt idx="60">
                  <c:v>2007</c:v>
                </c:pt>
                <c:pt idx="61">
                  <c:v>1998</c:v>
                </c:pt>
              </c:numCache>
            </c:numRef>
          </c:xVal>
          <c:yVal>
            <c:numRef>
              <c:f>genre_tables!$BM$3:$BM$209</c:f>
              <c:numCache>
                <c:formatCode>General</c:formatCode>
                <c:ptCount val="207"/>
                <c:pt idx="0" formatCode="0">
                  <c:v>290.48</c:v>
                </c:pt>
                <c:pt idx="1">
                  <c:v>136.80000000000001</c:v>
                </c:pt>
                <c:pt idx="2">
                  <c:v>322.74</c:v>
                </c:pt>
                <c:pt idx="3">
                  <c:v>0</c:v>
                </c:pt>
                <c:pt idx="4">
                  <c:v>5.0199999999999996</c:v>
                </c:pt>
                <c:pt idx="5">
                  <c:v>309.13</c:v>
                </c:pt>
                <c:pt idx="6">
                  <c:v>804.75</c:v>
                </c:pt>
                <c:pt idx="7">
                  <c:v>37.630000000000003</c:v>
                </c:pt>
                <c:pt idx="8">
                  <c:v>1.23</c:v>
                </c:pt>
                <c:pt idx="9">
                  <c:v>0</c:v>
                </c:pt>
                <c:pt idx="10">
                  <c:v>305.41000000000003</c:v>
                </c:pt>
                <c:pt idx="11">
                  <c:v>381.01</c:v>
                </c:pt>
                <c:pt idx="12">
                  <c:v>2.08</c:v>
                </c:pt>
                <c:pt idx="13">
                  <c:v>0</c:v>
                </c:pt>
                <c:pt idx="14">
                  <c:v>0.17</c:v>
                </c:pt>
                <c:pt idx="15">
                  <c:v>0.92</c:v>
                </c:pt>
                <c:pt idx="16">
                  <c:v>70.91</c:v>
                </c:pt>
                <c:pt idx="17">
                  <c:v>66.260000000000005</c:v>
                </c:pt>
                <c:pt idx="18">
                  <c:v>218.97</c:v>
                </c:pt>
                <c:pt idx="19">
                  <c:v>22.24</c:v>
                </c:pt>
                <c:pt idx="20">
                  <c:v>3.33</c:v>
                </c:pt>
                <c:pt idx="21">
                  <c:v>0</c:v>
                </c:pt>
                <c:pt idx="22">
                  <c:v>760.51</c:v>
                </c:pt>
                <c:pt idx="23">
                  <c:v>0</c:v>
                </c:pt>
                <c:pt idx="24">
                  <c:v>249.36</c:v>
                </c:pt>
                <c:pt idx="25">
                  <c:v>56.36</c:v>
                </c:pt>
                <c:pt idx="26">
                  <c:v>124.99</c:v>
                </c:pt>
                <c:pt idx="27">
                  <c:v>0</c:v>
                </c:pt>
                <c:pt idx="28">
                  <c:v>75.08</c:v>
                </c:pt>
                <c:pt idx="29">
                  <c:v>2.12</c:v>
                </c:pt>
                <c:pt idx="30">
                  <c:v>0</c:v>
                </c:pt>
                <c:pt idx="31">
                  <c:v>0</c:v>
                </c:pt>
                <c:pt idx="32">
                  <c:v>0.30000000000000004</c:v>
                </c:pt>
                <c:pt idx="33">
                  <c:v>15.32</c:v>
                </c:pt>
                <c:pt idx="34">
                  <c:v>238.63</c:v>
                </c:pt>
                <c:pt idx="35">
                  <c:v>303</c:v>
                </c:pt>
                <c:pt idx="36">
                  <c:v>127.51</c:v>
                </c:pt>
                <c:pt idx="37">
                  <c:v>4</c:v>
                </c:pt>
                <c:pt idx="38">
                  <c:v>258.37</c:v>
                </c:pt>
                <c:pt idx="39">
                  <c:v>102.27</c:v>
                </c:pt>
                <c:pt idx="40">
                  <c:v>0.06</c:v>
                </c:pt>
                <c:pt idx="41">
                  <c:v>2.2800000000000002</c:v>
                </c:pt>
                <c:pt idx="42">
                  <c:v>0</c:v>
                </c:pt>
                <c:pt idx="43">
                  <c:v>0.19</c:v>
                </c:pt>
                <c:pt idx="44">
                  <c:v>290.01</c:v>
                </c:pt>
                <c:pt idx="45">
                  <c:v>295.98</c:v>
                </c:pt>
                <c:pt idx="46">
                  <c:v>0</c:v>
                </c:pt>
                <c:pt idx="47">
                  <c:v>56.82</c:v>
                </c:pt>
                <c:pt idx="48">
                  <c:v>17.11</c:v>
                </c:pt>
                <c:pt idx="49">
                  <c:v>22.86</c:v>
                </c:pt>
                <c:pt idx="50">
                  <c:v>52.04</c:v>
                </c:pt>
                <c:pt idx="51">
                  <c:v>0.88</c:v>
                </c:pt>
                <c:pt idx="52">
                  <c:v>76.41</c:v>
                </c:pt>
                <c:pt idx="53">
                  <c:v>2</c:v>
                </c:pt>
                <c:pt idx="54">
                  <c:v>2.89</c:v>
                </c:pt>
                <c:pt idx="55">
                  <c:v>1.96</c:v>
                </c:pt>
                <c:pt idx="56">
                  <c:v>10.63</c:v>
                </c:pt>
                <c:pt idx="57">
                  <c:v>659.68</c:v>
                </c:pt>
                <c:pt idx="58">
                  <c:v>317.58</c:v>
                </c:pt>
                <c:pt idx="59">
                  <c:v>380.26</c:v>
                </c:pt>
                <c:pt idx="60">
                  <c:v>38.630000000000003</c:v>
                </c:pt>
                <c:pt idx="61">
                  <c:v>14.38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9C-4E5D-BC29-065E96E35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7056648"/>
        <c:axId val="1993341960"/>
      </c:scatterChart>
      <c:valAx>
        <c:axId val="1387056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341960"/>
        <c:crosses val="autoZero"/>
        <c:crossBetween val="midCat"/>
      </c:valAx>
      <c:valAx>
        <c:axId val="1993341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056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War (runtimes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genre_tables!$BN$3:$BN$800</c:f>
              <c:numCache>
                <c:formatCode>General</c:formatCode>
                <c:ptCount val="798"/>
                <c:pt idx="0">
                  <c:v>1998</c:v>
                </c:pt>
                <c:pt idx="1">
                  <c:v>1942</c:v>
                </c:pt>
                <c:pt idx="2">
                  <c:v>1988</c:v>
                </c:pt>
                <c:pt idx="3">
                  <c:v>1979</c:v>
                </c:pt>
                <c:pt idx="4">
                  <c:v>1985</c:v>
                </c:pt>
                <c:pt idx="5">
                  <c:v>1964</c:v>
                </c:pt>
                <c:pt idx="6">
                  <c:v>1981</c:v>
                </c:pt>
                <c:pt idx="7">
                  <c:v>1957</c:v>
                </c:pt>
                <c:pt idx="8">
                  <c:v>1940</c:v>
                </c:pt>
                <c:pt idx="9">
                  <c:v>2009</c:v>
                </c:pt>
                <c:pt idx="10">
                  <c:v>1987</c:v>
                </c:pt>
                <c:pt idx="11">
                  <c:v>1961</c:v>
                </c:pt>
                <c:pt idx="12">
                  <c:v>2019</c:v>
                </c:pt>
                <c:pt idx="13">
                  <c:v>1939</c:v>
                </c:pt>
                <c:pt idx="14">
                  <c:v>2006</c:v>
                </c:pt>
                <c:pt idx="15">
                  <c:v>1985</c:v>
                </c:pt>
                <c:pt idx="16">
                  <c:v>1942</c:v>
                </c:pt>
                <c:pt idx="17">
                  <c:v>1978</c:v>
                </c:pt>
                <c:pt idx="18">
                  <c:v>1986</c:v>
                </c:pt>
                <c:pt idx="19">
                  <c:v>1975</c:v>
                </c:pt>
                <c:pt idx="20">
                  <c:v>1957</c:v>
                </c:pt>
                <c:pt idx="21">
                  <c:v>1946</c:v>
                </c:pt>
                <c:pt idx="22">
                  <c:v>1930</c:v>
                </c:pt>
                <c:pt idx="23">
                  <c:v>1966</c:v>
                </c:pt>
                <c:pt idx="24">
                  <c:v>1937</c:v>
                </c:pt>
                <c:pt idx="25">
                  <c:v>2013</c:v>
                </c:pt>
                <c:pt idx="26">
                  <c:v>1953</c:v>
                </c:pt>
                <c:pt idx="27">
                  <c:v>2020</c:v>
                </c:pt>
                <c:pt idx="28">
                  <c:v>1987</c:v>
                </c:pt>
                <c:pt idx="29">
                  <c:v>1962</c:v>
                </c:pt>
                <c:pt idx="30">
                  <c:v>1945</c:v>
                </c:pt>
                <c:pt idx="31">
                  <c:v>2004</c:v>
                </c:pt>
                <c:pt idx="32">
                  <c:v>2019</c:v>
                </c:pt>
                <c:pt idx="33">
                  <c:v>1965</c:v>
                </c:pt>
                <c:pt idx="34">
                  <c:v>1970</c:v>
                </c:pt>
                <c:pt idx="35">
                  <c:v>1980</c:v>
                </c:pt>
                <c:pt idx="36">
                  <c:v>2001</c:v>
                </c:pt>
                <c:pt idx="37">
                  <c:v>2022</c:v>
                </c:pt>
                <c:pt idx="38">
                  <c:v>2015</c:v>
                </c:pt>
                <c:pt idx="39">
                  <c:v>1975</c:v>
                </c:pt>
                <c:pt idx="40">
                  <c:v>1987</c:v>
                </c:pt>
                <c:pt idx="41">
                  <c:v>2008</c:v>
                </c:pt>
                <c:pt idx="42">
                  <c:v>1967</c:v>
                </c:pt>
                <c:pt idx="43">
                  <c:v>2015</c:v>
                </c:pt>
                <c:pt idx="44">
                  <c:v>2006</c:v>
                </c:pt>
                <c:pt idx="45">
                  <c:v>1964</c:v>
                </c:pt>
                <c:pt idx="46">
                  <c:v>1954</c:v>
                </c:pt>
                <c:pt idx="47">
                  <c:v>1975</c:v>
                </c:pt>
                <c:pt idx="48">
                  <c:v>1998</c:v>
                </c:pt>
                <c:pt idx="49">
                  <c:v>1953</c:v>
                </c:pt>
              </c:numCache>
            </c:numRef>
          </c:xVal>
          <c:yVal>
            <c:numRef>
              <c:f>genre_tables!$BO$3:$BO$800</c:f>
              <c:numCache>
                <c:formatCode>General</c:formatCode>
                <c:ptCount val="798"/>
                <c:pt idx="0">
                  <c:v>169</c:v>
                </c:pt>
                <c:pt idx="1">
                  <c:v>102</c:v>
                </c:pt>
                <c:pt idx="2">
                  <c:v>89</c:v>
                </c:pt>
                <c:pt idx="3">
                  <c:v>147</c:v>
                </c:pt>
                <c:pt idx="4">
                  <c:v>142</c:v>
                </c:pt>
                <c:pt idx="5">
                  <c:v>95</c:v>
                </c:pt>
                <c:pt idx="6">
                  <c:v>149</c:v>
                </c:pt>
                <c:pt idx="7">
                  <c:v>88</c:v>
                </c:pt>
                <c:pt idx="8">
                  <c:v>125</c:v>
                </c:pt>
                <c:pt idx="9">
                  <c:v>153</c:v>
                </c:pt>
                <c:pt idx="10">
                  <c:v>116</c:v>
                </c:pt>
                <c:pt idx="11">
                  <c:v>179</c:v>
                </c:pt>
                <c:pt idx="12">
                  <c:v>119</c:v>
                </c:pt>
                <c:pt idx="13">
                  <c:v>238</c:v>
                </c:pt>
                <c:pt idx="14">
                  <c:v>118</c:v>
                </c:pt>
                <c:pt idx="15">
                  <c:v>162</c:v>
                </c:pt>
                <c:pt idx="16">
                  <c:v>99</c:v>
                </c:pt>
                <c:pt idx="17">
                  <c:v>183</c:v>
                </c:pt>
                <c:pt idx="18">
                  <c:v>120</c:v>
                </c:pt>
                <c:pt idx="19">
                  <c:v>185</c:v>
                </c:pt>
                <c:pt idx="20">
                  <c:v>161</c:v>
                </c:pt>
                <c:pt idx="21">
                  <c:v>170</c:v>
                </c:pt>
                <c:pt idx="22">
                  <c:v>152</c:v>
                </c:pt>
                <c:pt idx="23">
                  <c:v>121</c:v>
                </c:pt>
                <c:pt idx="24">
                  <c:v>113</c:v>
                </c:pt>
                <c:pt idx="25">
                  <c:v>87</c:v>
                </c:pt>
                <c:pt idx="26">
                  <c:v>120</c:v>
                </c:pt>
                <c:pt idx="27">
                  <c:v>101</c:v>
                </c:pt>
                <c:pt idx="28">
                  <c:v>104</c:v>
                </c:pt>
                <c:pt idx="29">
                  <c:v>95</c:v>
                </c:pt>
                <c:pt idx="30">
                  <c:v>103</c:v>
                </c:pt>
                <c:pt idx="31">
                  <c:v>140</c:v>
                </c:pt>
                <c:pt idx="32">
                  <c:v>108</c:v>
                </c:pt>
                <c:pt idx="33">
                  <c:v>197</c:v>
                </c:pt>
                <c:pt idx="34">
                  <c:v>172</c:v>
                </c:pt>
                <c:pt idx="35">
                  <c:v>162</c:v>
                </c:pt>
                <c:pt idx="36">
                  <c:v>98</c:v>
                </c:pt>
                <c:pt idx="37">
                  <c:v>148</c:v>
                </c:pt>
                <c:pt idx="38">
                  <c:v>100</c:v>
                </c:pt>
                <c:pt idx="39">
                  <c:v>129</c:v>
                </c:pt>
                <c:pt idx="40">
                  <c:v>153</c:v>
                </c:pt>
                <c:pt idx="41">
                  <c:v>94</c:v>
                </c:pt>
                <c:pt idx="42">
                  <c:v>150</c:v>
                </c:pt>
                <c:pt idx="43">
                  <c:v>137</c:v>
                </c:pt>
                <c:pt idx="44">
                  <c:v>145</c:v>
                </c:pt>
                <c:pt idx="45">
                  <c:v>138</c:v>
                </c:pt>
                <c:pt idx="46">
                  <c:v>124</c:v>
                </c:pt>
                <c:pt idx="47">
                  <c:v>85</c:v>
                </c:pt>
                <c:pt idx="48">
                  <c:v>170</c:v>
                </c:pt>
                <c:pt idx="49">
                  <c:v>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62-40E7-808E-BF08F2FC3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1032"/>
        <c:axId val="2129493000"/>
      </c:scatterChart>
      <c:valAx>
        <c:axId val="2881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493000"/>
        <c:crosses val="autoZero"/>
        <c:crossBetween val="midCat"/>
      </c:valAx>
      <c:valAx>
        <c:axId val="2129493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1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War (ratings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genre_tables!$BN$3:$BN$800</c:f>
              <c:numCache>
                <c:formatCode>General</c:formatCode>
                <c:ptCount val="798"/>
                <c:pt idx="0">
                  <c:v>1998</c:v>
                </c:pt>
                <c:pt idx="1">
                  <c:v>1942</c:v>
                </c:pt>
                <c:pt idx="2">
                  <c:v>1988</c:v>
                </c:pt>
                <c:pt idx="3">
                  <c:v>1979</c:v>
                </c:pt>
                <c:pt idx="4">
                  <c:v>1985</c:v>
                </c:pt>
                <c:pt idx="5">
                  <c:v>1964</c:v>
                </c:pt>
                <c:pt idx="6">
                  <c:v>1981</c:v>
                </c:pt>
                <c:pt idx="7">
                  <c:v>1957</c:v>
                </c:pt>
                <c:pt idx="8">
                  <c:v>1940</c:v>
                </c:pt>
                <c:pt idx="9">
                  <c:v>2009</c:v>
                </c:pt>
                <c:pt idx="10">
                  <c:v>1987</c:v>
                </c:pt>
                <c:pt idx="11">
                  <c:v>1961</c:v>
                </c:pt>
                <c:pt idx="12">
                  <c:v>2019</c:v>
                </c:pt>
                <c:pt idx="13">
                  <c:v>1939</c:v>
                </c:pt>
                <c:pt idx="14">
                  <c:v>2006</c:v>
                </c:pt>
                <c:pt idx="15">
                  <c:v>1985</c:v>
                </c:pt>
                <c:pt idx="16">
                  <c:v>1942</c:v>
                </c:pt>
                <c:pt idx="17">
                  <c:v>1978</c:v>
                </c:pt>
                <c:pt idx="18">
                  <c:v>1986</c:v>
                </c:pt>
                <c:pt idx="19">
                  <c:v>1975</c:v>
                </c:pt>
                <c:pt idx="20">
                  <c:v>1957</c:v>
                </c:pt>
                <c:pt idx="21">
                  <c:v>1946</c:v>
                </c:pt>
                <c:pt idx="22">
                  <c:v>1930</c:v>
                </c:pt>
                <c:pt idx="23">
                  <c:v>1966</c:v>
                </c:pt>
                <c:pt idx="24">
                  <c:v>1937</c:v>
                </c:pt>
                <c:pt idx="25">
                  <c:v>2013</c:v>
                </c:pt>
                <c:pt idx="26">
                  <c:v>1953</c:v>
                </c:pt>
                <c:pt idx="27">
                  <c:v>2020</c:v>
                </c:pt>
                <c:pt idx="28">
                  <c:v>1987</c:v>
                </c:pt>
                <c:pt idx="29">
                  <c:v>1962</c:v>
                </c:pt>
                <c:pt idx="30">
                  <c:v>1945</c:v>
                </c:pt>
                <c:pt idx="31">
                  <c:v>2004</c:v>
                </c:pt>
                <c:pt idx="32">
                  <c:v>2019</c:v>
                </c:pt>
                <c:pt idx="33">
                  <c:v>1965</c:v>
                </c:pt>
                <c:pt idx="34">
                  <c:v>1970</c:v>
                </c:pt>
                <c:pt idx="35">
                  <c:v>1980</c:v>
                </c:pt>
                <c:pt idx="36">
                  <c:v>2001</c:v>
                </c:pt>
                <c:pt idx="37">
                  <c:v>2022</c:v>
                </c:pt>
                <c:pt idx="38">
                  <c:v>2015</c:v>
                </c:pt>
                <c:pt idx="39">
                  <c:v>1975</c:v>
                </c:pt>
                <c:pt idx="40">
                  <c:v>1987</c:v>
                </c:pt>
                <c:pt idx="41">
                  <c:v>2008</c:v>
                </c:pt>
                <c:pt idx="42">
                  <c:v>1967</c:v>
                </c:pt>
                <c:pt idx="43">
                  <c:v>2015</c:v>
                </c:pt>
                <c:pt idx="44">
                  <c:v>2006</c:v>
                </c:pt>
                <c:pt idx="45">
                  <c:v>1964</c:v>
                </c:pt>
                <c:pt idx="46">
                  <c:v>1954</c:v>
                </c:pt>
                <c:pt idx="47">
                  <c:v>1975</c:v>
                </c:pt>
                <c:pt idx="48">
                  <c:v>1998</c:v>
                </c:pt>
                <c:pt idx="49">
                  <c:v>1953</c:v>
                </c:pt>
              </c:numCache>
            </c:numRef>
          </c:xVal>
          <c:yVal>
            <c:numRef>
              <c:f>genre_tables!$BP$3:$BP$800</c:f>
              <c:numCache>
                <c:formatCode>General</c:formatCode>
                <c:ptCount val="798"/>
                <c:pt idx="0">
                  <c:v>8.6</c:v>
                </c:pt>
                <c:pt idx="1">
                  <c:v>8.5</c:v>
                </c:pt>
                <c:pt idx="2">
                  <c:v>8.5</c:v>
                </c:pt>
                <c:pt idx="3">
                  <c:v>8.4</c:v>
                </c:pt>
                <c:pt idx="4">
                  <c:v>8.4</c:v>
                </c:pt>
                <c:pt idx="5">
                  <c:v>8.4</c:v>
                </c:pt>
                <c:pt idx="6">
                  <c:v>8.4</c:v>
                </c:pt>
                <c:pt idx="7">
                  <c:v>8.4</c:v>
                </c:pt>
                <c:pt idx="8">
                  <c:v>8.4</c:v>
                </c:pt>
                <c:pt idx="9">
                  <c:v>8.3000000000000007</c:v>
                </c:pt>
                <c:pt idx="10">
                  <c:v>8.3000000000000007</c:v>
                </c:pt>
                <c:pt idx="11">
                  <c:v>8.3000000000000007</c:v>
                </c:pt>
                <c:pt idx="12">
                  <c:v>8.1999999999999993</c:v>
                </c:pt>
                <c:pt idx="13">
                  <c:v>8.1999999999999993</c:v>
                </c:pt>
                <c:pt idx="14">
                  <c:v>8.1999999999999993</c:v>
                </c:pt>
                <c:pt idx="15">
                  <c:v>8.1999999999999993</c:v>
                </c:pt>
                <c:pt idx="16">
                  <c:v>8.1999999999999993</c:v>
                </c:pt>
                <c:pt idx="17">
                  <c:v>8.1</c:v>
                </c:pt>
                <c:pt idx="18">
                  <c:v>8.1</c:v>
                </c:pt>
                <c:pt idx="19">
                  <c:v>8.1</c:v>
                </c:pt>
                <c:pt idx="20">
                  <c:v>8.1</c:v>
                </c:pt>
                <c:pt idx="21">
                  <c:v>8.1</c:v>
                </c:pt>
                <c:pt idx="22">
                  <c:v>8.1</c:v>
                </c:pt>
                <c:pt idx="23">
                  <c:v>8.1</c:v>
                </c:pt>
                <c:pt idx="24">
                  <c:v>8.1</c:v>
                </c:pt>
                <c:pt idx="25">
                  <c:v>8.1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7.9</c:v>
                </c:pt>
                <c:pt idx="33">
                  <c:v>7.9</c:v>
                </c:pt>
                <c:pt idx="34">
                  <c:v>7.9</c:v>
                </c:pt>
                <c:pt idx="35">
                  <c:v>7.9</c:v>
                </c:pt>
                <c:pt idx="36">
                  <c:v>7.9</c:v>
                </c:pt>
                <c:pt idx="37">
                  <c:v>7.8</c:v>
                </c:pt>
                <c:pt idx="38">
                  <c:v>7.8</c:v>
                </c:pt>
                <c:pt idx="39">
                  <c:v>7.8</c:v>
                </c:pt>
                <c:pt idx="40">
                  <c:v>7.7</c:v>
                </c:pt>
                <c:pt idx="41">
                  <c:v>7.7</c:v>
                </c:pt>
                <c:pt idx="42">
                  <c:v>7.7</c:v>
                </c:pt>
                <c:pt idx="43">
                  <c:v>7.7</c:v>
                </c:pt>
                <c:pt idx="44">
                  <c:v>7.7</c:v>
                </c:pt>
                <c:pt idx="45">
                  <c:v>7.7</c:v>
                </c:pt>
                <c:pt idx="46">
                  <c:v>7.7</c:v>
                </c:pt>
                <c:pt idx="47">
                  <c:v>7.7</c:v>
                </c:pt>
                <c:pt idx="48">
                  <c:v>7.6</c:v>
                </c:pt>
                <c:pt idx="49">
                  <c:v>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0C-4893-9DF6-A6FE888E6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685256"/>
        <c:axId val="1866466824"/>
      </c:scatterChart>
      <c:valAx>
        <c:axId val="1317685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466824"/>
        <c:crosses val="autoZero"/>
        <c:crossBetween val="midCat"/>
      </c:valAx>
      <c:valAx>
        <c:axId val="1866466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685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War (metascores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genre_tables!$BN$3:$BN$800</c:f>
              <c:numCache>
                <c:formatCode>General</c:formatCode>
                <c:ptCount val="798"/>
                <c:pt idx="0">
                  <c:v>1998</c:v>
                </c:pt>
                <c:pt idx="1">
                  <c:v>1942</c:v>
                </c:pt>
                <c:pt idx="2">
                  <c:v>1988</c:v>
                </c:pt>
                <c:pt idx="3">
                  <c:v>1979</c:v>
                </c:pt>
                <c:pt idx="4">
                  <c:v>1985</c:v>
                </c:pt>
                <c:pt idx="5">
                  <c:v>1964</c:v>
                </c:pt>
                <c:pt idx="6">
                  <c:v>1981</c:v>
                </c:pt>
                <c:pt idx="7">
                  <c:v>1957</c:v>
                </c:pt>
                <c:pt idx="8">
                  <c:v>1940</c:v>
                </c:pt>
                <c:pt idx="9">
                  <c:v>2009</c:v>
                </c:pt>
                <c:pt idx="10">
                  <c:v>1987</c:v>
                </c:pt>
                <c:pt idx="11">
                  <c:v>1961</c:v>
                </c:pt>
                <c:pt idx="12">
                  <c:v>2019</c:v>
                </c:pt>
                <c:pt idx="13">
                  <c:v>1939</c:v>
                </c:pt>
                <c:pt idx="14">
                  <c:v>2006</c:v>
                </c:pt>
                <c:pt idx="15">
                  <c:v>1985</c:v>
                </c:pt>
                <c:pt idx="16">
                  <c:v>1942</c:v>
                </c:pt>
                <c:pt idx="17">
                  <c:v>1978</c:v>
                </c:pt>
                <c:pt idx="18">
                  <c:v>1986</c:v>
                </c:pt>
                <c:pt idx="19">
                  <c:v>1975</c:v>
                </c:pt>
                <c:pt idx="20">
                  <c:v>1957</c:v>
                </c:pt>
                <c:pt idx="21">
                  <c:v>1946</c:v>
                </c:pt>
                <c:pt idx="22">
                  <c:v>1930</c:v>
                </c:pt>
                <c:pt idx="23">
                  <c:v>1966</c:v>
                </c:pt>
                <c:pt idx="24">
                  <c:v>1937</c:v>
                </c:pt>
                <c:pt idx="25">
                  <c:v>2013</c:v>
                </c:pt>
                <c:pt idx="26">
                  <c:v>1953</c:v>
                </c:pt>
                <c:pt idx="27">
                  <c:v>2020</c:v>
                </c:pt>
                <c:pt idx="28">
                  <c:v>1987</c:v>
                </c:pt>
                <c:pt idx="29">
                  <c:v>1962</c:v>
                </c:pt>
                <c:pt idx="30">
                  <c:v>1945</c:v>
                </c:pt>
                <c:pt idx="31">
                  <c:v>2004</c:v>
                </c:pt>
                <c:pt idx="32">
                  <c:v>2019</c:v>
                </c:pt>
                <c:pt idx="33">
                  <c:v>1965</c:v>
                </c:pt>
                <c:pt idx="34">
                  <c:v>1970</c:v>
                </c:pt>
                <c:pt idx="35">
                  <c:v>1980</c:v>
                </c:pt>
                <c:pt idx="36">
                  <c:v>2001</c:v>
                </c:pt>
                <c:pt idx="37">
                  <c:v>2022</c:v>
                </c:pt>
                <c:pt idx="38">
                  <c:v>2015</c:v>
                </c:pt>
                <c:pt idx="39">
                  <c:v>1975</c:v>
                </c:pt>
                <c:pt idx="40">
                  <c:v>1987</c:v>
                </c:pt>
                <c:pt idx="41">
                  <c:v>2008</c:v>
                </c:pt>
                <c:pt idx="42">
                  <c:v>1967</c:v>
                </c:pt>
                <c:pt idx="43">
                  <c:v>2015</c:v>
                </c:pt>
                <c:pt idx="44">
                  <c:v>2006</c:v>
                </c:pt>
                <c:pt idx="45">
                  <c:v>1964</c:v>
                </c:pt>
                <c:pt idx="46">
                  <c:v>1954</c:v>
                </c:pt>
                <c:pt idx="47">
                  <c:v>1975</c:v>
                </c:pt>
                <c:pt idx="48">
                  <c:v>1998</c:v>
                </c:pt>
                <c:pt idx="49">
                  <c:v>1953</c:v>
                </c:pt>
              </c:numCache>
            </c:numRef>
          </c:xVal>
          <c:yVal>
            <c:numRef>
              <c:f>genre_tables!$BQ$3:$BQ$800</c:f>
              <c:numCache>
                <c:formatCode>General</c:formatCode>
                <c:ptCount val="798"/>
                <c:pt idx="0" formatCode="0.0">
                  <c:v>91</c:v>
                </c:pt>
                <c:pt idx="1">
                  <c:v>100</c:v>
                </c:pt>
                <c:pt idx="2">
                  <c:v>94</c:v>
                </c:pt>
                <c:pt idx="3">
                  <c:v>94</c:v>
                </c:pt>
                <c:pt idx="4">
                  <c:v>0</c:v>
                </c:pt>
                <c:pt idx="5">
                  <c:v>97</c:v>
                </c:pt>
                <c:pt idx="6">
                  <c:v>86</c:v>
                </c:pt>
                <c:pt idx="7">
                  <c:v>90</c:v>
                </c:pt>
                <c:pt idx="8">
                  <c:v>0</c:v>
                </c:pt>
                <c:pt idx="9">
                  <c:v>69</c:v>
                </c:pt>
                <c:pt idx="10">
                  <c:v>78</c:v>
                </c:pt>
                <c:pt idx="11">
                  <c:v>60</c:v>
                </c:pt>
                <c:pt idx="12">
                  <c:v>78</c:v>
                </c:pt>
                <c:pt idx="13">
                  <c:v>97</c:v>
                </c:pt>
                <c:pt idx="14">
                  <c:v>98</c:v>
                </c:pt>
                <c:pt idx="15">
                  <c:v>97</c:v>
                </c:pt>
                <c:pt idx="16">
                  <c:v>86</c:v>
                </c:pt>
                <c:pt idx="17">
                  <c:v>86</c:v>
                </c:pt>
                <c:pt idx="18">
                  <c:v>92</c:v>
                </c:pt>
                <c:pt idx="19">
                  <c:v>89</c:v>
                </c:pt>
                <c:pt idx="20">
                  <c:v>87</c:v>
                </c:pt>
                <c:pt idx="21">
                  <c:v>93</c:v>
                </c:pt>
                <c:pt idx="22">
                  <c:v>91</c:v>
                </c:pt>
                <c:pt idx="23">
                  <c:v>96</c:v>
                </c:pt>
                <c:pt idx="24">
                  <c:v>0</c:v>
                </c:pt>
                <c:pt idx="25">
                  <c:v>73</c:v>
                </c:pt>
                <c:pt idx="26">
                  <c:v>84</c:v>
                </c:pt>
                <c:pt idx="27">
                  <c:v>97</c:v>
                </c:pt>
                <c:pt idx="28">
                  <c:v>88</c:v>
                </c:pt>
                <c:pt idx="29">
                  <c:v>0</c:v>
                </c:pt>
                <c:pt idx="30">
                  <c:v>0</c:v>
                </c:pt>
                <c:pt idx="31">
                  <c:v>64</c:v>
                </c:pt>
                <c:pt idx="32">
                  <c:v>58</c:v>
                </c:pt>
                <c:pt idx="33">
                  <c:v>69</c:v>
                </c:pt>
                <c:pt idx="34">
                  <c:v>86</c:v>
                </c:pt>
                <c:pt idx="35">
                  <c:v>84</c:v>
                </c:pt>
                <c:pt idx="36">
                  <c:v>84</c:v>
                </c:pt>
                <c:pt idx="37">
                  <c:v>76</c:v>
                </c:pt>
                <c:pt idx="38">
                  <c:v>75</c:v>
                </c:pt>
                <c:pt idx="39">
                  <c:v>91</c:v>
                </c:pt>
                <c:pt idx="40">
                  <c:v>62</c:v>
                </c:pt>
                <c:pt idx="41">
                  <c:v>55</c:v>
                </c:pt>
                <c:pt idx="42">
                  <c:v>73</c:v>
                </c:pt>
                <c:pt idx="43">
                  <c:v>79</c:v>
                </c:pt>
                <c:pt idx="44">
                  <c:v>71</c:v>
                </c:pt>
                <c:pt idx="45">
                  <c:v>77</c:v>
                </c:pt>
                <c:pt idx="46">
                  <c:v>63</c:v>
                </c:pt>
                <c:pt idx="47">
                  <c:v>89</c:v>
                </c:pt>
                <c:pt idx="48">
                  <c:v>78</c:v>
                </c:pt>
                <c:pt idx="49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E2-4623-9E23-41E8EDAEB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2446600"/>
        <c:axId val="2014736904"/>
      </c:scatterChart>
      <c:valAx>
        <c:axId val="1342446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36904"/>
        <c:crosses val="autoZero"/>
        <c:crossBetween val="midCat"/>
      </c:valAx>
      <c:valAx>
        <c:axId val="20147369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446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War (gross revenue (M)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genre_tables!$BN$3:$BN$800</c:f>
              <c:numCache>
                <c:formatCode>General</c:formatCode>
                <c:ptCount val="798"/>
                <c:pt idx="0">
                  <c:v>1998</c:v>
                </c:pt>
                <c:pt idx="1">
                  <c:v>1942</c:v>
                </c:pt>
                <c:pt idx="2">
                  <c:v>1988</c:v>
                </c:pt>
                <c:pt idx="3">
                  <c:v>1979</c:v>
                </c:pt>
                <c:pt idx="4">
                  <c:v>1985</c:v>
                </c:pt>
                <c:pt idx="5">
                  <c:v>1964</c:v>
                </c:pt>
                <c:pt idx="6">
                  <c:v>1981</c:v>
                </c:pt>
                <c:pt idx="7">
                  <c:v>1957</c:v>
                </c:pt>
                <c:pt idx="8">
                  <c:v>1940</c:v>
                </c:pt>
                <c:pt idx="9">
                  <c:v>2009</c:v>
                </c:pt>
                <c:pt idx="10">
                  <c:v>1987</c:v>
                </c:pt>
                <c:pt idx="11">
                  <c:v>1961</c:v>
                </c:pt>
                <c:pt idx="12">
                  <c:v>2019</c:v>
                </c:pt>
                <c:pt idx="13">
                  <c:v>1939</c:v>
                </c:pt>
                <c:pt idx="14">
                  <c:v>2006</c:v>
                </c:pt>
                <c:pt idx="15">
                  <c:v>1985</c:v>
                </c:pt>
                <c:pt idx="16">
                  <c:v>1942</c:v>
                </c:pt>
                <c:pt idx="17">
                  <c:v>1978</c:v>
                </c:pt>
                <c:pt idx="18">
                  <c:v>1986</c:v>
                </c:pt>
                <c:pt idx="19">
                  <c:v>1975</c:v>
                </c:pt>
                <c:pt idx="20">
                  <c:v>1957</c:v>
                </c:pt>
                <c:pt idx="21">
                  <c:v>1946</c:v>
                </c:pt>
                <c:pt idx="22">
                  <c:v>1930</c:v>
                </c:pt>
                <c:pt idx="23">
                  <c:v>1966</c:v>
                </c:pt>
                <c:pt idx="24">
                  <c:v>1937</c:v>
                </c:pt>
                <c:pt idx="25">
                  <c:v>2013</c:v>
                </c:pt>
                <c:pt idx="26">
                  <c:v>1953</c:v>
                </c:pt>
                <c:pt idx="27">
                  <c:v>2020</c:v>
                </c:pt>
                <c:pt idx="28">
                  <c:v>1987</c:v>
                </c:pt>
                <c:pt idx="29">
                  <c:v>1962</c:v>
                </c:pt>
                <c:pt idx="30">
                  <c:v>1945</c:v>
                </c:pt>
                <c:pt idx="31">
                  <c:v>2004</c:v>
                </c:pt>
                <c:pt idx="32">
                  <c:v>2019</c:v>
                </c:pt>
                <c:pt idx="33">
                  <c:v>1965</c:v>
                </c:pt>
                <c:pt idx="34">
                  <c:v>1970</c:v>
                </c:pt>
                <c:pt idx="35">
                  <c:v>1980</c:v>
                </c:pt>
                <c:pt idx="36">
                  <c:v>2001</c:v>
                </c:pt>
                <c:pt idx="37">
                  <c:v>2022</c:v>
                </c:pt>
                <c:pt idx="38">
                  <c:v>2015</c:v>
                </c:pt>
                <c:pt idx="39">
                  <c:v>1975</c:v>
                </c:pt>
                <c:pt idx="40">
                  <c:v>1987</c:v>
                </c:pt>
                <c:pt idx="41">
                  <c:v>2008</c:v>
                </c:pt>
                <c:pt idx="42">
                  <c:v>1967</c:v>
                </c:pt>
                <c:pt idx="43">
                  <c:v>2015</c:v>
                </c:pt>
                <c:pt idx="44">
                  <c:v>2006</c:v>
                </c:pt>
                <c:pt idx="45">
                  <c:v>1964</c:v>
                </c:pt>
                <c:pt idx="46">
                  <c:v>1954</c:v>
                </c:pt>
                <c:pt idx="47">
                  <c:v>1975</c:v>
                </c:pt>
                <c:pt idx="48">
                  <c:v>1998</c:v>
                </c:pt>
                <c:pt idx="49">
                  <c:v>1953</c:v>
                </c:pt>
              </c:numCache>
            </c:numRef>
          </c:xVal>
          <c:yVal>
            <c:numRef>
              <c:f>genre_tables!$BR$3:$BR$800</c:f>
              <c:numCache>
                <c:formatCode>General</c:formatCode>
                <c:ptCount val="798"/>
                <c:pt idx="0" formatCode="0">
                  <c:v>216.54</c:v>
                </c:pt>
                <c:pt idx="1">
                  <c:v>1.02</c:v>
                </c:pt>
                <c:pt idx="2">
                  <c:v>0</c:v>
                </c:pt>
                <c:pt idx="3">
                  <c:v>83.47</c:v>
                </c:pt>
                <c:pt idx="4">
                  <c:v>0</c:v>
                </c:pt>
                <c:pt idx="5">
                  <c:v>0.28000000000000003</c:v>
                </c:pt>
                <c:pt idx="6">
                  <c:v>11.49</c:v>
                </c:pt>
                <c:pt idx="7">
                  <c:v>0</c:v>
                </c:pt>
                <c:pt idx="8">
                  <c:v>0.28999999999999998</c:v>
                </c:pt>
                <c:pt idx="9">
                  <c:v>120.54</c:v>
                </c:pt>
                <c:pt idx="10">
                  <c:v>46.36</c:v>
                </c:pt>
                <c:pt idx="11">
                  <c:v>0</c:v>
                </c:pt>
                <c:pt idx="12">
                  <c:v>159.22999999999999</c:v>
                </c:pt>
                <c:pt idx="13">
                  <c:v>198.68</c:v>
                </c:pt>
                <c:pt idx="14">
                  <c:v>37.630000000000003</c:v>
                </c:pt>
                <c:pt idx="15">
                  <c:v>4.1399999999999997</c:v>
                </c:pt>
                <c:pt idx="16">
                  <c:v>0</c:v>
                </c:pt>
                <c:pt idx="17">
                  <c:v>48.98</c:v>
                </c:pt>
                <c:pt idx="18">
                  <c:v>138.53</c:v>
                </c:pt>
                <c:pt idx="19">
                  <c:v>0</c:v>
                </c:pt>
                <c:pt idx="20">
                  <c:v>44.91</c:v>
                </c:pt>
                <c:pt idx="21">
                  <c:v>23.65</c:v>
                </c:pt>
                <c:pt idx="22">
                  <c:v>3.27</c:v>
                </c:pt>
                <c:pt idx="23">
                  <c:v>0.06</c:v>
                </c:pt>
                <c:pt idx="24">
                  <c:v>0.17</c:v>
                </c:pt>
                <c:pt idx="25">
                  <c:v>0.14000000000000001</c:v>
                </c:pt>
                <c:pt idx="26">
                  <c:v>0</c:v>
                </c:pt>
                <c:pt idx="27">
                  <c:v>0</c:v>
                </c:pt>
                <c:pt idx="28">
                  <c:v>4.54</c:v>
                </c:pt>
                <c:pt idx="29">
                  <c:v>0</c:v>
                </c:pt>
                <c:pt idx="30">
                  <c:v>0</c:v>
                </c:pt>
                <c:pt idx="31">
                  <c:v>1.1100000000000001</c:v>
                </c:pt>
                <c:pt idx="32">
                  <c:v>33.369999999999997</c:v>
                </c:pt>
                <c:pt idx="33">
                  <c:v>111.72</c:v>
                </c:pt>
                <c:pt idx="34">
                  <c:v>61.7</c:v>
                </c:pt>
                <c:pt idx="35">
                  <c:v>0</c:v>
                </c:pt>
                <c:pt idx="36">
                  <c:v>1.06</c:v>
                </c:pt>
                <c:pt idx="37">
                  <c:v>0</c:v>
                </c:pt>
                <c:pt idx="38">
                  <c:v>0.44</c:v>
                </c:pt>
                <c:pt idx="39">
                  <c:v>0</c:v>
                </c:pt>
                <c:pt idx="40">
                  <c:v>22.24</c:v>
                </c:pt>
                <c:pt idx="41">
                  <c:v>9.0299999999999994</c:v>
                </c:pt>
                <c:pt idx="42">
                  <c:v>45.3</c:v>
                </c:pt>
                <c:pt idx="43">
                  <c:v>0.08</c:v>
                </c:pt>
                <c:pt idx="44">
                  <c:v>4.4000000000000004</c:v>
                </c:pt>
                <c:pt idx="45">
                  <c:v>0</c:v>
                </c:pt>
                <c:pt idx="46">
                  <c:v>21.75</c:v>
                </c:pt>
                <c:pt idx="47">
                  <c:v>0</c:v>
                </c:pt>
                <c:pt idx="48">
                  <c:v>36.4</c:v>
                </c:pt>
                <c:pt idx="49">
                  <c:v>30.5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BB-46D2-88F8-9A17D5C5F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894407"/>
        <c:axId val="132784135"/>
      </c:scatterChart>
      <c:valAx>
        <c:axId val="1713894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84135"/>
        <c:crosses val="autoZero"/>
        <c:crossBetween val="midCat"/>
      </c:valAx>
      <c:valAx>
        <c:axId val="132784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894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Thriller (runtimes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genre_tables!$BS$3:$BS$800</c:f>
              <c:numCache>
                <c:formatCode>General</c:formatCode>
                <c:ptCount val="798"/>
                <c:pt idx="0">
                  <c:v>1991</c:v>
                </c:pt>
                <c:pt idx="1">
                  <c:v>2006</c:v>
                </c:pt>
                <c:pt idx="2">
                  <c:v>2019</c:v>
                </c:pt>
                <c:pt idx="3">
                  <c:v>1960</c:v>
                </c:pt>
                <c:pt idx="4">
                  <c:v>1954</c:v>
                </c:pt>
                <c:pt idx="5">
                  <c:v>2019</c:v>
                </c:pt>
                <c:pt idx="6">
                  <c:v>2012</c:v>
                </c:pt>
                <c:pt idx="7">
                  <c:v>2000</c:v>
                </c:pt>
                <c:pt idx="8">
                  <c:v>1985</c:v>
                </c:pt>
                <c:pt idx="9">
                  <c:v>2006</c:v>
                </c:pt>
                <c:pt idx="10">
                  <c:v>2021</c:v>
                </c:pt>
                <c:pt idx="11">
                  <c:v>1958</c:v>
                </c:pt>
                <c:pt idx="12">
                  <c:v>1992</c:v>
                </c:pt>
                <c:pt idx="13">
                  <c:v>1931</c:v>
                </c:pt>
                <c:pt idx="14">
                  <c:v>2022</c:v>
                </c:pt>
                <c:pt idx="15">
                  <c:v>2013</c:v>
                </c:pt>
                <c:pt idx="16">
                  <c:v>2010</c:v>
                </c:pt>
                <c:pt idx="17">
                  <c:v>2007</c:v>
                </c:pt>
                <c:pt idx="18">
                  <c:v>2003</c:v>
                </c:pt>
                <c:pt idx="19">
                  <c:v>1999</c:v>
                </c:pt>
                <c:pt idx="20">
                  <c:v>1988</c:v>
                </c:pt>
                <c:pt idx="21">
                  <c:v>1974</c:v>
                </c:pt>
                <c:pt idx="22">
                  <c:v>1954</c:v>
                </c:pt>
                <c:pt idx="23">
                  <c:v>2018</c:v>
                </c:pt>
                <c:pt idx="24">
                  <c:v>1961</c:v>
                </c:pt>
                <c:pt idx="25">
                  <c:v>1969</c:v>
                </c:pt>
                <c:pt idx="26">
                  <c:v>1953</c:v>
                </c:pt>
                <c:pt idx="27">
                  <c:v>1975</c:v>
                </c:pt>
                <c:pt idx="28">
                  <c:v>2014</c:v>
                </c:pt>
                <c:pt idx="29">
                  <c:v>2016</c:v>
                </c:pt>
                <c:pt idx="30">
                  <c:v>1954</c:v>
                </c:pt>
                <c:pt idx="31">
                  <c:v>1996</c:v>
                </c:pt>
                <c:pt idx="32">
                  <c:v>2015</c:v>
                </c:pt>
                <c:pt idx="33">
                  <c:v>2014</c:v>
                </c:pt>
                <c:pt idx="34">
                  <c:v>1966</c:v>
                </c:pt>
                <c:pt idx="35">
                  <c:v>2000</c:v>
                </c:pt>
                <c:pt idx="36">
                  <c:v>1949</c:v>
                </c:pt>
                <c:pt idx="37">
                  <c:v>1955</c:v>
                </c:pt>
                <c:pt idx="38">
                  <c:v>2016</c:v>
                </c:pt>
                <c:pt idx="39">
                  <c:v>2012</c:v>
                </c:pt>
                <c:pt idx="40">
                  <c:v>1996</c:v>
                </c:pt>
                <c:pt idx="41">
                  <c:v>1998</c:v>
                </c:pt>
                <c:pt idx="42">
                  <c:v>1999</c:v>
                </c:pt>
                <c:pt idx="43">
                  <c:v>2010</c:v>
                </c:pt>
                <c:pt idx="44">
                  <c:v>2006</c:v>
                </c:pt>
                <c:pt idx="45">
                  <c:v>2014</c:v>
                </c:pt>
                <c:pt idx="46">
                  <c:v>2005</c:v>
                </c:pt>
                <c:pt idx="47">
                  <c:v>2006</c:v>
                </c:pt>
                <c:pt idx="48">
                  <c:v>1995</c:v>
                </c:pt>
                <c:pt idx="49">
                  <c:v>1991</c:v>
                </c:pt>
                <c:pt idx="50">
                  <c:v>1952</c:v>
                </c:pt>
                <c:pt idx="51">
                  <c:v>2007</c:v>
                </c:pt>
                <c:pt idx="52">
                  <c:v>2004</c:v>
                </c:pt>
                <c:pt idx="53">
                  <c:v>1962</c:v>
                </c:pt>
                <c:pt idx="54">
                  <c:v>1920</c:v>
                </c:pt>
                <c:pt idx="55">
                  <c:v>1967</c:v>
                </c:pt>
                <c:pt idx="56">
                  <c:v>1972</c:v>
                </c:pt>
                <c:pt idx="57">
                  <c:v>1962</c:v>
                </c:pt>
                <c:pt idx="58">
                  <c:v>1945</c:v>
                </c:pt>
                <c:pt idx="59">
                  <c:v>2013</c:v>
                </c:pt>
                <c:pt idx="60">
                  <c:v>2009</c:v>
                </c:pt>
                <c:pt idx="61">
                  <c:v>2023</c:v>
                </c:pt>
                <c:pt idx="62">
                  <c:v>2001</c:v>
                </c:pt>
                <c:pt idx="63">
                  <c:v>2002</c:v>
                </c:pt>
                <c:pt idx="64">
                  <c:v>2009</c:v>
                </c:pt>
                <c:pt idx="65">
                  <c:v>1976</c:v>
                </c:pt>
                <c:pt idx="66">
                  <c:v>1993</c:v>
                </c:pt>
                <c:pt idx="67">
                  <c:v>2008</c:v>
                </c:pt>
                <c:pt idx="68">
                  <c:v>1967</c:v>
                </c:pt>
                <c:pt idx="69">
                  <c:v>2014</c:v>
                </c:pt>
                <c:pt idx="70">
                  <c:v>1962</c:v>
                </c:pt>
                <c:pt idx="71">
                  <c:v>2018</c:v>
                </c:pt>
                <c:pt idx="72">
                  <c:v>1970</c:v>
                </c:pt>
                <c:pt idx="73">
                  <c:v>1944</c:v>
                </c:pt>
                <c:pt idx="74">
                  <c:v>2000</c:v>
                </c:pt>
                <c:pt idx="75">
                  <c:v>1958</c:v>
                </c:pt>
                <c:pt idx="76">
                  <c:v>1925</c:v>
                </c:pt>
                <c:pt idx="77">
                  <c:v>1953</c:v>
                </c:pt>
                <c:pt idx="78">
                  <c:v>2015</c:v>
                </c:pt>
                <c:pt idx="79">
                  <c:v>2017</c:v>
                </c:pt>
                <c:pt idx="80">
                  <c:v>2014</c:v>
                </c:pt>
                <c:pt idx="81">
                  <c:v>1987</c:v>
                </c:pt>
                <c:pt idx="82">
                  <c:v>2008</c:v>
                </c:pt>
                <c:pt idx="83">
                  <c:v>2012</c:v>
                </c:pt>
                <c:pt idx="84">
                  <c:v>1997</c:v>
                </c:pt>
                <c:pt idx="85">
                  <c:v>1990</c:v>
                </c:pt>
                <c:pt idx="86">
                  <c:v>2010</c:v>
                </c:pt>
                <c:pt idx="87">
                  <c:v>1974</c:v>
                </c:pt>
                <c:pt idx="88">
                  <c:v>1999</c:v>
                </c:pt>
                <c:pt idx="89">
                  <c:v>1968</c:v>
                </c:pt>
                <c:pt idx="90">
                  <c:v>1978</c:v>
                </c:pt>
                <c:pt idx="91">
                  <c:v>1973</c:v>
                </c:pt>
                <c:pt idx="92">
                  <c:v>2009</c:v>
                </c:pt>
                <c:pt idx="93">
                  <c:v>1943</c:v>
                </c:pt>
                <c:pt idx="94">
                  <c:v>2011</c:v>
                </c:pt>
                <c:pt idx="95">
                  <c:v>2018</c:v>
                </c:pt>
                <c:pt idx="96">
                  <c:v>2001</c:v>
                </c:pt>
                <c:pt idx="97">
                  <c:v>2012</c:v>
                </c:pt>
                <c:pt idx="98">
                  <c:v>1992</c:v>
                </c:pt>
                <c:pt idx="99">
                  <c:v>2014</c:v>
                </c:pt>
                <c:pt idx="100">
                  <c:v>1967</c:v>
                </c:pt>
                <c:pt idx="101">
                  <c:v>1997</c:v>
                </c:pt>
                <c:pt idx="102">
                  <c:v>1972</c:v>
                </c:pt>
                <c:pt idx="103">
                  <c:v>1982</c:v>
                </c:pt>
                <c:pt idx="104">
                  <c:v>2004</c:v>
                </c:pt>
                <c:pt idx="105">
                  <c:v>1978</c:v>
                </c:pt>
                <c:pt idx="106">
                  <c:v>2004</c:v>
                </c:pt>
                <c:pt idx="107">
                  <c:v>2004</c:v>
                </c:pt>
                <c:pt idx="108">
                  <c:v>2013</c:v>
                </c:pt>
                <c:pt idx="109">
                  <c:v>2020</c:v>
                </c:pt>
                <c:pt idx="110">
                  <c:v>2002</c:v>
                </c:pt>
                <c:pt idx="111">
                  <c:v>1999</c:v>
                </c:pt>
                <c:pt idx="112">
                  <c:v>1971</c:v>
                </c:pt>
                <c:pt idx="113">
                  <c:v>2006</c:v>
                </c:pt>
                <c:pt idx="114">
                  <c:v>1986</c:v>
                </c:pt>
                <c:pt idx="115">
                  <c:v>1964</c:v>
                </c:pt>
                <c:pt idx="116">
                  <c:v>1990</c:v>
                </c:pt>
                <c:pt idx="117">
                  <c:v>2000</c:v>
                </c:pt>
                <c:pt idx="118">
                  <c:v>1998</c:v>
                </c:pt>
                <c:pt idx="119">
                  <c:v>1992</c:v>
                </c:pt>
                <c:pt idx="120">
                  <c:v>2006</c:v>
                </c:pt>
                <c:pt idx="121">
                  <c:v>1988</c:v>
                </c:pt>
                <c:pt idx="122">
                  <c:v>1962</c:v>
                </c:pt>
                <c:pt idx="123">
                  <c:v>1938</c:v>
                </c:pt>
                <c:pt idx="124">
                  <c:v>2016</c:v>
                </c:pt>
                <c:pt idx="125">
                  <c:v>2010</c:v>
                </c:pt>
                <c:pt idx="126">
                  <c:v>2001</c:v>
                </c:pt>
                <c:pt idx="127">
                  <c:v>2004</c:v>
                </c:pt>
                <c:pt idx="128">
                  <c:v>2004</c:v>
                </c:pt>
                <c:pt idx="129">
                  <c:v>2016</c:v>
                </c:pt>
                <c:pt idx="130">
                  <c:v>2007</c:v>
                </c:pt>
                <c:pt idx="131">
                  <c:v>2001</c:v>
                </c:pt>
                <c:pt idx="132">
                  <c:v>1987</c:v>
                </c:pt>
                <c:pt idx="133">
                  <c:v>2018</c:v>
                </c:pt>
                <c:pt idx="134">
                  <c:v>2011</c:v>
                </c:pt>
                <c:pt idx="135">
                  <c:v>1973</c:v>
                </c:pt>
                <c:pt idx="136">
                  <c:v>2005</c:v>
                </c:pt>
                <c:pt idx="137">
                  <c:v>1995</c:v>
                </c:pt>
                <c:pt idx="138">
                  <c:v>1991</c:v>
                </c:pt>
                <c:pt idx="139">
                  <c:v>2003</c:v>
                </c:pt>
                <c:pt idx="140">
                  <c:v>1974</c:v>
                </c:pt>
              </c:numCache>
            </c:numRef>
          </c:xVal>
          <c:yVal>
            <c:numRef>
              <c:f>genre_tables!$BT$3:$BT$800</c:f>
              <c:numCache>
                <c:formatCode>General</c:formatCode>
                <c:ptCount val="798"/>
                <c:pt idx="0">
                  <c:v>118</c:v>
                </c:pt>
                <c:pt idx="1">
                  <c:v>151</c:v>
                </c:pt>
                <c:pt idx="2">
                  <c:v>132</c:v>
                </c:pt>
                <c:pt idx="3">
                  <c:v>109</c:v>
                </c:pt>
                <c:pt idx="4">
                  <c:v>112</c:v>
                </c:pt>
                <c:pt idx="5">
                  <c:v>122</c:v>
                </c:pt>
                <c:pt idx="6">
                  <c:v>164</c:v>
                </c:pt>
                <c:pt idx="7">
                  <c:v>113</c:v>
                </c:pt>
                <c:pt idx="8">
                  <c:v>142</c:v>
                </c:pt>
                <c:pt idx="9">
                  <c:v>137</c:v>
                </c:pt>
                <c:pt idx="10">
                  <c:v>152</c:v>
                </c:pt>
                <c:pt idx="11">
                  <c:v>128</c:v>
                </c:pt>
                <c:pt idx="12">
                  <c:v>99</c:v>
                </c:pt>
                <c:pt idx="13">
                  <c:v>99</c:v>
                </c:pt>
                <c:pt idx="14">
                  <c:v>175</c:v>
                </c:pt>
                <c:pt idx="15">
                  <c:v>160</c:v>
                </c:pt>
                <c:pt idx="16">
                  <c:v>138</c:v>
                </c:pt>
                <c:pt idx="17">
                  <c:v>122</c:v>
                </c:pt>
                <c:pt idx="18">
                  <c:v>111</c:v>
                </c:pt>
                <c:pt idx="19">
                  <c:v>107</c:v>
                </c:pt>
                <c:pt idx="20">
                  <c:v>132</c:v>
                </c:pt>
                <c:pt idx="21">
                  <c:v>130</c:v>
                </c:pt>
                <c:pt idx="22">
                  <c:v>105</c:v>
                </c:pt>
                <c:pt idx="23">
                  <c:v>139</c:v>
                </c:pt>
                <c:pt idx="24">
                  <c:v>110</c:v>
                </c:pt>
                <c:pt idx="25">
                  <c:v>127</c:v>
                </c:pt>
                <c:pt idx="26">
                  <c:v>131</c:v>
                </c:pt>
                <c:pt idx="27">
                  <c:v>124</c:v>
                </c:pt>
                <c:pt idx="28">
                  <c:v>149</c:v>
                </c:pt>
                <c:pt idx="29">
                  <c:v>145</c:v>
                </c:pt>
                <c:pt idx="30">
                  <c:v>108</c:v>
                </c:pt>
                <c:pt idx="31">
                  <c:v>98</c:v>
                </c:pt>
                <c:pt idx="32">
                  <c:v>118</c:v>
                </c:pt>
                <c:pt idx="33">
                  <c:v>122</c:v>
                </c:pt>
                <c:pt idx="34">
                  <c:v>83</c:v>
                </c:pt>
                <c:pt idx="35">
                  <c:v>154</c:v>
                </c:pt>
                <c:pt idx="36">
                  <c:v>93</c:v>
                </c:pt>
                <c:pt idx="37">
                  <c:v>118</c:v>
                </c:pt>
                <c:pt idx="38">
                  <c:v>136</c:v>
                </c:pt>
                <c:pt idx="39">
                  <c:v>122</c:v>
                </c:pt>
                <c:pt idx="40">
                  <c:v>128</c:v>
                </c:pt>
                <c:pt idx="41">
                  <c:v>107</c:v>
                </c:pt>
                <c:pt idx="42">
                  <c:v>174</c:v>
                </c:pt>
                <c:pt idx="43">
                  <c:v>108</c:v>
                </c:pt>
                <c:pt idx="44">
                  <c:v>144</c:v>
                </c:pt>
                <c:pt idx="45">
                  <c:v>114</c:v>
                </c:pt>
                <c:pt idx="46">
                  <c:v>124</c:v>
                </c:pt>
                <c:pt idx="47">
                  <c:v>143</c:v>
                </c:pt>
                <c:pt idx="48">
                  <c:v>129</c:v>
                </c:pt>
                <c:pt idx="49">
                  <c:v>189</c:v>
                </c:pt>
                <c:pt idx="50">
                  <c:v>85</c:v>
                </c:pt>
                <c:pt idx="51">
                  <c:v>115</c:v>
                </c:pt>
                <c:pt idx="52">
                  <c:v>137</c:v>
                </c:pt>
                <c:pt idx="53">
                  <c:v>134</c:v>
                </c:pt>
                <c:pt idx="54">
                  <c:v>67</c:v>
                </c:pt>
                <c:pt idx="55">
                  <c:v>101</c:v>
                </c:pt>
                <c:pt idx="56">
                  <c:v>138</c:v>
                </c:pt>
                <c:pt idx="57">
                  <c:v>96</c:v>
                </c:pt>
                <c:pt idx="58">
                  <c:v>103</c:v>
                </c:pt>
                <c:pt idx="59">
                  <c:v>144</c:v>
                </c:pt>
                <c:pt idx="60">
                  <c:v>128</c:v>
                </c:pt>
                <c:pt idx="61">
                  <c:v>169</c:v>
                </c:pt>
                <c:pt idx="62">
                  <c:v>147</c:v>
                </c:pt>
                <c:pt idx="63">
                  <c:v>119</c:v>
                </c:pt>
                <c:pt idx="64">
                  <c:v>112</c:v>
                </c:pt>
                <c:pt idx="65">
                  <c:v>138</c:v>
                </c:pt>
                <c:pt idx="66">
                  <c:v>144</c:v>
                </c:pt>
                <c:pt idx="67">
                  <c:v>109</c:v>
                </c:pt>
                <c:pt idx="68">
                  <c:v>110</c:v>
                </c:pt>
                <c:pt idx="69">
                  <c:v>150</c:v>
                </c:pt>
                <c:pt idx="70">
                  <c:v>126</c:v>
                </c:pt>
                <c:pt idx="71">
                  <c:v>121</c:v>
                </c:pt>
                <c:pt idx="72">
                  <c:v>140</c:v>
                </c:pt>
                <c:pt idx="73">
                  <c:v>118</c:v>
                </c:pt>
                <c:pt idx="74">
                  <c:v>114</c:v>
                </c:pt>
                <c:pt idx="75">
                  <c:v>91</c:v>
                </c:pt>
                <c:pt idx="76">
                  <c:v>66</c:v>
                </c:pt>
                <c:pt idx="77">
                  <c:v>89</c:v>
                </c:pt>
                <c:pt idx="78">
                  <c:v>159</c:v>
                </c:pt>
                <c:pt idx="79">
                  <c:v>104</c:v>
                </c:pt>
                <c:pt idx="80">
                  <c:v>117</c:v>
                </c:pt>
                <c:pt idx="81">
                  <c:v>119</c:v>
                </c:pt>
                <c:pt idx="82">
                  <c:v>90</c:v>
                </c:pt>
                <c:pt idx="83">
                  <c:v>143</c:v>
                </c:pt>
                <c:pt idx="84">
                  <c:v>106</c:v>
                </c:pt>
                <c:pt idx="85">
                  <c:v>107</c:v>
                </c:pt>
                <c:pt idx="86">
                  <c:v>144</c:v>
                </c:pt>
                <c:pt idx="87">
                  <c:v>113</c:v>
                </c:pt>
                <c:pt idx="88">
                  <c:v>157</c:v>
                </c:pt>
                <c:pt idx="89">
                  <c:v>96</c:v>
                </c:pt>
                <c:pt idx="90">
                  <c:v>127</c:v>
                </c:pt>
                <c:pt idx="91">
                  <c:v>143</c:v>
                </c:pt>
                <c:pt idx="92">
                  <c:v>144</c:v>
                </c:pt>
                <c:pt idx="93">
                  <c:v>108</c:v>
                </c:pt>
                <c:pt idx="94">
                  <c:v>157</c:v>
                </c:pt>
                <c:pt idx="95">
                  <c:v>147</c:v>
                </c:pt>
                <c:pt idx="96">
                  <c:v>116</c:v>
                </c:pt>
                <c:pt idx="97">
                  <c:v>120</c:v>
                </c:pt>
                <c:pt idx="98">
                  <c:v>138</c:v>
                </c:pt>
                <c:pt idx="99">
                  <c:v>108</c:v>
                </c:pt>
                <c:pt idx="100">
                  <c:v>108</c:v>
                </c:pt>
                <c:pt idx="101">
                  <c:v>129</c:v>
                </c:pt>
                <c:pt idx="102">
                  <c:v>109</c:v>
                </c:pt>
                <c:pt idx="103">
                  <c:v>93</c:v>
                </c:pt>
                <c:pt idx="104">
                  <c:v>108</c:v>
                </c:pt>
                <c:pt idx="105">
                  <c:v>91</c:v>
                </c:pt>
                <c:pt idx="106">
                  <c:v>101</c:v>
                </c:pt>
                <c:pt idx="107">
                  <c:v>112</c:v>
                </c:pt>
                <c:pt idx="108">
                  <c:v>91</c:v>
                </c:pt>
                <c:pt idx="109">
                  <c:v>129</c:v>
                </c:pt>
                <c:pt idx="110">
                  <c:v>117</c:v>
                </c:pt>
                <c:pt idx="111">
                  <c:v>108</c:v>
                </c:pt>
                <c:pt idx="112">
                  <c:v>102</c:v>
                </c:pt>
                <c:pt idx="113">
                  <c:v>110</c:v>
                </c:pt>
                <c:pt idx="114">
                  <c:v>130</c:v>
                </c:pt>
                <c:pt idx="115">
                  <c:v>110</c:v>
                </c:pt>
                <c:pt idx="116">
                  <c:v>115</c:v>
                </c:pt>
                <c:pt idx="117">
                  <c:v>110</c:v>
                </c:pt>
                <c:pt idx="118">
                  <c:v>80</c:v>
                </c:pt>
                <c:pt idx="119">
                  <c:v>128</c:v>
                </c:pt>
                <c:pt idx="120">
                  <c:v>145</c:v>
                </c:pt>
                <c:pt idx="121">
                  <c:v>107</c:v>
                </c:pt>
                <c:pt idx="122">
                  <c:v>106</c:v>
                </c:pt>
                <c:pt idx="123">
                  <c:v>96</c:v>
                </c:pt>
                <c:pt idx="124">
                  <c:v>124</c:v>
                </c:pt>
                <c:pt idx="125">
                  <c:v>106</c:v>
                </c:pt>
                <c:pt idx="126">
                  <c:v>120</c:v>
                </c:pt>
                <c:pt idx="127">
                  <c:v>103</c:v>
                </c:pt>
                <c:pt idx="128">
                  <c:v>113</c:v>
                </c:pt>
                <c:pt idx="129">
                  <c:v>102</c:v>
                </c:pt>
                <c:pt idx="130">
                  <c:v>100</c:v>
                </c:pt>
                <c:pt idx="131">
                  <c:v>104</c:v>
                </c:pt>
                <c:pt idx="132">
                  <c:v>109</c:v>
                </c:pt>
                <c:pt idx="133">
                  <c:v>102</c:v>
                </c:pt>
                <c:pt idx="134">
                  <c:v>101</c:v>
                </c:pt>
                <c:pt idx="135">
                  <c:v>102</c:v>
                </c:pt>
                <c:pt idx="136">
                  <c:v>124</c:v>
                </c:pt>
                <c:pt idx="137">
                  <c:v>128</c:v>
                </c:pt>
                <c:pt idx="138">
                  <c:v>116</c:v>
                </c:pt>
                <c:pt idx="139">
                  <c:v>124</c:v>
                </c:pt>
                <c:pt idx="140">
                  <c:v>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2D-4DE2-A977-D6B98289D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2163720"/>
        <c:axId val="1820008967"/>
      </c:scatterChart>
      <c:valAx>
        <c:axId val="1802163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008967"/>
        <c:crosses val="autoZero"/>
        <c:crossBetween val="midCat"/>
      </c:valAx>
      <c:valAx>
        <c:axId val="1820008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163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Thriller (ratings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genre_tables!$BS$3:$BS$800</c:f>
              <c:numCache>
                <c:formatCode>General</c:formatCode>
                <c:ptCount val="798"/>
                <c:pt idx="0">
                  <c:v>1991</c:v>
                </c:pt>
                <c:pt idx="1">
                  <c:v>2006</c:v>
                </c:pt>
                <c:pt idx="2">
                  <c:v>2019</c:v>
                </c:pt>
                <c:pt idx="3">
                  <c:v>1960</c:v>
                </c:pt>
                <c:pt idx="4">
                  <c:v>1954</c:v>
                </c:pt>
                <c:pt idx="5">
                  <c:v>2019</c:v>
                </c:pt>
                <c:pt idx="6">
                  <c:v>2012</c:v>
                </c:pt>
                <c:pt idx="7">
                  <c:v>2000</c:v>
                </c:pt>
                <c:pt idx="8">
                  <c:v>1985</c:v>
                </c:pt>
                <c:pt idx="9">
                  <c:v>2006</c:v>
                </c:pt>
                <c:pt idx="10">
                  <c:v>2021</c:v>
                </c:pt>
                <c:pt idx="11">
                  <c:v>1958</c:v>
                </c:pt>
                <c:pt idx="12">
                  <c:v>1992</c:v>
                </c:pt>
                <c:pt idx="13">
                  <c:v>1931</c:v>
                </c:pt>
                <c:pt idx="14">
                  <c:v>2022</c:v>
                </c:pt>
                <c:pt idx="15">
                  <c:v>2013</c:v>
                </c:pt>
                <c:pt idx="16">
                  <c:v>2010</c:v>
                </c:pt>
                <c:pt idx="17">
                  <c:v>2007</c:v>
                </c:pt>
                <c:pt idx="18">
                  <c:v>2003</c:v>
                </c:pt>
                <c:pt idx="19">
                  <c:v>1999</c:v>
                </c:pt>
                <c:pt idx="20">
                  <c:v>1988</c:v>
                </c:pt>
                <c:pt idx="21">
                  <c:v>1974</c:v>
                </c:pt>
                <c:pt idx="22">
                  <c:v>1954</c:v>
                </c:pt>
                <c:pt idx="23">
                  <c:v>2018</c:v>
                </c:pt>
                <c:pt idx="24">
                  <c:v>1961</c:v>
                </c:pt>
                <c:pt idx="25">
                  <c:v>1969</c:v>
                </c:pt>
                <c:pt idx="26">
                  <c:v>1953</c:v>
                </c:pt>
                <c:pt idx="27">
                  <c:v>1975</c:v>
                </c:pt>
                <c:pt idx="28">
                  <c:v>2014</c:v>
                </c:pt>
                <c:pt idx="29">
                  <c:v>2016</c:v>
                </c:pt>
                <c:pt idx="30">
                  <c:v>1954</c:v>
                </c:pt>
                <c:pt idx="31">
                  <c:v>1996</c:v>
                </c:pt>
                <c:pt idx="32">
                  <c:v>2015</c:v>
                </c:pt>
                <c:pt idx="33">
                  <c:v>2014</c:v>
                </c:pt>
                <c:pt idx="34">
                  <c:v>1966</c:v>
                </c:pt>
                <c:pt idx="35">
                  <c:v>2000</c:v>
                </c:pt>
                <c:pt idx="36">
                  <c:v>1949</c:v>
                </c:pt>
                <c:pt idx="37">
                  <c:v>1955</c:v>
                </c:pt>
                <c:pt idx="38">
                  <c:v>2016</c:v>
                </c:pt>
                <c:pt idx="39">
                  <c:v>2012</c:v>
                </c:pt>
                <c:pt idx="40">
                  <c:v>1996</c:v>
                </c:pt>
                <c:pt idx="41">
                  <c:v>1998</c:v>
                </c:pt>
                <c:pt idx="42">
                  <c:v>1999</c:v>
                </c:pt>
                <c:pt idx="43">
                  <c:v>2010</c:v>
                </c:pt>
                <c:pt idx="44">
                  <c:v>2006</c:v>
                </c:pt>
                <c:pt idx="45">
                  <c:v>2014</c:v>
                </c:pt>
                <c:pt idx="46">
                  <c:v>2005</c:v>
                </c:pt>
                <c:pt idx="47">
                  <c:v>2006</c:v>
                </c:pt>
                <c:pt idx="48">
                  <c:v>1995</c:v>
                </c:pt>
                <c:pt idx="49">
                  <c:v>1991</c:v>
                </c:pt>
                <c:pt idx="50">
                  <c:v>1952</c:v>
                </c:pt>
                <c:pt idx="51">
                  <c:v>2007</c:v>
                </c:pt>
                <c:pt idx="52">
                  <c:v>2004</c:v>
                </c:pt>
                <c:pt idx="53">
                  <c:v>1962</c:v>
                </c:pt>
                <c:pt idx="54">
                  <c:v>1920</c:v>
                </c:pt>
                <c:pt idx="55">
                  <c:v>1967</c:v>
                </c:pt>
                <c:pt idx="56">
                  <c:v>1972</c:v>
                </c:pt>
                <c:pt idx="57">
                  <c:v>1962</c:v>
                </c:pt>
                <c:pt idx="58">
                  <c:v>1945</c:v>
                </c:pt>
                <c:pt idx="59">
                  <c:v>2013</c:v>
                </c:pt>
                <c:pt idx="60">
                  <c:v>2009</c:v>
                </c:pt>
                <c:pt idx="61">
                  <c:v>2023</c:v>
                </c:pt>
                <c:pt idx="62">
                  <c:v>2001</c:v>
                </c:pt>
                <c:pt idx="63">
                  <c:v>2002</c:v>
                </c:pt>
                <c:pt idx="64">
                  <c:v>2009</c:v>
                </c:pt>
                <c:pt idx="65">
                  <c:v>1976</c:v>
                </c:pt>
                <c:pt idx="66">
                  <c:v>1993</c:v>
                </c:pt>
                <c:pt idx="67">
                  <c:v>2008</c:v>
                </c:pt>
                <c:pt idx="68">
                  <c:v>1967</c:v>
                </c:pt>
                <c:pt idx="69">
                  <c:v>2014</c:v>
                </c:pt>
                <c:pt idx="70">
                  <c:v>1962</c:v>
                </c:pt>
                <c:pt idx="71">
                  <c:v>2018</c:v>
                </c:pt>
                <c:pt idx="72">
                  <c:v>1970</c:v>
                </c:pt>
                <c:pt idx="73">
                  <c:v>1944</c:v>
                </c:pt>
                <c:pt idx="74">
                  <c:v>2000</c:v>
                </c:pt>
                <c:pt idx="75">
                  <c:v>1958</c:v>
                </c:pt>
                <c:pt idx="76">
                  <c:v>1925</c:v>
                </c:pt>
                <c:pt idx="77">
                  <c:v>1953</c:v>
                </c:pt>
                <c:pt idx="78">
                  <c:v>2015</c:v>
                </c:pt>
                <c:pt idx="79">
                  <c:v>2017</c:v>
                </c:pt>
                <c:pt idx="80">
                  <c:v>2014</c:v>
                </c:pt>
                <c:pt idx="81">
                  <c:v>1987</c:v>
                </c:pt>
                <c:pt idx="82">
                  <c:v>2008</c:v>
                </c:pt>
                <c:pt idx="83">
                  <c:v>2012</c:v>
                </c:pt>
                <c:pt idx="84">
                  <c:v>1997</c:v>
                </c:pt>
                <c:pt idx="85">
                  <c:v>1990</c:v>
                </c:pt>
                <c:pt idx="86">
                  <c:v>2010</c:v>
                </c:pt>
                <c:pt idx="87">
                  <c:v>1974</c:v>
                </c:pt>
                <c:pt idx="88">
                  <c:v>1999</c:v>
                </c:pt>
                <c:pt idx="89">
                  <c:v>1968</c:v>
                </c:pt>
                <c:pt idx="90">
                  <c:v>1978</c:v>
                </c:pt>
                <c:pt idx="91">
                  <c:v>1973</c:v>
                </c:pt>
                <c:pt idx="92">
                  <c:v>2009</c:v>
                </c:pt>
                <c:pt idx="93">
                  <c:v>1943</c:v>
                </c:pt>
                <c:pt idx="94">
                  <c:v>2011</c:v>
                </c:pt>
                <c:pt idx="95">
                  <c:v>2018</c:v>
                </c:pt>
                <c:pt idx="96">
                  <c:v>2001</c:v>
                </c:pt>
                <c:pt idx="97">
                  <c:v>2012</c:v>
                </c:pt>
                <c:pt idx="98">
                  <c:v>1992</c:v>
                </c:pt>
                <c:pt idx="99">
                  <c:v>2014</c:v>
                </c:pt>
                <c:pt idx="100">
                  <c:v>1967</c:v>
                </c:pt>
                <c:pt idx="101">
                  <c:v>1997</c:v>
                </c:pt>
                <c:pt idx="102">
                  <c:v>1972</c:v>
                </c:pt>
                <c:pt idx="103">
                  <c:v>1982</c:v>
                </c:pt>
                <c:pt idx="104">
                  <c:v>2004</c:v>
                </c:pt>
                <c:pt idx="105">
                  <c:v>1978</c:v>
                </c:pt>
                <c:pt idx="106">
                  <c:v>2004</c:v>
                </c:pt>
                <c:pt idx="107">
                  <c:v>2004</c:v>
                </c:pt>
                <c:pt idx="108">
                  <c:v>2013</c:v>
                </c:pt>
                <c:pt idx="109">
                  <c:v>2020</c:v>
                </c:pt>
                <c:pt idx="110">
                  <c:v>2002</c:v>
                </c:pt>
                <c:pt idx="111">
                  <c:v>1999</c:v>
                </c:pt>
                <c:pt idx="112">
                  <c:v>1971</c:v>
                </c:pt>
                <c:pt idx="113">
                  <c:v>2006</c:v>
                </c:pt>
                <c:pt idx="114">
                  <c:v>1986</c:v>
                </c:pt>
                <c:pt idx="115">
                  <c:v>1964</c:v>
                </c:pt>
                <c:pt idx="116">
                  <c:v>1990</c:v>
                </c:pt>
                <c:pt idx="117">
                  <c:v>2000</c:v>
                </c:pt>
                <c:pt idx="118">
                  <c:v>1998</c:v>
                </c:pt>
                <c:pt idx="119">
                  <c:v>1992</c:v>
                </c:pt>
                <c:pt idx="120">
                  <c:v>2006</c:v>
                </c:pt>
                <c:pt idx="121">
                  <c:v>1988</c:v>
                </c:pt>
                <c:pt idx="122">
                  <c:v>1962</c:v>
                </c:pt>
                <c:pt idx="123">
                  <c:v>1938</c:v>
                </c:pt>
                <c:pt idx="124">
                  <c:v>2016</c:v>
                </c:pt>
                <c:pt idx="125">
                  <c:v>2010</c:v>
                </c:pt>
                <c:pt idx="126">
                  <c:v>2001</c:v>
                </c:pt>
                <c:pt idx="127">
                  <c:v>2004</c:v>
                </c:pt>
                <c:pt idx="128">
                  <c:v>2004</c:v>
                </c:pt>
                <c:pt idx="129">
                  <c:v>2016</c:v>
                </c:pt>
                <c:pt idx="130">
                  <c:v>2007</c:v>
                </c:pt>
                <c:pt idx="131">
                  <c:v>2001</c:v>
                </c:pt>
                <c:pt idx="132">
                  <c:v>1987</c:v>
                </c:pt>
                <c:pt idx="133">
                  <c:v>2018</c:v>
                </c:pt>
                <c:pt idx="134">
                  <c:v>2011</c:v>
                </c:pt>
                <c:pt idx="135">
                  <c:v>1973</c:v>
                </c:pt>
                <c:pt idx="136">
                  <c:v>2005</c:v>
                </c:pt>
                <c:pt idx="137">
                  <c:v>1995</c:v>
                </c:pt>
                <c:pt idx="138">
                  <c:v>1991</c:v>
                </c:pt>
                <c:pt idx="139">
                  <c:v>2003</c:v>
                </c:pt>
                <c:pt idx="140">
                  <c:v>1974</c:v>
                </c:pt>
              </c:numCache>
            </c:numRef>
          </c:xVal>
          <c:yVal>
            <c:numRef>
              <c:f>genre_tables!$BU$3:$BU$800</c:f>
              <c:numCache>
                <c:formatCode>General</c:formatCode>
                <c:ptCount val="798"/>
                <c:pt idx="0">
                  <c:v>8.6</c:v>
                </c:pt>
                <c:pt idx="1">
                  <c:v>8.5</c:v>
                </c:pt>
                <c:pt idx="2">
                  <c:v>8.5</c:v>
                </c:pt>
                <c:pt idx="3">
                  <c:v>8.5</c:v>
                </c:pt>
                <c:pt idx="4">
                  <c:v>8.5</c:v>
                </c:pt>
                <c:pt idx="5">
                  <c:v>8.4</c:v>
                </c:pt>
                <c:pt idx="6">
                  <c:v>8.4</c:v>
                </c:pt>
                <c:pt idx="7">
                  <c:v>8.4</c:v>
                </c:pt>
                <c:pt idx="8">
                  <c:v>8.4</c:v>
                </c:pt>
                <c:pt idx="9">
                  <c:v>8.4</c:v>
                </c:pt>
                <c:pt idx="10">
                  <c:v>8.4</c:v>
                </c:pt>
                <c:pt idx="11">
                  <c:v>8.3000000000000007</c:v>
                </c:pt>
                <c:pt idx="12">
                  <c:v>8.3000000000000007</c:v>
                </c:pt>
                <c:pt idx="13">
                  <c:v>8.3000000000000007</c:v>
                </c:pt>
                <c:pt idx="14">
                  <c:v>8.3000000000000007</c:v>
                </c:pt>
                <c:pt idx="15">
                  <c:v>8.3000000000000007</c:v>
                </c:pt>
                <c:pt idx="16">
                  <c:v>8.1999999999999993</c:v>
                </c:pt>
                <c:pt idx="17">
                  <c:v>8.1999999999999993</c:v>
                </c:pt>
                <c:pt idx="18">
                  <c:v>8.1999999999999993</c:v>
                </c:pt>
                <c:pt idx="19">
                  <c:v>8.1999999999999993</c:v>
                </c:pt>
                <c:pt idx="20">
                  <c:v>8.1999999999999993</c:v>
                </c:pt>
                <c:pt idx="21">
                  <c:v>8.1999999999999993</c:v>
                </c:pt>
                <c:pt idx="22">
                  <c:v>8.1999999999999993</c:v>
                </c:pt>
                <c:pt idx="23">
                  <c:v>8.1999999999999993</c:v>
                </c:pt>
                <c:pt idx="24">
                  <c:v>8.1999999999999993</c:v>
                </c:pt>
                <c:pt idx="25">
                  <c:v>8.1999999999999993</c:v>
                </c:pt>
                <c:pt idx="26">
                  <c:v>8.1999999999999993</c:v>
                </c:pt>
                <c:pt idx="27">
                  <c:v>8.1</c:v>
                </c:pt>
                <c:pt idx="28">
                  <c:v>8.1</c:v>
                </c:pt>
                <c:pt idx="29">
                  <c:v>8.1</c:v>
                </c:pt>
                <c:pt idx="30">
                  <c:v>8.1</c:v>
                </c:pt>
                <c:pt idx="31">
                  <c:v>8.1</c:v>
                </c:pt>
                <c:pt idx="32">
                  <c:v>8.1</c:v>
                </c:pt>
                <c:pt idx="33">
                  <c:v>8.1</c:v>
                </c:pt>
                <c:pt idx="34">
                  <c:v>8.1</c:v>
                </c:pt>
                <c:pt idx="35">
                  <c:v>8.1</c:v>
                </c:pt>
                <c:pt idx="36">
                  <c:v>8.1</c:v>
                </c:pt>
                <c:pt idx="37">
                  <c:v>8.1</c:v>
                </c:pt>
                <c:pt idx="38">
                  <c:v>8.1</c:v>
                </c:pt>
                <c:pt idx="39">
                  <c:v>8.1</c:v>
                </c:pt>
                <c:pt idx="40">
                  <c:v>8.1</c:v>
                </c:pt>
                <c:pt idx="41">
                  <c:v>8.1</c:v>
                </c:pt>
                <c:pt idx="42">
                  <c:v>8.1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7.9</c:v>
                </c:pt>
                <c:pt idx="62">
                  <c:v>7.9</c:v>
                </c:pt>
                <c:pt idx="63">
                  <c:v>7.9</c:v>
                </c:pt>
                <c:pt idx="64">
                  <c:v>7.9</c:v>
                </c:pt>
                <c:pt idx="65">
                  <c:v>7.9</c:v>
                </c:pt>
                <c:pt idx="66">
                  <c:v>7.9</c:v>
                </c:pt>
                <c:pt idx="67">
                  <c:v>7.9</c:v>
                </c:pt>
                <c:pt idx="68">
                  <c:v>7.9</c:v>
                </c:pt>
                <c:pt idx="69">
                  <c:v>7.9</c:v>
                </c:pt>
                <c:pt idx="70">
                  <c:v>7.9</c:v>
                </c:pt>
                <c:pt idx="71">
                  <c:v>7.9</c:v>
                </c:pt>
                <c:pt idx="72">
                  <c:v>7.9</c:v>
                </c:pt>
                <c:pt idx="73">
                  <c:v>7.9</c:v>
                </c:pt>
                <c:pt idx="74">
                  <c:v>7.9</c:v>
                </c:pt>
                <c:pt idx="75">
                  <c:v>7.9</c:v>
                </c:pt>
                <c:pt idx="76">
                  <c:v>7.9</c:v>
                </c:pt>
                <c:pt idx="77">
                  <c:v>7.9</c:v>
                </c:pt>
                <c:pt idx="78">
                  <c:v>7.9</c:v>
                </c:pt>
                <c:pt idx="79">
                  <c:v>7.8</c:v>
                </c:pt>
                <c:pt idx="80">
                  <c:v>7.8</c:v>
                </c:pt>
                <c:pt idx="81">
                  <c:v>7.8</c:v>
                </c:pt>
                <c:pt idx="82">
                  <c:v>7.8</c:v>
                </c:pt>
                <c:pt idx="83">
                  <c:v>7.8</c:v>
                </c:pt>
                <c:pt idx="84">
                  <c:v>7.8</c:v>
                </c:pt>
                <c:pt idx="85">
                  <c:v>7.8</c:v>
                </c:pt>
                <c:pt idx="86">
                  <c:v>7.8</c:v>
                </c:pt>
                <c:pt idx="87">
                  <c:v>7.8</c:v>
                </c:pt>
                <c:pt idx="88">
                  <c:v>7.8</c:v>
                </c:pt>
                <c:pt idx="89">
                  <c:v>7.8</c:v>
                </c:pt>
                <c:pt idx="90">
                  <c:v>7.8</c:v>
                </c:pt>
                <c:pt idx="91">
                  <c:v>7.8</c:v>
                </c:pt>
                <c:pt idx="92">
                  <c:v>7.8</c:v>
                </c:pt>
                <c:pt idx="93">
                  <c:v>7.8</c:v>
                </c:pt>
                <c:pt idx="94">
                  <c:v>7.8</c:v>
                </c:pt>
                <c:pt idx="95">
                  <c:v>7.7</c:v>
                </c:pt>
                <c:pt idx="96">
                  <c:v>7.7</c:v>
                </c:pt>
                <c:pt idx="97">
                  <c:v>7.7</c:v>
                </c:pt>
                <c:pt idx="98">
                  <c:v>7.7</c:v>
                </c:pt>
                <c:pt idx="99">
                  <c:v>7.7</c:v>
                </c:pt>
                <c:pt idx="100">
                  <c:v>7.7</c:v>
                </c:pt>
                <c:pt idx="101">
                  <c:v>7.7</c:v>
                </c:pt>
                <c:pt idx="102">
                  <c:v>7.7</c:v>
                </c:pt>
                <c:pt idx="103">
                  <c:v>7.7</c:v>
                </c:pt>
                <c:pt idx="104">
                  <c:v>7.7</c:v>
                </c:pt>
                <c:pt idx="105">
                  <c:v>7.7</c:v>
                </c:pt>
                <c:pt idx="106">
                  <c:v>7.7</c:v>
                </c:pt>
                <c:pt idx="107">
                  <c:v>7.7</c:v>
                </c:pt>
                <c:pt idx="108">
                  <c:v>7.7</c:v>
                </c:pt>
                <c:pt idx="109">
                  <c:v>7.7</c:v>
                </c:pt>
                <c:pt idx="110">
                  <c:v>7.7</c:v>
                </c:pt>
                <c:pt idx="111">
                  <c:v>7.7</c:v>
                </c:pt>
                <c:pt idx="112">
                  <c:v>7.7</c:v>
                </c:pt>
                <c:pt idx="113">
                  <c:v>7.7</c:v>
                </c:pt>
                <c:pt idx="114">
                  <c:v>7.7</c:v>
                </c:pt>
                <c:pt idx="115">
                  <c:v>7.7</c:v>
                </c:pt>
                <c:pt idx="116">
                  <c:v>7.7</c:v>
                </c:pt>
                <c:pt idx="117">
                  <c:v>7.7</c:v>
                </c:pt>
                <c:pt idx="118">
                  <c:v>7.7</c:v>
                </c:pt>
                <c:pt idx="119">
                  <c:v>7.7</c:v>
                </c:pt>
                <c:pt idx="120">
                  <c:v>7.7</c:v>
                </c:pt>
                <c:pt idx="121">
                  <c:v>7.7</c:v>
                </c:pt>
                <c:pt idx="122">
                  <c:v>7.7</c:v>
                </c:pt>
                <c:pt idx="123">
                  <c:v>7.7</c:v>
                </c:pt>
                <c:pt idx="124">
                  <c:v>7.7</c:v>
                </c:pt>
                <c:pt idx="125">
                  <c:v>7.7</c:v>
                </c:pt>
                <c:pt idx="126">
                  <c:v>7.7</c:v>
                </c:pt>
                <c:pt idx="127">
                  <c:v>7.6</c:v>
                </c:pt>
                <c:pt idx="128">
                  <c:v>7.6</c:v>
                </c:pt>
                <c:pt idx="129">
                  <c:v>7.6</c:v>
                </c:pt>
                <c:pt idx="130">
                  <c:v>7.6</c:v>
                </c:pt>
                <c:pt idx="131">
                  <c:v>7.6</c:v>
                </c:pt>
                <c:pt idx="132">
                  <c:v>7.6</c:v>
                </c:pt>
                <c:pt idx="133">
                  <c:v>7.6</c:v>
                </c:pt>
                <c:pt idx="134">
                  <c:v>7.6</c:v>
                </c:pt>
                <c:pt idx="135">
                  <c:v>7.6</c:v>
                </c:pt>
                <c:pt idx="136">
                  <c:v>7.6</c:v>
                </c:pt>
                <c:pt idx="137">
                  <c:v>7.6</c:v>
                </c:pt>
                <c:pt idx="138">
                  <c:v>7.6</c:v>
                </c:pt>
                <c:pt idx="139">
                  <c:v>7.6</c:v>
                </c:pt>
                <c:pt idx="140">
                  <c:v>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0F-4849-A42F-48CADAEDD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6509320"/>
        <c:axId val="392442887"/>
      </c:scatterChart>
      <c:valAx>
        <c:axId val="1866509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442887"/>
        <c:crosses val="autoZero"/>
        <c:crossBetween val="midCat"/>
      </c:valAx>
      <c:valAx>
        <c:axId val="392442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09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Thriller (metascores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genre_tables!$BS$3:$BS$800</c:f>
              <c:numCache>
                <c:formatCode>General</c:formatCode>
                <c:ptCount val="798"/>
                <c:pt idx="0">
                  <c:v>1991</c:v>
                </c:pt>
                <c:pt idx="1">
                  <c:v>2006</c:v>
                </c:pt>
                <c:pt idx="2">
                  <c:v>2019</c:v>
                </c:pt>
                <c:pt idx="3">
                  <c:v>1960</c:v>
                </c:pt>
                <c:pt idx="4">
                  <c:v>1954</c:v>
                </c:pt>
                <c:pt idx="5">
                  <c:v>2019</c:v>
                </c:pt>
                <c:pt idx="6">
                  <c:v>2012</c:v>
                </c:pt>
                <c:pt idx="7">
                  <c:v>2000</c:v>
                </c:pt>
                <c:pt idx="8">
                  <c:v>1985</c:v>
                </c:pt>
                <c:pt idx="9">
                  <c:v>2006</c:v>
                </c:pt>
                <c:pt idx="10">
                  <c:v>2021</c:v>
                </c:pt>
                <c:pt idx="11">
                  <c:v>1958</c:v>
                </c:pt>
                <c:pt idx="12">
                  <c:v>1992</c:v>
                </c:pt>
                <c:pt idx="13">
                  <c:v>1931</c:v>
                </c:pt>
                <c:pt idx="14">
                  <c:v>2022</c:v>
                </c:pt>
                <c:pt idx="15">
                  <c:v>2013</c:v>
                </c:pt>
                <c:pt idx="16">
                  <c:v>2010</c:v>
                </c:pt>
                <c:pt idx="17">
                  <c:v>2007</c:v>
                </c:pt>
                <c:pt idx="18">
                  <c:v>2003</c:v>
                </c:pt>
                <c:pt idx="19">
                  <c:v>1999</c:v>
                </c:pt>
                <c:pt idx="20">
                  <c:v>1988</c:v>
                </c:pt>
                <c:pt idx="21">
                  <c:v>1974</c:v>
                </c:pt>
                <c:pt idx="22">
                  <c:v>1954</c:v>
                </c:pt>
                <c:pt idx="23">
                  <c:v>2018</c:v>
                </c:pt>
                <c:pt idx="24">
                  <c:v>1961</c:v>
                </c:pt>
                <c:pt idx="25">
                  <c:v>1969</c:v>
                </c:pt>
                <c:pt idx="26">
                  <c:v>1953</c:v>
                </c:pt>
                <c:pt idx="27">
                  <c:v>1975</c:v>
                </c:pt>
                <c:pt idx="28">
                  <c:v>2014</c:v>
                </c:pt>
                <c:pt idx="29">
                  <c:v>2016</c:v>
                </c:pt>
                <c:pt idx="30">
                  <c:v>1954</c:v>
                </c:pt>
                <c:pt idx="31">
                  <c:v>1996</c:v>
                </c:pt>
                <c:pt idx="32">
                  <c:v>2015</c:v>
                </c:pt>
                <c:pt idx="33">
                  <c:v>2014</c:v>
                </c:pt>
                <c:pt idx="34">
                  <c:v>1966</c:v>
                </c:pt>
                <c:pt idx="35">
                  <c:v>2000</c:v>
                </c:pt>
                <c:pt idx="36">
                  <c:v>1949</c:v>
                </c:pt>
                <c:pt idx="37">
                  <c:v>1955</c:v>
                </c:pt>
                <c:pt idx="38">
                  <c:v>2016</c:v>
                </c:pt>
                <c:pt idx="39">
                  <c:v>2012</c:v>
                </c:pt>
                <c:pt idx="40">
                  <c:v>1996</c:v>
                </c:pt>
                <c:pt idx="41">
                  <c:v>1998</c:v>
                </c:pt>
                <c:pt idx="42">
                  <c:v>1999</c:v>
                </c:pt>
                <c:pt idx="43">
                  <c:v>2010</c:v>
                </c:pt>
                <c:pt idx="44">
                  <c:v>2006</c:v>
                </c:pt>
                <c:pt idx="45">
                  <c:v>2014</c:v>
                </c:pt>
                <c:pt idx="46">
                  <c:v>2005</c:v>
                </c:pt>
                <c:pt idx="47">
                  <c:v>2006</c:v>
                </c:pt>
                <c:pt idx="48">
                  <c:v>1995</c:v>
                </c:pt>
                <c:pt idx="49">
                  <c:v>1991</c:v>
                </c:pt>
                <c:pt idx="50">
                  <c:v>1952</c:v>
                </c:pt>
                <c:pt idx="51">
                  <c:v>2007</c:v>
                </c:pt>
                <c:pt idx="52">
                  <c:v>2004</c:v>
                </c:pt>
                <c:pt idx="53">
                  <c:v>1962</c:v>
                </c:pt>
                <c:pt idx="54">
                  <c:v>1920</c:v>
                </c:pt>
                <c:pt idx="55">
                  <c:v>1967</c:v>
                </c:pt>
                <c:pt idx="56">
                  <c:v>1972</c:v>
                </c:pt>
                <c:pt idx="57">
                  <c:v>1962</c:v>
                </c:pt>
                <c:pt idx="58">
                  <c:v>1945</c:v>
                </c:pt>
                <c:pt idx="59">
                  <c:v>2013</c:v>
                </c:pt>
                <c:pt idx="60">
                  <c:v>2009</c:v>
                </c:pt>
                <c:pt idx="61">
                  <c:v>2023</c:v>
                </c:pt>
                <c:pt idx="62">
                  <c:v>2001</c:v>
                </c:pt>
                <c:pt idx="63">
                  <c:v>2002</c:v>
                </c:pt>
                <c:pt idx="64">
                  <c:v>2009</c:v>
                </c:pt>
                <c:pt idx="65">
                  <c:v>1976</c:v>
                </c:pt>
                <c:pt idx="66">
                  <c:v>1993</c:v>
                </c:pt>
                <c:pt idx="67">
                  <c:v>2008</c:v>
                </c:pt>
                <c:pt idx="68">
                  <c:v>1967</c:v>
                </c:pt>
                <c:pt idx="69">
                  <c:v>2014</c:v>
                </c:pt>
                <c:pt idx="70">
                  <c:v>1962</c:v>
                </c:pt>
                <c:pt idx="71">
                  <c:v>2018</c:v>
                </c:pt>
                <c:pt idx="72">
                  <c:v>1970</c:v>
                </c:pt>
                <c:pt idx="73">
                  <c:v>1944</c:v>
                </c:pt>
                <c:pt idx="74">
                  <c:v>2000</c:v>
                </c:pt>
                <c:pt idx="75">
                  <c:v>1958</c:v>
                </c:pt>
                <c:pt idx="76">
                  <c:v>1925</c:v>
                </c:pt>
                <c:pt idx="77">
                  <c:v>1953</c:v>
                </c:pt>
                <c:pt idx="78">
                  <c:v>2015</c:v>
                </c:pt>
                <c:pt idx="79">
                  <c:v>2017</c:v>
                </c:pt>
                <c:pt idx="80">
                  <c:v>2014</c:v>
                </c:pt>
                <c:pt idx="81">
                  <c:v>1987</c:v>
                </c:pt>
                <c:pt idx="82">
                  <c:v>2008</c:v>
                </c:pt>
                <c:pt idx="83">
                  <c:v>2012</c:v>
                </c:pt>
                <c:pt idx="84">
                  <c:v>1997</c:v>
                </c:pt>
                <c:pt idx="85">
                  <c:v>1990</c:v>
                </c:pt>
                <c:pt idx="86">
                  <c:v>2010</c:v>
                </c:pt>
                <c:pt idx="87">
                  <c:v>1974</c:v>
                </c:pt>
                <c:pt idx="88">
                  <c:v>1999</c:v>
                </c:pt>
                <c:pt idx="89">
                  <c:v>1968</c:v>
                </c:pt>
                <c:pt idx="90">
                  <c:v>1978</c:v>
                </c:pt>
                <c:pt idx="91">
                  <c:v>1973</c:v>
                </c:pt>
                <c:pt idx="92">
                  <c:v>2009</c:v>
                </c:pt>
                <c:pt idx="93">
                  <c:v>1943</c:v>
                </c:pt>
                <c:pt idx="94">
                  <c:v>2011</c:v>
                </c:pt>
                <c:pt idx="95">
                  <c:v>2018</c:v>
                </c:pt>
                <c:pt idx="96">
                  <c:v>2001</c:v>
                </c:pt>
                <c:pt idx="97">
                  <c:v>2012</c:v>
                </c:pt>
                <c:pt idx="98">
                  <c:v>1992</c:v>
                </c:pt>
                <c:pt idx="99">
                  <c:v>2014</c:v>
                </c:pt>
                <c:pt idx="100">
                  <c:v>1967</c:v>
                </c:pt>
                <c:pt idx="101">
                  <c:v>1997</c:v>
                </c:pt>
                <c:pt idx="102">
                  <c:v>1972</c:v>
                </c:pt>
                <c:pt idx="103">
                  <c:v>1982</c:v>
                </c:pt>
                <c:pt idx="104">
                  <c:v>2004</c:v>
                </c:pt>
                <c:pt idx="105">
                  <c:v>1978</c:v>
                </c:pt>
                <c:pt idx="106">
                  <c:v>2004</c:v>
                </c:pt>
                <c:pt idx="107">
                  <c:v>2004</c:v>
                </c:pt>
                <c:pt idx="108">
                  <c:v>2013</c:v>
                </c:pt>
                <c:pt idx="109">
                  <c:v>2020</c:v>
                </c:pt>
                <c:pt idx="110">
                  <c:v>2002</c:v>
                </c:pt>
                <c:pt idx="111">
                  <c:v>1999</c:v>
                </c:pt>
                <c:pt idx="112">
                  <c:v>1971</c:v>
                </c:pt>
                <c:pt idx="113">
                  <c:v>2006</c:v>
                </c:pt>
                <c:pt idx="114">
                  <c:v>1986</c:v>
                </c:pt>
                <c:pt idx="115">
                  <c:v>1964</c:v>
                </c:pt>
                <c:pt idx="116">
                  <c:v>1990</c:v>
                </c:pt>
                <c:pt idx="117">
                  <c:v>2000</c:v>
                </c:pt>
                <c:pt idx="118">
                  <c:v>1998</c:v>
                </c:pt>
                <c:pt idx="119">
                  <c:v>1992</c:v>
                </c:pt>
                <c:pt idx="120">
                  <c:v>2006</c:v>
                </c:pt>
                <c:pt idx="121">
                  <c:v>1988</c:v>
                </c:pt>
                <c:pt idx="122">
                  <c:v>1962</c:v>
                </c:pt>
                <c:pt idx="123">
                  <c:v>1938</c:v>
                </c:pt>
                <c:pt idx="124">
                  <c:v>2016</c:v>
                </c:pt>
                <c:pt idx="125">
                  <c:v>2010</c:v>
                </c:pt>
                <c:pt idx="126">
                  <c:v>2001</c:v>
                </c:pt>
                <c:pt idx="127">
                  <c:v>2004</c:v>
                </c:pt>
                <c:pt idx="128">
                  <c:v>2004</c:v>
                </c:pt>
                <c:pt idx="129">
                  <c:v>2016</c:v>
                </c:pt>
                <c:pt idx="130">
                  <c:v>2007</c:v>
                </c:pt>
                <c:pt idx="131">
                  <c:v>2001</c:v>
                </c:pt>
                <c:pt idx="132">
                  <c:v>1987</c:v>
                </c:pt>
                <c:pt idx="133">
                  <c:v>2018</c:v>
                </c:pt>
                <c:pt idx="134">
                  <c:v>2011</c:v>
                </c:pt>
                <c:pt idx="135">
                  <c:v>1973</c:v>
                </c:pt>
                <c:pt idx="136">
                  <c:v>2005</c:v>
                </c:pt>
                <c:pt idx="137">
                  <c:v>1995</c:v>
                </c:pt>
                <c:pt idx="138">
                  <c:v>1991</c:v>
                </c:pt>
                <c:pt idx="139">
                  <c:v>2003</c:v>
                </c:pt>
                <c:pt idx="140">
                  <c:v>1974</c:v>
                </c:pt>
              </c:numCache>
            </c:numRef>
          </c:xVal>
          <c:yVal>
            <c:numRef>
              <c:f>genre_tables!$BV$3:$BV$800</c:f>
              <c:numCache>
                <c:formatCode>General</c:formatCode>
                <c:ptCount val="798"/>
                <c:pt idx="0" formatCode="0.0">
                  <c:v>86</c:v>
                </c:pt>
                <c:pt idx="1">
                  <c:v>85</c:v>
                </c:pt>
                <c:pt idx="2">
                  <c:v>96</c:v>
                </c:pt>
                <c:pt idx="3">
                  <c:v>97</c:v>
                </c:pt>
                <c:pt idx="4">
                  <c:v>100</c:v>
                </c:pt>
                <c:pt idx="5">
                  <c:v>59</c:v>
                </c:pt>
                <c:pt idx="6">
                  <c:v>78</c:v>
                </c:pt>
                <c:pt idx="7">
                  <c:v>83</c:v>
                </c:pt>
                <c:pt idx="8">
                  <c:v>0</c:v>
                </c:pt>
                <c:pt idx="9">
                  <c:v>89</c:v>
                </c:pt>
                <c:pt idx="10">
                  <c:v>0</c:v>
                </c:pt>
                <c:pt idx="11">
                  <c:v>100</c:v>
                </c:pt>
                <c:pt idx="12">
                  <c:v>81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63</c:v>
                </c:pt>
                <c:pt idx="17">
                  <c:v>92</c:v>
                </c:pt>
                <c:pt idx="18">
                  <c:v>69</c:v>
                </c:pt>
                <c:pt idx="19">
                  <c:v>64</c:v>
                </c:pt>
                <c:pt idx="20">
                  <c:v>72</c:v>
                </c:pt>
                <c:pt idx="21">
                  <c:v>92</c:v>
                </c:pt>
                <c:pt idx="22">
                  <c:v>75</c:v>
                </c:pt>
                <c:pt idx="23">
                  <c:v>0</c:v>
                </c:pt>
                <c:pt idx="24">
                  <c:v>93</c:v>
                </c:pt>
                <c:pt idx="25">
                  <c:v>86</c:v>
                </c:pt>
                <c:pt idx="26">
                  <c:v>85</c:v>
                </c:pt>
                <c:pt idx="27">
                  <c:v>87</c:v>
                </c:pt>
                <c:pt idx="28">
                  <c:v>79</c:v>
                </c:pt>
                <c:pt idx="29">
                  <c:v>85</c:v>
                </c:pt>
                <c:pt idx="30">
                  <c:v>91</c:v>
                </c:pt>
                <c:pt idx="31">
                  <c:v>86</c:v>
                </c:pt>
                <c:pt idx="32">
                  <c:v>86</c:v>
                </c:pt>
                <c:pt idx="33">
                  <c:v>77</c:v>
                </c:pt>
                <c:pt idx="34">
                  <c:v>86</c:v>
                </c:pt>
                <c:pt idx="35">
                  <c:v>83</c:v>
                </c:pt>
                <c:pt idx="36">
                  <c:v>97</c:v>
                </c:pt>
                <c:pt idx="37">
                  <c:v>97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79</c:v>
                </c:pt>
                <c:pt idx="44">
                  <c:v>80</c:v>
                </c:pt>
                <c:pt idx="45">
                  <c:v>71</c:v>
                </c:pt>
                <c:pt idx="46">
                  <c:v>74</c:v>
                </c:pt>
                <c:pt idx="47">
                  <c:v>64</c:v>
                </c:pt>
                <c:pt idx="48">
                  <c:v>74</c:v>
                </c:pt>
                <c:pt idx="49">
                  <c:v>72</c:v>
                </c:pt>
                <c:pt idx="50">
                  <c:v>89</c:v>
                </c:pt>
                <c:pt idx="51">
                  <c:v>85</c:v>
                </c:pt>
                <c:pt idx="52">
                  <c:v>83</c:v>
                </c:pt>
                <c:pt idx="53">
                  <c:v>75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78</c:v>
                </c:pt>
                <c:pt idx="62">
                  <c:v>86</c:v>
                </c:pt>
                <c:pt idx="63">
                  <c:v>68</c:v>
                </c:pt>
                <c:pt idx="64">
                  <c:v>81</c:v>
                </c:pt>
                <c:pt idx="65">
                  <c:v>84</c:v>
                </c:pt>
                <c:pt idx="66">
                  <c:v>66</c:v>
                </c:pt>
                <c:pt idx="67">
                  <c:v>80</c:v>
                </c:pt>
                <c:pt idx="68">
                  <c:v>76</c:v>
                </c:pt>
                <c:pt idx="69">
                  <c:v>71</c:v>
                </c:pt>
                <c:pt idx="70">
                  <c:v>94</c:v>
                </c:pt>
                <c:pt idx="71">
                  <c:v>93</c:v>
                </c:pt>
                <c:pt idx="72">
                  <c:v>92</c:v>
                </c:pt>
                <c:pt idx="73">
                  <c:v>0</c:v>
                </c:pt>
                <c:pt idx="74">
                  <c:v>80</c:v>
                </c:pt>
                <c:pt idx="75">
                  <c:v>94</c:v>
                </c:pt>
                <c:pt idx="76">
                  <c:v>97</c:v>
                </c:pt>
                <c:pt idx="77">
                  <c:v>0</c:v>
                </c:pt>
                <c:pt idx="78">
                  <c:v>0</c:v>
                </c:pt>
                <c:pt idx="79">
                  <c:v>85</c:v>
                </c:pt>
                <c:pt idx="80">
                  <c:v>76</c:v>
                </c:pt>
                <c:pt idx="81">
                  <c:v>79</c:v>
                </c:pt>
                <c:pt idx="82">
                  <c:v>51</c:v>
                </c:pt>
                <c:pt idx="83">
                  <c:v>81</c:v>
                </c:pt>
                <c:pt idx="84">
                  <c:v>64</c:v>
                </c:pt>
                <c:pt idx="85">
                  <c:v>75</c:v>
                </c:pt>
                <c:pt idx="86">
                  <c:v>67</c:v>
                </c:pt>
                <c:pt idx="87">
                  <c:v>87</c:v>
                </c:pt>
                <c:pt idx="88">
                  <c:v>84</c:v>
                </c:pt>
                <c:pt idx="89">
                  <c:v>89</c:v>
                </c:pt>
                <c:pt idx="90">
                  <c:v>71</c:v>
                </c:pt>
                <c:pt idx="91">
                  <c:v>80</c:v>
                </c:pt>
                <c:pt idx="92">
                  <c:v>84</c:v>
                </c:pt>
                <c:pt idx="93">
                  <c:v>94</c:v>
                </c:pt>
                <c:pt idx="94">
                  <c:v>82</c:v>
                </c:pt>
                <c:pt idx="95">
                  <c:v>86</c:v>
                </c:pt>
                <c:pt idx="96">
                  <c:v>74</c:v>
                </c:pt>
                <c:pt idx="97">
                  <c:v>86</c:v>
                </c:pt>
                <c:pt idx="98">
                  <c:v>62</c:v>
                </c:pt>
                <c:pt idx="99">
                  <c:v>78</c:v>
                </c:pt>
                <c:pt idx="100">
                  <c:v>81</c:v>
                </c:pt>
                <c:pt idx="101">
                  <c:v>63</c:v>
                </c:pt>
                <c:pt idx="102">
                  <c:v>80</c:v>
                </c:pt>
                <c:pt idx="103">
                  <c:v>61</c:v>
                </c:pt>
                <c:pt idx="104">
                  <c:v>73</c:v>
                </c:pt>
                <c:pt idx="105">
                  <c:v>87</c:v>
                </c:pt>
                <c:pt idx="106">
                  <c:v>61</c:v>
                </c:pt>
                <c:pt idx="107">
                  <c:v>66</c:v>
                </c:pt>
                <c:pt idx="108">
                  <c:v>96</c:v>
                </c:pt>
                <c:pt idx="109">
                  <c:v>76</c:v>
                </c:pt>
                <c:pt idx="110">
                  <c:v>72</c:v>
                </c:pt>
                <c:pt idx="111">
                  <c:v>44</c:v>
                </c:pt>
                <c:pt idx="112">
                  <c:v>87</c:v>
                </c:pt>
                <c:pt idx="113">
                  <c:v>53</c:v>
                </c:pt>
                <c:pt idx="114">
                  <c:v>54</c:v>
                </c:pt>
                <c:pt idx="115">
                  <c:v>87</c:v>
                </c:pt>
                <c:pt idx="116">
                  <c:v>66</c:v>
                </c:pt>
                <c:pt idx="117">
                  <c:v>58</c:v>
                </c:pt>
                <c:pt idx="118">
                  <c:v>77</c:v>
                </c:pt>
                <c:pt idx="119">
                  <c:v>0</c:v>
                </c:pt>
                <c:pt idx="120">
                  <c:v>71</c:v>
                </c:pt>
                <c:pt idx="121">
                  <c:v>0</c:v>
                </c:pt>
                <c:pt idx="122">
                  <c:v>76</c:v>
                </c:pt>
                <c:pt idx="123">
                  <c:v>98</c:v>
                </c:pt>
                <c:pt idx="124">
                  <c:v>85</c:v>
                </c:pt>
                <c:pt idx="125">
                  <c:v>0</c:v>
                </c:pt>
                <c:pt idx="126">
                  <c:v>60</c:v>
                </c:pt>
                <c:pt idx="127">
                  <c:v>46</c:v>
                </c:pt>
                <c:pt idx="128">
                  <c:v>30</c:v>
                </c:pt>
                <c:pt idx="129">
                  <c:v>88</c:v>
                </c:pt>
                <c:pt idx="130">
                  <c:v>83</c:v>
                </c:pt>
                <c:pt idx="131">
                  <c:v>74</c:v>
                </c:pt>
                <c:pt idx="132">
                  <c:v>68</c:v>
                </c:pt>
                <c:pt idx="133">
                  <c:v>71</c:v>
                </c:pt>
                <c:pt idx="134">
                  <c:v>73</c:v>
                </c:pt>
                <c:pt idx="135">
                  <c:v>83</c:v>
                </c:pt>
                <c:pt idx="136">
                  <c:v>72</c:v>
                </c:pt>
                <c:pt idx="137">
                  <c:v>58</c:v>
                </c:pt>
                <c:pt idx="138">
                  <c:v>69</c:v>
                </c:pt>
                <c:pt idx="139">
                  <c:v>70</c:v>
                </c:pt>
                <c:pt idx="140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71-414C-AC4B-398C0FA8E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065032"/>
        <c:axId val="288067080"/>
      </c:scatterChart>
      <c:valAx>
        <c:axId val="288065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067080"/>
        <c:crosses val="autoZero"/>
        <c:crossBetween val="midCat"/>
      </c:valAx>
      <c:valAx>
        <c:axId val="28806708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065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Thriller (gross revenue (M)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genre_tables!$BS$3:$BS$800</c:f>
              <c:numCache>
                <c:formatCode>General</c:formatCode>
                <c:ptCount val="798"/>
                <c:pt idx="0">
                  <c:v>1991</c:v>
                </c:pt>
                <c:pt idx="1">
                  <c:v>2006</c:v>
                </c:pt>
                <c:pt idx="2">
                  <c:v>2019</c:v>
                </c:pt>
                <c:pt idx="3">
                  <c:v>1960</c:v>
                </c:pt>
                <c:pt idx="4">
                  <c:v>1954</c:v>
                </c:pt>
                <c:pt idx="5">
                  <c:v>2019</c:v>
                </c:pt>
                <c:pt idx="6">
                  <c:v>2012</c:v>
                </c:pt>
                <c:pt idx="7">
                  <c:v>2000</c:v>
                </c:pt>
                <c:pt idx="8">
                  <c:v>1985</c:v>
                </c:pt>
                <c:pt idx="9">
                  <c:v>2006</c:v>
                </c:pt>
                <c:pt idx="10">
                  <c:v>2021</c:v>
                </c:pt>
                <c:pt idx="11">
                  <c:v>1958</c:v>
                </c:pt>
                <c:pt idx="12">
                  <c:v>1992</c:v>
                </c:pt>
                <c:pt idx="13">
                  <c:v>1931</c:v>
                </c:pt>
                <c:pt idx="14">
                  <c:v>2022</c:v>
                </c:pt>
                <c:pt idx="15">
                  <c:v>2013</c:v>
                </c:pt>
                <c:pt idx="16">
                  <c:v>2010</c:v>
                </c:pt>
                <c:pt idx="17">
                  <c:v>2007</c:v>
                </c:pt>
                <c:pt idx="18">
                  <c:v>2003</c:v>
                </c:pt>
                <c:pt idx="19">
                  <c:v>1999</c:v>
                </c:pt>
                <c:pt idx="20">
                  <c:v>1988</c:v>
                </c:pt>
                <c:pt idx="21">
                  <c:v>1974</c:v>
                </c:pt>
                <c:pt idx="22">
                  <c:v>1954</c:v>
                </c:pt>
                <c:pt idx="23">
                  <c:v>2018</c:v>
                </c:pt>
                <c:pt idx="24">
                  <c:v>1961</c:v>
                </c:pt>
                <c:pt idx="25">
                  <c:v>1969</c:v>
                </c:pt>
                <c:pt idx="26">
                  <c:v>1953</c:v>
                </c:pt>
                <c:pt idx="27">
                  <c:v>1975</c:v>
                </c:pt>
                <c:pt idx="28">
                  <c:v>2014</c:v>
                </c:pt>
                <c:pt idx="29">
                  <c:v>2016</c:v>
                </c:pt>
                <c:pt idx="30">
                  <c:v>1954</c:v>
                </c:pt>
                <c:pt idx="31">
                  <c:v>1996</c:v>
                </c:pt>
                <c:pt idx="32">
                  <c:v>2015</c:v>
                </c:pt>
                <c:pt idx="33">
                  <c:v>2014</c:v>
                </c:pt>
                <c:pt idx="34">
                  <c:v>1966</c:v>
                </c:pt>
                <c:pt idx="35">
                  <c:v>2000</c:v>
                </c:pt>
                <c:pt idx="36">
                  <c:v>1949</c:v>
                </c:pt>
                <c:pt idx="37">
                  <c:v>1955</c:v>
                </c:pt>
                <c:pt idx="38">
                  <c:v>2016</c:v>
                </c:pt>
                <c:pt idx="39">
                  <c:v>2012</c:v>
                </c:pt>
                <c:pt idx="40">
                  <c:v>1996</c:v>
                </c:pt>
                <c:pt idx="41">
                  <c:v>1998</c:v>
                </c:pt>
                <c:pt idx="42">
                  <c:v>1999</c:v>
                </c:pt>
                <c:pt idx="43">
                  <c:v>2010</c:v>
                </c:pt>
                <c:pt idx="44">
                  <c:v>2006</c:v>
                </c:pt>
                <c:pt idx="45">
                  <c:v>2014</c:v>
                </c:pt>
                <c:pt idx="46">
                  <c:v>2005</c:v>
                </c:pt>
                <c:pt idx="47">
                  <c:v>2006</c:v>
                </c:pt>
                <c:pt idx="48">
                  <c:v>1995</c:v>
                </c:pt>
                <c:pt idx="49">
                  <c:v>1991</c:v>
                </c:pt>
                <c:pt idx="50">
                  <c:v>1952</c:v>
                </c:pt>
                <c:pt idx="51">
                  <c:v>2007</c:v>
                </c:pt>
                <c:pt idx="52">
                  <c:v>2004</c:v>
                </c:pt>
                <c:pt idx="53">
                  <c:v>1962</c:v>
                </c:pt>
                <c:pt idx="54">
                  <c:v>1920</c:v>
                </c:pt>
                <c:pt idx="55">
                  <c:v>1967</c:v>
                </c:pt>
                <c:pt idx="56">
                  <c:v>1972</c:v>
                </c:pt>
                <c:pt idx="57">
                  <c:v>1962</c:v>
                </c:pt>
                <c:pt idx="58">
                  <c:v>1945</c:v>
                </c:pt>
                <c:pt idx="59">
                  <c:v>2013</c:v>
                </c:pt>
                <c:pt idx="60">
                  <c:v>2009</c:v>
                </c:pt>
                <c:pt idx="61">
                  <c:v>2023</c:v>
                </c:pt>
                <c:pt idx="62">
                  <c:v>2001</c:v>
                </c:pt>
                <c:pt idx="63">
                  <c:v>2002</c:v>
                </c:pt>
                <c:pt idx="64">
                  <c:v>2009</c:v>
                </c:pt>
                <c:pt idx="65">
                  <c:v>1976</c:v>
                </c:pt>
                <c:pt idx="66">
                  <c:v>1993</c:v>
                </c:pt>
                <c:pt idx="67">
                  <c:v>2008</c:v>
                </c:pt>
                <c:pt idx="68">
                  <c:v>1967</c:v>
                </c:pt>
                <c:pt idx="69">
                  <c:v>2014</c:v>
                </c:pt>
                <c:pt idx="70">
                  <c:v>1962</c:v>
                </c:pt>
                <c:pt idx="71">
                  <c:v>2018</c:v>
                </c:pt>
                <c:pt idx="72">
                  <c:v>1970</c:v>
                </c:pt>
                <c:pt idx="73">
                  <c:v>1944</c:v>
                </c:pt>
                <c:pt idx="74">
                  <c:v>2000</c:v>
                </c:pt>
                <c:pt idx="75">
                  <c:v>1958</c:v>
                </c:pt>
                <c:pt idx="76">
                  <c:v>1925</c:v>
                </c:pt>
                <c:pt idx="77">
                  <c:v>1953</c:v>
                </c:pt>
                <c:pt idx="78">
                  <c:v>2015</c:v>
                </c:pt>
                <c:pt idx="79">
                  <c:v>2017</c:v>
                </c:pt>
                <c:pt idx="80">
                  <c:v>2014</c:v>
                </c:pt>
                <c:pt idx="81">
                  <c:v>1987</c:v>
                </c:pt>
                <c:pt idx="82">
                  <c:v>2008</c:v>
                </c:pt>
                <c:pt idx="83">
                  <c:v>2012</c:v>
                </c:pt>
                <c:pt idx="84">
                  <c:v>1997</c:v>
                </c:pt>
                <c:pt idx="85">
                  <c:v>1990</c:v>
                </c:pt>
                <c:pt idx="86">
                  <c:v>2010</c:v>
                </c:pt>
                <c:pt idx="87">
                  <c:v>1974</c:v>
                </c:pt>
                <c:pt idx="88">
                  <c:v>1999</c:v>
                </c:pt>
                <c:pt idx="89">
                  <c:v>1968</c:v>
                </c:pt>
                <c:pt idx="90">
                  <c:v>1978</c:v>
                </c:pt>
                <c:pt idx="91">
                  <c:v>1973</c:v>
                </c:pt>
                <c:pt idx="92">
                  <c:v>2009</c:v>
                </c:pt>
                <c:pt idx="93">
                  <c:v>1943</c:v>
                </c:pt>
                <c:pt idx="94">
                  <c:v>2011</c:v>
                </c:pt>
                <c:pt idx="95">
                  <c:v>2018</c:v>
                </c:pt>
                <c:pt idx="96">
                  <c:v>2001</c:v>
                </c:pt>
                <c:pt idx="97">
                  <c:v>2012</c:v>
                </c:pt>
                <c:pt idx="98">
                  <c:v>1992</c:v>
                </c:pt>
                <c:pt idx="99">
                  <c:v>2014</c:v>
                </c:pt>
                <c:pt idx="100">
                  <c:v>1967</c:v>
                </c:pt>
                <c:pt idx="101">
                  <c:v>1997</c:v>
                </c:pt>
                <c:pt idx="102">
                  <c:v>1972</c:v>
                </c:pt>
                <c:pt idx="103">
                  <c:v>1982</c:v>
                </c:pt>
                <c:pt idx="104">
                  <c:v>2004</c:v>
                </c:pt>
                <c:pt idx="105">
                  <c:v>1978</c:v>
                </c:pt>
                <c:pt idx="106">
                  <c:v>2004</c:v>
                </c:pt>
                <c:pt idx="107">
                  <c:v>2004</c:v>
                </c:pt>
                <c:pt idx="108">
                  <c:v>2013</c:v>
                </c:pt>
                <c:pt idx="109">
                  <c:v>2020</c:v>
                </c:pt>
                <c:pt idx="110">
                  <c:v>2002</c:v>
                </c:pt>
                <c:pt idx="111">
                  <c:v>1999</c:v>
                </c:pt>
                <c:pt idx="112">
                  <c:v>1971</c:v>
                </c:pt>
                <c:pt idx="113">
                  <c:v>2006</c:v>
                </c:pt>
                <c:pt idx="114">
                  <c:v>1986</c:v>
                </c:pt>
                <c:pt idx="115">
                  <c:v>1964</c:v>
                </c:pt>
                <c:pt idx="116">
                  <c:v>1990</c:v>
                </c:pt>
                <c:pt idx="117">
                  <c:v>2000</c:v>
                </c:pt>
                <c:pt idx="118">
                  <c:v>1998</c:v>
                </c:pt>
                <c:pt idx="119">
                  <c:v>1992</c:v>
                </c:pt>
                <c:pt idx="120">
                  <c:v>2006</c:v>
                </c:pt>
                <c:pt idx="121">
                  <c:v>1988</c:v>
                </c:pt>
                <c:pt idx="122">
                  <c:v>1962</c:v>
                </c:pt>
                <c:pt idx="123">
                  <c:v>1938</c:v>
                </c:pt>
                <c:pt idx="124">
                  <c:v>2016</c:v>
                </c:pt>
                <c:pt idx="125">
                  <c:v>2010</c:v>
                </c:pt>
                <c:pt idx="126">
                  <c:v>2001</c:v>
                </c:pt>
                <c:pt idx="127">
                  <c:v>2004</c:v>
                </c:pt>
                <c:pt idx="128">
                  <c:v>2004</c:v>
                </c:pt>
                <c:pt idx="129">
                  <c:v>2016</c:v>
                </c:pt>
                <c:pt idx="130">
                  <c:v>2007</c:v>
                </c:pt>
                <c:pt idx="131">
                  <c:v>2001</c:v>
                </c:pt>
                <c:pt idx="132">
                  <c:v>1987</c:v>
                </c:pt>
                <c:pt idx="133">
                  <c:v>2018</c:v>
                </c:pt>
                <c:pt idx="134">
                  <c:v>2011</c:v>
                </c:pt>
                <c:pt idx="135">
                  <c:v>1973</c:v>
                </c:pt>
                <c:pt idx="136">
                  <c:v>2005</c:v>
                </c:pt>
                <c:pt idx="137">
                  <c:v>1995</c:v>
                </c:pt>
                <c:pt idx="138">
                  <c:v>1991</c:v>
                </c:pt>
                <c:pt idx="139">
                  <c:v>2003</c:v>
                </c:pt>
                <c:pt idx="140">
                  <c:v>1974</c:v>
                </c:pt>
              </c:numCache>
            </c:numRef>
          </c:xVal>
          <c:yVal>
            <c:numRef>
              <c:f>genre_tables!$BW$3:$BW$800</c:f>
              <c:numCache>
                <c:formatCode>General</c:formatCode>
                <c:ptCount val="798"/>
                <c:pt idx="0" formatCode="0">
                  <c:v>130.74</c:v>
                </c:pt>
                <c:pt idx="1">
                  <c:v>132.38</c:v>
                </c:pt>
                <c:pt idx="2">
                  <c:v>53.37</c:v>
                </c:pt>
                <c:pt idx="3">
                  <c:v>32</c:v>
                </c:pt>
                <c:pt idx="4">
                  <c:v>36.76</c:v>
                </c:pt>
                <c:pt idx="5">
                  <c:v>335.45</c:v>
                </c:pt>
                <c:pt idx="6">
                  <c:v>448.14</c:v>
                </c:pt>
                <c:pt idx="7">
                  <c:v>25.54</c:v>
                </c:pt>
                <c:pt idx="8">
                  <c:v>0</c:v>
                </c:pt>
                <c:pt idx="9">
                  <c:v>11.29</c:v>
                </c:pt>
                <c:pt idx="10">
                  <c:v>0</c:v>
                </c:pt>
                <c:pt idx="11">
                  <c:v>3.2</c:v>
                </c:pt>
                <c:pt idx="12">
                  <c:v>2.83</c:v>
                </c:pt>
                <c:pt idx="13">
                  <c:v>0.03</c:v>
                </c:pt>
                <c:pt idx="14">
                  <c:v>0</c:v>
                </c:pt>
                <c:pt idx="15">
                  <c:v>0</c:v>
                </c:pt>
                <c:pt idx="16">
                  <c:v>128.01</c:v>
                </c:pt>
                <c:pt idx="17">
                  <c:v>74.28</c:v>
                </c:pt>
                <c:pt idx="18">
                  <c:v>70.099999999999994</c:v>
                </c:pt>
                <c:pt idx="19">
                  <c:v>293.51</c:v>
                </c:pt>
                <c:pt idx="20">
                  <c:v>83.01</c:v>
                </c:pt>
                <c:pt idx="21">
                  <c:v>8.49</c:v>
                </c:pt>
                <c:pt idx="22">
                  <c:v>0.01</c:v>
                </c:pt>
                <c:pt idx="23">
                  <c:v>1.37</c:v>
                </c:pt>
                <c:pt idx="24">
                  <c:v>0</c:v>
                </c:pt>
                <c:pt idx="25">
                  <c:v>0.08</c:v>
                </c:pt>
                <c:pt idx="26">
                  <c:v>0</c:v>
                </c:pt>
                <c:pt idx="27">
                  <c:v>260</c:v>
                </c:pt>
                <c:pt idx="28">
                  <c:v>167.77</c:v>
                </c:pt>
                <c:pt idx="29">
                  <c:v>2.0099999999999998</c:v>
                </c:pt>
                <c:pt idx="30">
                  <c:v>9.6</c:v>
                </c:pt>
                <c:pt idx="31">
                  <c:v>24.61</c:v>
                </c:pt>
                <c:pt idx="32">
                  <c:v>14.68</c:v>
                </c:pt>
                <c:pt idx="33">
                  <c:v>3.11</c:v>
                </c:pt>
                <c:pt idx="34">
                  <c:v>0</c:v>
                </c:pt>
                <c:pt idx="35">
                  <c:v>5.38</c:v>
                </c:pt>
                <c:pt idx="36">
                  <c:v>0.45</c:v>
                </c:pt>
                <c:pt idx="37">
                  <c:v>0.06</c:v>
                </c:pt>
                <c:pt idx="38">
                  <c:v>1.24</c:v>
                </c:pt>
                <c:pt idx="39">
                  <c:v>1.04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106.95</c:v>
                </c:pt>
                <c:pt idx="44">
                  <c:v>167.45</c:v>
                </c:pt>
                <c:pt idx="45">
                  <c:v>91.13</c:v>
                </c:pt>
                <c:pt idx="46">
                  <c:v>74.099999999999994</c:v>
                </c:pt>
                <c:pt idx="47">
                  <c:v>57.37</c:v>
                </c:pt>
                <c:pt idx="48">
                  <c:v>57.14</c:v>
                </c:pt>
                <c:pt idx="49">
                  <c:v>70.41</c:v>
                </c:pt>
                <c:pt idx="50">
                  <c:v>9.4499999999999993</c:v>
                </c:pt>
                <c:pt idx="51">
                  <c:v>227.47</c:v>
                </c:pt>
                <c:pt idx="52">
                  <c:v>66.209999999999994</c:v>
                </c:pt>
                <c:pt idx="53">
                  <c:v>4.05</c:v>
                </c:pt>
                <c:pt idx="54">
                  <c:v>0</c:v>
                </c:pt>
                <c:pt idx="55">
                  <c:v>0.04</c:v>
                </c:pt>
                <c:pt idx="56">
                  <c:v>4.08</c:v>
                </c:pt>
                <c:pt idx="57">
                  <c:v>0</c:v>
                </c:pt>
                <c:pt idx="58">
                  <c:v>0</c:v>
                </c:pt>
                <c:pt idx="59">
                  <c:v>1.08</c:v>
                </c:pt>
                <c:pt idx="60">
                  <c:v>0</c:v>
                </c:pt>
                <c:pt idx="61">
                  <c:v>0</c:v>
                </c:pt>
                <c:pt idx="62">
                  <c:v>7.22</c:v>
                </c:pt>
                <c:pt idx="63">
                  <c:v>121.66</c:v>
                </c:pt>
                <c:pt idx="64">
                  <c:v>115.65</c:v>
                </c:pt>
                <c:pt idx="65">
                  <c:v>70.599999999999994</c:v>
                </c:pt>
                <c:pt idx="66">
                  <c:v>36.950000000000003</c:v>
                </c:pt>
                <c:pt idx="67">
                  <c:v>26.24</c:v>
                </c:pt>
                <c:pt idx="68">
                  <c:v>24.38</c:v>
                </c:pt>
                <c:pt idx="69">
                  <c:v>2.63</c:v>
                </c:pt>
                <c:pt idx="70">
                  <c:v>0</c:v>
                </c:pt>
                <c:pt idx="71">
                  <c:v>3.31</c:v>
                </c:pt>
                <c:pt idx="72">
                  <c:v>0.37</c:v>
                </c:pt>
                <c:pt idx="73">
                  <c:v>0</c:v>
                </c:pt>
                <c:pt idx="74">
                  <c:v>1.22</c:v>
                </c:pt>
                <c:pt idx="75">
                  <c:v>0.11</c:v>
                </c:pt>
                <c:pt idx="76">
                  <c:v>0.05</c:v>
                </c:pt>
                <c:pt idx="77">
                  <c:v>0</c:v>
                </c:pt>
                <c:pt idx="78">
                  <c:v>0</c:v>
                </c:pt>
                <c:pt idx="79">
                  <c:v>176.04</c:v>
                </c:pt>
                <c:pt idx="80">
                  <c:v>32.380000000000003</c:v>
                </c:pt>
                <c:pt idx="81">
                  <c:v>76.27</c:v>
                </c:pt>
                <c:pt idx="82">
                  <c:v>145</c:v>
                </c:pt>
                <c:pt idx="83">
                  <c:v>304.36</c:v>
                </c:pt>
                <c:pt idx="84">
                  <c:v>12.34</c:v>
                </c:pt>
                <c:pt idx="85">
                  <c:v>61.28</c:v>
                </c:pt>
                <c:pt idx="86">
                  <c:v>0.13</c:v>
                </c:pt>
                <c:pt idx="87">
                  <c:v>4.42</c:v>
                </c:pt>
                <c:pt idx="88">
                  <c:v>28.97</c:v>
                </c:pt>
                <c:pt idx="89">
                  <c:v>0.09</c:v>
                </c:pt>
                <c:pt idx="90">
                  <c:v>5.0999999999999996</c:v>
                </c:pt>
                <c:pt idx="91">
                  <c:v>16.059999999999999</c:v>
                </c:pt>
                <c:pt idx="92">
                  <c:v>2.2200000000000002</c:v>
                </c:pt>
                <c:pt idx="93">
                  <c:v>0</c:v>
                </c:pt>
                <c:pt idx="94">
                  <c:v>0.14000000000000001</c:v>
                </c:pt>
                <c:pt idx="95">
                  <c:v>220.16</c:v>
                </c:pt>
                <c:pt idx="96">
                  <c:v>183.42</c:v>
                </c:pt>
                <c:pt idx="97">
                  <c:v>136.03</c:v>
                </c:pt>
                <c:pt idx="98">
                  <c:v>141.34</c:v>
                </c:pt>
                <c:pt idx="99">
                  <c:v>25.44</c:v>
                </c:pt>
                <c:pt idx="100">
                  <c:v>17.55</c:v>
                </c:pt>
                <c:pt idx="101">
                  <c:v>48.32</c:v>
                </c:pt>
                <c:pt idx="102">
                  <c:v>7.06</c:v>
                </c:pt>
                <c:pt idx="103">
                  <c:v>47.21</c:v>
                </c:pt>
                <c:pt idx="104">
                  <c:v>176.24</c:v>
                </c:pt>
                <c:pt idx="105">
                  <c:v>47</c:v>
                </c:pt>
                <c:pt idx="106">
                  <c:v>1.08</c:v>
                </c:pt>
                <c:pt idx="107">
                  <c:v>54.58</c:v>
                </c:pt>
                <c:pt idx="108">
                  <c:v>274.08999999999997</c:v>
                </c:pt>
                <c:pt idx="109">
                  <c:v>0</c:v>
                </c:pt>
                <c:pt idx="110">
                  <c:v>104.45</c:v>
                </c:pt>
                <c:pt idx="111">
                  <c:v>0.03</c:v>
                </c:pt>
                <c:pt idx="112">
                  <c:v>35.9</c:v>
                </c:pt>
                <c:pt idx="113">
                  <c:v>22.49</c:v>
                </c:pt>
                <c:pt idx="114">
                  <c:v>7.15</c:v>
                </c:pt>
                <c:pt idx="115">
                  <c:v>51.08</c:v>
                </c:pt>
                <c:pt idx="116">
                  <c:v>5.08</c:v>
                </c:pt>
                <c:pt idx="117">
                  <c:v>0</c:v>
                </c:pt>
                <c:pt idx="118">
                  <c:v>7.27</c:v>
                </c:pt>
                <c:pt idx="119">
                  <c:v>0</c:v>
                </c:pt>
                <c:pt idx="120">
                  <c:v>4.4000000000000004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2.4</c:v>
                </c:pt>
                <c:pt idx="125">
                  <c:v>0</c:v>
                </c:pt>
                <c:pt idx="126">
                  <c:v>0.14000000000000001</c:v>
                </c:pt>
                <c:pt idx="127">
                  <c:v>56</c:v>
                </c:pt>
                <c:pt idx="128">
                  <c:v>57.94</c:v>
                </c:pt>
                <c:pt idx="129">
                  <c:v>26.86</c:v>
                </c:pt>
                <c:pt idx="130">
                  <c:v>17.11</c:v>
                </c:pt>
                <c:pt idx="131">
                  <c:v>96.52</c:v>
                </c:pt>
                <c:pt idx="132">
                  <c:v>65.209999999999994</c:v>
                </c:pt>
                <c:pt idx="133">
                  <c:v>26.02</c:v>
                </c:pt>
                <c:pt idx="134">
                  <c:v>4.1100000000000003</c:v>
                </c:pt>
                <c:pt idx="135">
                  <c:v>25</c:v>
                </c:pt>
                <c:pt idx="136">
                  <c:v>23.09</c:v>
                </c:pt>
                <c:pt idx="137">
                  <c:v>100.01</c:v>
                </c:pt>
                <c:pt idx="138">
                  <c:v>6.15</c:v>
                </c:pt>
                <c:pt idx="139">
                  <c:v>16.29</c:v>
                </c:pt>
                <c:pt idx="140">
                  <c:v>2.4900000000000002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10-451D-B668-9E8865EBB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2112520"/>
        <c:axId val="1802144776"/>
      </c:scatterChart>
      <c:valAx>
        <c:axId val="1802112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144776"/>
        <c:crosses val="autoZero"/>
        <c:crossBetween val="midCat"/>
      </c:valAx>
      <c:valAx>
        <c:axId val="1802144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112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Family (runtimes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genre_tables!$BX$3:$BX$800</c:f>
              <c:numCache>
                <c:formatCode>General</c:formatCode>
                <c:ptCount val="798"/>
                <c:pt idx="0">
                  <c:v>2001</c:v>
                </c:pt>
                <c:pt idx="1">
                  <c:v>1946</c:v>
                </c:pt>
                <c:pt idx="2">
                  <c:v>2008</c:v>
                </c:pt>
                <c:pt idx="3">
                  <c:v>2007</c:v>
                </c:pt>
                <c:pt idx="4">
                  <c:v>1921</c:v>
                </c:pt>
                <c:pt idx="5">
                  <c:v>2004</c:v>
                </c:pt>
                <c:pt idx="6">
                  <c:v>1997</c:v>
                </c:pt>
                <c:pt idx="7">
                  <c:v>2005</c:v>
                </c:pt>
                <c:pt idx="8">
                  <c:v>2011</c:v>
                </c:pt>
                <c:pt idx="9">
                  <c:v>1939</c:v>
                </c:pt>
                <c:pt idx="10">
                  <c:v>1965</c:v>
                </c:pt>
                <c:pt idx="11">
                  <c:v>2009</c:v>
                </c:pt>
                <c:pt idx="12">
                  <c:v>1988</c:v>
                </c:pt>
                <c:pt idx="13">
                  <c:v>2012</c:v>
                </c:pt>
                <c:pt idx="14">
                  <c:v>2007</c:v>
                </c:pt>
                <c:pt idx="15">
                  <c:v>1928</c:v>
                </c:pt>
                <c:pt idx="16">
                  <c:v>1987</c:v>
                </c:pt>
                <c:pt idx="17">
                  <c:v>1991</c:v>
                </c:pt>
                <c:pt idx="18">
                  <c:v>1971</c:v>
                </c:pt>
                <c:pt idx="19">
                  <c:v>1986</c:v>
                </c:pt>
                <c:pt idx="20">
                  <c:v>2013</c:v>
                </c:pt>
                <c:pt idx="21">
                  <c:v>2004</c:v>
                </c:pt>
                <c:pt idx="22">
                  <c:v>1982</c:v>
                </c:pt>
                <c:pt idx="23">
                  <c:v>2017</c:v>
                </c:pt>
                <c:pt idx="24">
                  <c:v>1993</c:v>
                </c:pt>
                <c:pt idx="25">
                  <c:v>1956</c:v>
                </c:pt>
                <c:pt idx="26">
                  <c:v>1983</c:v>
                </c:pt>
                <c:pt idx="27">
                  <c:v>1947</c:v>
                </c:pt>
                <c:pt idx="28">
                  <c:v>2012</c:v>
                </c:pt>
                <c:pt idx="29">
                  <c:v>1993</c:v>
                </c:pt>
                <c:pt idx="30">
                  <c:v>1971</c:v>
                </c:pt>
                <c:pt idx="31">
                  <c:v>1964</c:v>
                </c:pt>
                <c:pt idx="32">
                  <c:v>2017</c:v>
                </c:pt>
                <c:pt idx="33">
                  <c:v>1989</c:v>
                </c:pt>
                <c:pt idx="34">
                  <c:v>1964</c:v>
                </c:pt>
                <c:pt idx="35">
                  <c:v>1999</c:v>
                </c:pt>
                <c:pt idx="36">
                  <c:v>1995</c:v>
                </c:pt>
                <c:pt idx="37">
                  <c:v>2004</c:v>
                </c:pt>
                <c:pt idx="38">
                  <c:v>2012</c:v>
                </c:pt>
                <c:pt idx="39">
                  <c:v>1985</c:v>
                </c:pt>
                <c:pt idx="40">
                  <c:v>2005</c:v>
                </c:pt>
                <c:pt idx="41">
                  <c:v>2010</c:v>
                </c:pt>
                <c:pt idx="42">
                  <c:v>1990</c:v>
                </c:pt>
                <c:pt idx="43">
                  <c:v>2009</c:v>
                </c:pt>
                <c:pt idx="44">
                  <c:v>2004</c:v>
                </c:pt>
                <c:pt idx="45">
                  <c:v>1940</c:v>
                </c:pt>
                <c:pt idx="46">
                  <c:v>2014</c:v>
                </c:pt>
                <c:pt idx="47">
                  <c:v>2017</c:v>
                </c:pt>
                <c:pt idx="48">
                  <c:v>1992</c:v>
                </c:pt>
                <c:pt idx="49">
                  <c:v>2001</c:v>
                </c:pt>
                <c:pt idx="50">
                  <c:v>2007</c:v>
                </c:pt>
                <c:pt idx="51">
                  <c:v>1937</c:v>
                </c:pt>
              </c:numCache>
            </c:numRef>
          </c:xVal>
          <c:yVal>
            <c:numRef>
              <c:f>genre_tables!$BY$3:$BY$800</c:f>
              <c:numCache>
                <c:formatCode>General</c:formatCode>
                <c:ptCount val="798"/>
                <c:pt idx="0">
                  <c:v>125</c:v>
                </c:pt>
                <c:pt idx="1">
                  <c:v>130</c:v>
                </c:pt>
                <c:pt idx="2">
                  <c:v>98</c:v>
                </c:pt>
                <c:pt idx="3">
                  <c:v>165</c:v>
                </c:pt>
                <c:pt idx="4">
                  <c:v>68</c:v>
                </c:pt>
                <c:pt idx="5">
                  <c:v>119</c:v>
                </c:pt>
                <c:pt idx="6">
                  <c:v>89</c:v>
                </c:pt>
                <c:pt idx="7">
                  <c:v>112</c:v>
                </c:pt>
                <c:pt idx="8">
                  <c:v>130</c:v>
                </c:pt>
                <c:pt idx="9">
                  <c:v>102</c:v>
                </c:pt>
                <c:pt idx="10">
                  <c:v>172</c:v>
                </c:pt>
                <c:pt idx="11">
                  <c:v>93</c:v>
                </c:pt>
                <c:pt idx="12">
                  <c:v>86</c:v>
                </c:pt>
                <c:pt idx="13">
                  <c:v>117</c:v>
                </c:pt>
                <c:pt idx="14">
                  <c:v>153</c:v>
                </c:pt>
                <c:pt idx="15">
                  <c:v>72</c:v>
                </c:pt>
                <c:pt idx="16">
                  <c:v>98</c:v>
                </c:pt>
                <c:pt idx="17">
                  <c:v>84</c:v>
                </c:pt>
                <c:pt idx="18">
                  <c:v>181</c:v>
                </c:pt>
                <c:pt idx="19">
                  <c:v>125</c:v>
                </c:pt>
                <c:pt idx="20">
                  <c:v>137</c:v>
                </c:pt>
                <c:pt idx="21">
                  <c:v>142</c:v>
                </c:pt>
                <c:pt idx="22">
                  <c:v>115</c:v>
                </c:pt>
                <c:pt idx="23">
                  <c:v>113</c:v>
                </c:pt>
                <c:pt idx="24">
                  <c:v>76</c:v>
                </c:pt>
                <c:pt idx="25">
                  <c:v>220</c:v>
                </c:pt>
                <c:pt idx="26">
                  <c:v>93</c:v>
                </c:pt>
                <c:pt idx="27">
                  <c:v>96</c:v>
                </c:pt>
                <c:pt idx="28">
                  <c:v>94</c:v>
                </c:pt>
                <c:pt idx="29">
                  <c:v>101</c:v>
                </c:pt>
                <c:pt idx="30">
                  <c:v>100</c:v>
                </c:pt>
                <c:pt idx="31">
                  <c:v>139</c:v>
                </c:pt>
                <c:pt idx="32">
                  <c:v>103</c:v>
                </c:pt>
                <c:pt idx="33">
                  <c:v>103</c:v>
                </c:pt>
                <c:pt idx="34">
                  <c:v>170</c:v>
                </c:pt>
                <c:pt idx="35">
                  <c:v>108</c:v>
                </c:pt>
                <c:pt idx="36">
                  <c:v>111</c:v>
                </c:pt>
                <c:pt idx="37">
                  <c:v>192</c:v>
                </c:pt>
                <c:pt idx="38">
                  <c:v>134</c:v>
                </c:pt>
                <c:pt idx="39">
                  <c:v>114</c:v>
                </c:pt>
                <c:pt idx="40">
                  <c:v>157</c:v>
                </c:pt>
                <c:pt idx="41">
                  <c:v>146</c:v>
                </c:pt>
                <c:pt idx="42">
                  <c:v>103</c:v>
                </c:pt>
                <c:pt idx="43">
                  <c:v>100</c:v>
                </c:pt>
                <c:pt idx="44">
                  <c:v>106</c:v>
                </c:pt>
                <c:pt idx="45">
                  <c:v>124</c:v>
                </c:pt>
                <c:pt idx="46">
                  <c:v>103</c:v>
                </c:pt>
                <c:pt idx="47">
                  <c:v>94</c:v>
                </c:pt>
                <c:pt idx="48">
                  <c:v>85</c:v>
                </c:pt>
                <c:pt idx="49">
                  <c:v>152</c:v>
                </c:pt>
                <c:pt idx="50">
                  <c:v>127</c:v>
                </c:pt>
                <c:pt idx="51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33-4C74-BC15-C89F81AEA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7277960"/>
        <c:axId val="1937280008"/>
      </c:scatterChart>
      <c:valAx>
        <c:axId val="1937277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280008"/>
        <c:crosses val="autoZero"/>
        <c:crossBetween val="midCat"/>
      </c:valAx>
      <c:valAx>
        <c:axId val="1937280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277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Family (ratings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genre_tables!$BX$3:$BX$800</c:f>
              <c:numCache>
                <c:formatCode>General</c:formatCode>
                <c:ptCount val="798"/>
                <c:pt idx="0">
                  <c:v>2001</c:v>
                </c:pt>
                <c:pt idx="1">
                  <c:v>1946</c:v>
                </c:pt>
                <c:pt idx="2">
                  <c:v>2008</c:v>
                </c:pt>
                <c:pt idx="3">
                  <c:v>2007</c:v>
                </c:pt>
                <c:pt idx="4">
                  <c:v>1921</c:v>
                </c:pt>
                <c:pt idx="5">
                  <c:v>2004</c:v>
                </c:pt>
                <c:pt idx="6">
                  <c:v>1997</c:v>
                </c:pt>
                <c:pt idx="7">
                  <c:v>2005</c:v>
                </c:pt>
                <c:pt idx="8">
                  <c:v>2011</c:v>
                </c:pt>
                <c:pt idx="9">
                  <c:v>1939</c:v>
                </c:pt>
                <c:pt idx="10">
                  <c:v>1965</c:v>
                </c:pt>
                <c:pt idx="11">
                  <c:v>2009</c:v>
                </c:pt>
                <c:pt idx="12">
                  <c:v>1988</c:v>
                </c:pt>
                <c:pt idx="13">
                  <c:v>2012</c:v>
                </c:pt>
                <c:pt idx="14">
                  <c:v>2007</c:v>
                </c:pt>
                <c:pt idx="15">
                  <c:v>1928</c:v>
                </c:pt>
                <c:pt idx="16">
                  <c:v>1987</c:v>
                </c:pt>
                <c:pt idx="17">
                  <c:v>1991</c:v>
                </c:pt>
                <c:pt idx="18">
                  <c:v>1971</c:v>
                </c:pt>
                <c:pt idx="19">
                  <c:v>1986</c:v>
                </c:pt>
                <c:pt idx="20">
                  <c:v>2013</c:v>
                </c:pt>
                <c:pt idx="21">
                  <c:v>2004</c:v>
                </c:pt>
                <c:pt idx="22">
                  <c:v>1982</c:v>
                </c:pt>
                <c:pt idx="23">
                  <c:v>2017</c:v>
                </c:pt>
                <c:pt idx="24">
                  <c:v>1993</c:v>
                </c:pt>
                <c:pt idx="25">
                  <c:v>1956</c:v>
                </c:pt>
                <c:pt idx="26">
                  <c:v>1983</c:v>
                </c:pt>
                <c:pt idx="27">
                  <c:v>1947</c:v>
                </c:pt>
                <c:pt idx="28">
                  <c:v>2012</c:v>
                </c:pt>
                <c:pt idx="29">
                  <c:v>1993</c:v>
                </c:pt>
                <c:pt idx="30">
                  <c:v>1971</c:v>
                </c:pt>
                <c:pt idx="31">
                  <c:v>1964</c:v>
                </c:pt>
                <c:pt idx="32">
                  <c:v>2017</c:v>
                </c:pt>
                <c:pt idx="33">
                  <c:v>1989</c:v>
                </c:pt>
                <c:pt idx="34">
                  <c:v>1964</c:v>
                </c:pt>
                <c:pt idx="35">
                  <c:v>1999</c:v>
                </c:pt>
                <c:pt idx="36">
                  <c:v>1995</c:v>
                </c:pt>
                <c:pt idx="37">
                  <c:v>2004</c:v>
                </c:pt>
                <c:pt idx="38">
                  <c:v>2012</c:v>
                </c:pt>
                <c:pt idx="39">
                  <c:v>1985</c:v>
                </c:pt>
                <c:pt idx="40">
                  <c:v>2005</c:v>
                </c:pt>
                <c:pt idx="41">
                  <c:v>2010</c:v>
                </c:pt>
                <c:pt idx="42">
                  <c:v>1990</c:v>
                </c:pt>
                <c:pt idx="43">
                  <c:v>2009</c:v>
                </c:pt>
                <c:pt idx="44">
                  <c:v>2004</c:v>
                </c:pt>
                <c:pt idx="45">
                  <c:v>1940</c:v>
                </c:pt>
                <c:pt idx="46">
                  <c:v>2014</c:v>
                </c:pt>
                <c:pt idx="47">
                  <c:v>2017</c:v>
                </c:pt>
                <c:pt idx="48">
                  <c:v>1992</c:v>
                </c:pt>
                <c:pt idx="49">
                  <c:v>2001</c:v>
                </c:pt>
                <c:pt idx="50">
                  <c:v>2007</c:v>
                </c:pt>
                <c:pt idx="51">
                  <c:v>1937</c:v>
                </c:pt>
              </c:numCache>
            </c:numRef>
          </c:xVal>
          <c:yVal>
            <c:numRef>
              <c:f>genre_tables!$BZ$3:$BZ$800</c:f>
              <c:numCache>
                <c:formatCode>General</c:formatCode>
                <c:ptCount val="798"/>
                <c:pt idx="0">
                  <c:v>8.6</c:v>
                </c:pt>
                <c:pt idx="1">
                  <c:v>8.6</c:v>
                </c:pt>
                <c:pt idx="2">
                  <c:v>8.4</c:v>
                </c:pt>
                <c:pt idx="3">
                  <c:v>8.3000000000000007</c:v>
                </c:pt>
                <c:pt idx="4">
                  <c:v>8.3000000000000007</c:v>
                </c:pt>
                <c:pt idx="5">
                  <c:v>8.1999999999999993</c:v>
                </c:pt>
                <c:pt idx="6">
                  <c:v>8.1999999999999993</c:v>
                </c:pt>
                <c:pt idx="7">
                  <c:v>8.1999999999999993</c:v>
                </c:pt>
                <c:pt idx="8">
                  <c:v>8.1</c:v>
                </c:pt>
                <c:pt idx="9">
                  <c:v>8.1</c:v>
                </c:pt>
                <c:pt idx="10">
                  <c:v>8.1</c:v>
                </c:pt>
                <c:pt idx="11">
                  <c:v>8.1</c:v>
                </c:pt>
                <c:pt idx="12">
                  <c:v>8.1</c:v>
                </c:pt>
                <c:pt idx="13">
                  <c:v>8.1</c:v>
                </c:pt>
                <c:pt idx="14">
                  <c:v>8.1</c:v>
                </c:pt>
                <c:pt idx="15">
                  <c:v>8.1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7.9</c:v>
                </c:pt>
                <c:pt idx="22">
                  <c:v>7.9</c:v>
                </c:pt>
                <c:pt idx="23">
                  <c:v>7.9</c:v>
                </c:pt>
                <c:pt idx="24">
                  <c:v>7.9</c:v>
                </c:pt>
                <c:pt idx="25">
                  <c:v>7.9</c:v>
                </c:pt>
                <c:pt idx="26">
                  <c:v>7.9</c:v>
                </c:pt>
                <c:pt idx="27">
                  <c:v>7.9</c:v>
                </c:pt>
                <c:pt idx="28">
                  <c:v>7.8</c:v>
                </c:pt>
                <c:pt idx="29">
                  <c:v>7.8</c:v>
                </c:pt>
                <c:pt idx="30">
                  <c:v>7.8</c:v>
                </c:pt>
                <c:pt idx="31">
                  <c:v>7.8</c:v>
                </c:pt>
                <c:pt idx="32">
                  <c:v>7.8</c:v>
                </c:pt>
                <c:pt idx="33">
                  <c:v>7.8</c:v>
                </c:pt>
                <c:pt idx="34">
                  <c:v>7.8</c:v>
                </c:pt>
                <c:pt idx="35">
                  <c:v>7.8</c:v>
                </c:pt>
                <c:pt idx="36">
                  <c:v>7.8</c:v>
                </c:pt>
                <c:pt idx="37">
                  <c:v>7.8</c:v>
                </c:pt>
                <c:pt idx="38">
                  <c:v>7.8</c:v>
                </c:pt>
                <c:pt idx="39">
                  <c:v>7.7</c:v>
                </c:pt>
                <c:pt idx="40">
                  <c:v>7.7</c:v>
                </c:pt>
                <c:pt idx="41">
                  <c:v>7.7</c:v>
                </c:pt>
                <c:pt idx="42">
                  <c:v>7.7</c:v>
                </c:pt>
                <c:pt idx="43">
                  <c:v>7.7</c:v>
                </c:pt>
                <c:pt idx="44">
                  <c:v>7.7</c:v>
                </c:pt>
                <c:pt idx="45">
                  <c:v>7.7</c:v>
                </c:pt>
                <c:pt idx="46">
                  <c:v>7.7</c:v>
                </c:pt>
                <c:pt idx="47">
                  <c:v>7.7</c:v>
                </c:pt>
                <c:pt idx="48">
                  <c:v>7.7</c:v>
                </c:pt>
                <c:pt idx="49">
                  <c:v>7.6</c:v>
                </c:pt>
                <c:pt idx="50">
                  <c:v>7.6</c:v>
                </c:pt>
                <c:pt idx="51">
                  <c:v>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58-4779-B690-2080AE014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082888"/>
        <c:axId val="673084936"/>
      </c:scatterChart>
      <c:valAx>
        <c:axId val="673082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084936"/>
        <c:crosses val="autoZero"/>
        <c:crossBetween val="midCat"/>
      </c:valAx>
      <c:valAx>
        <c:axId val="673084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082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Family (metascores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genre_tables!$BX$3:$BX$800</c:f>
              <c:numCache>
                <c:formatCode>General</c:formatCode>
                <c:ptCount val="798"/>
                <c:pt idx="0">
                  <c:v>2001</c:v>
                </c:pt>
                <c:pt idx="1">
                  <c:v>1946</c:v>
                </c:pt>
                <c:pt idx="2">
                  <c:v>2008</c:v>
                </c:pt>
                <c:pt idx="3">
                  <c:v>2007</c:v>
                </c:pt>
                <c:pt idx="4">
                  <c:v>1921</c:v>
                </c:pt>
                <c:pt idx="5">
                  <c:v>2004</c:v>
                </c:pt>
                <c:pt idx="6">
                  <c:v>1997</c:v>
                </c:pt>
                <c:pt idx="7">
                  <c:v>2005</c:v>
                </c:pt>
                <c:pt idx="8">
                  <c:v>2011</c:v>
                </c:pt>
                <c:pt idx="9">
                  <c:v>1939</c:v>
                </c:pt>
                <c:pt idx="10">
                  <c:v>1965</c:v>
                </c:pt>
                <c:pt idx="11">
                  <c:v>2009</c:v>
                </c:pt>
                <c:pt idx="12">
                  <c:v>1988</c:v>
                </c:pt>
                <c:pt idx="13">
                  <c:v>2012</c:v>
                </c:pt>
                <c:pt idx="14">
                  <c:v>2007</c:v>
                </c:pt>
                <c:pt idx="15">
                  <c:v>1928</c:v>
                </c:pt>
                <c:pt idx="16">
                  <c:v>1987</c:v>
                </c:pt>
                <c:pt idx="17">
                  <c:v>1991</c:v>
                </c:pt>
                <c:pt idx="18">
                  <c:v>1971</c:v>
                </c:pt>
                <c:pt idx="19">
                  <c:v>1986</c:v>
                </c:pt>
                <c:pt idx="20">
                  <c:v>2013</c:v>
                </c:pt>
                <c:pt idx="21">
                  <c:v>2004</c:v>
                </c:pt>
                <c:pt idx="22">
                  <c:v>1982</c:v>
                </c:pt>
                <c:pt idx="23">
                  <c:v>2017</c:v>
                </c:pt>
                <c:pt idx="24">
                  <c:v>1993</c:v>
                </c:pt>
                <c:pt idx="25">
                  <c:v>1956</c:v>
                </c:pt>
                <c:pt idx="26">
                  <c:v>1983</c:v>
                </c:pt>
                <c:pt idx="27">
                  <c:v>1947</c:v>
                </c:pt>
                <c:pt idx="28">
                  <c:v>2012</c:v>
                </c:pt>
                <c:pt idx="29">
                  <c:v>1993</c:v>
                </c:pt>
                <c:pt idx="30">
                  <c:v>1971</c:v>
                </c:pt>
                <c:pt idx="31">
                  <c:v>1964</c:v>
                </c:pt>
                <c:pt idx="32">
                  <c:v>2017</c:v>
                </c:pt>
                <c:pt idx="33">
                  <c:v>1989</c:v>
                </c:pt>
                <c:pt idx="34">
                  <c:v>1964</c:v>
                </c:pt>
                <c:pt idx="35">
                  <c:v>1999</c:v>
                </c:pt>
                <c:pt idx="36">
                  <c:v>1995</c:v>
                </c:pt>
                <c:pt idx="37">
                  <c:v>2004</c:v>
                </c:pt>
                <c:pt idx="38">
                  <c:v>2012</c:v>
                </c:pt>
                <c:pt idx="39">
                  <c:v>1985</c:v>
                </c:pt>
                <c:pt idx="40">
                  <c:v>2005</c:v>
                </c:pt>
                <c:pt idx="41">
                  <c:v>2010</c:v>
                </c:pt>
                <c:pt idx="42">
                  <c:v>1990</c:v>
                </c:pt>
                <c:pt idx="43">
                  <c:v>2009</c:v>
                </c:pt>
                <c:pt idx="44">
                  <c:v>2004</c:v>
                </c:pt>
                <c:pt idx="45">
                  <c:v>1940</c:v>
                </c:pt>
                <c:pt idx="46">
                  <c:v>2014</c:v>
                </c:pt>
                <c:pt idx="47">
                  <c:v>2017</c:v>
                </c:pt>
                <c:pt idx="48">
                  <c:v>1992</c:v>
                </c:pt>
                <c:pt idx="49">
                  <c:v>2001</c:v>
                </c:pt>
                <c:pt idx="50">
                  <c:v>2007</c:v>
                </c:pt>
                <c:pt idx="51">
                  <c:v>1937</c:v>
                </c:pt>
              </c:numCache>
            </c:numRef>
          </c:xVal>
          <c:yVal>
            <c:numRef>
              <c:f>genre_tables!$CA$3:$CA$800</c:f>
              <c:numCache>
                <c:formatCode>General</c:formatCode>
                <c:ptCount val="798"/>
                <c:pt idx="0" formatCode="0.0">
                  <c:v>96</c:v>
                </c:pt>
                <c:pt idx="1">
                  <c:v>89</c:v>
                </c:pt>
                <c:pt idx="2">
                  <c:v>95</c:v>
                </c:pt>
                <c:pt idx="3">
                  <c:v>0</c:v>
                </c:pt>
                <c:pt idx="4">
                  <c:v>0</c:v>
                </c:pt>
                <c:pt idx="5">
                  <c:v>82</c:v>
                </c:pt>
                <c:pt idx="6">
                  <c:v>77</c:v>
                </c:pt>
                <c:pt idx="7">
                  <c:v>0</c:v>
                </c:pt>
                <c:pt idx="8">
                  <c:v>85</c:v>
                </c:pt>
                <c:pt idx="9">
                  <c:v>92</c:v>
                </c:pt>
                <c:pt idx="10">
                  <c:v>63</c:v>
                </c:pt>
                <c:pt idx="11">
                  <c:v>0</c:v>
                </c:pt>
                <c:pt idx="12">
                  <c:v>86</c:v>
                </c:pt>
                <c:pt idx="13">
                  <c:v>71</c:v>
                </c:pt>
                <c:pt idx="14">
                  <c:v>68</c:v>
                </c:pt>
                <c:pt idx="15">
                  <c:v>90</c:v>
                </c:pt>
                <c:pt idx="16">
                  <c:v>77</c:v>
                </c:pt>
                <c:pt idx="17">
                  <c:v>95</c:v>
                </c:pt>
                <c:pt idx="18">
                  <c:v>67</c:v>
                </c:pt>
                <c:pt idx="19">
                  <c:v>78</c:v>
                </c:pt>
                <c:pt idx="20">
                  <c:v>89</c:v>
                </c:pt>
                <c:pt idx="21">
                  <c:v>82</c:v>
                </c:pt>
                <c:pt idx="22">
                  <c:v>92</c:v>
                </c:pt>
                <c:pt idx="23">
                  <c:v>66</c:v>
                </c:pt>
                <c:pt idx="24">
                  <c:v>82</c:v>
                </c:pt>
                <c:pt idx="25">
                  <c:v>0</c:v>
                </c:pt>
                <c:pt idx="26">
                  <c:v>77</c:v>
                </c:pt>
                <c:pt idx="27">
                  <c:v>88</c:v>
                </c:pt>
                <c:pt idx="28">
                  <c:v>84</c:v>
                </c:pt>
                <c:pt idx="29">
                  <c:v>55</c:v>
                </c:pt>
                <c:pt idx="30">
                  <c:v>67</c:v>
                </c:pt>
                <c:pt idx="31">
                  <c:v>88</c:v>
                </c:pt>
                <c:pt idx="32">
                  <c:v>88</c:v>
                </c:pt>
                <c:pt idx="33">
                  <c:v>85</c:v>
                </c:pt>
                <c:pt idx="34">
                  <c:v>95</c:v>
                </c:pt>
                <c:pt idx="35">
                  <c:v>71</c:v>
                </c:pt>
                <c:pt idx="36">
                  <c:v>75</c:v>
                </c:pt>
                <c:pt idx="37">
                  <c:v>67</c:v>
                </c:pt>
                <c:pt idx="38">
                  <c:v>0</c:v>
                </c:pt>
                <c:pt idx="39">
                  <c:v>62</c:v>
                </c:pt>
                <c:pt idx="40">
                  <c:v>81</c:v>
                </c:pt>
                <c:pt idx="41">
                  <c:v>65</c:v>
                </c:pt>
                <c:pt idx="42">
                  <c:v>63</c:v>
                </c:pt>
                <c:pt idx="43">
                  <c:v>80</c:v>
                </c:pt>
                <c:pt idx="44">
                  <c:v>67</c:v>
                </c:pt>
                <c:pt idx="45">
                  <c:v>96</c:v>
                </c:pt>
                <c:pt idx="46">
                  <c:v>72</c:v>
                </c:pt>
                <c:pt idx="47">
                  <c:v>78</c:v>
                </c:pt>
                <c:pt idx="48">
                  <c:v>64</c:v>
                </c:pt>
                <c:pt idx="49">
                  <c:v>65</c:v>
                </c:pt>
                <c:pt idx="50">
                  <c:v>66</c:v>
                </c:pt>
                <c:pt idx="51">
                  <c:v>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B4-4B6D-9171-9513BC1E8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041543"/>
        <c:axId val="1254941192"/>
      </c:scatterChart>
      <c:valAx>
        <c:axId val="2127041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941192"/>
        <c:crosses val="autoZero"/>
        <c:crossBetween val="midCat"/>
      </c:valAx>
      <c:valAx>
        <c:axId val="125494119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041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Family (gross revenue (M)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genre_tables!$BX$3:$BX$800</c:f>
              <c:numCache>
                <c:formatCode>General</c:formatCode>
                <c:ptCount val="798"/>
                <c:pt idx="0">
                  <c:v>2001</c:v>
                </c:pt>
                <c:pt idx="1">
                  <c:v>1946</c:v>
                </c:pt>
                <c:pt idx="2">
                  <c:v>2008</c:v>
                </c:pt>
                <c:pt idx="3">
                  <c:v>2007</c:v>
                </c:pt>
                <c:pt idx="4">
                  <c:v>1921</c:v>
                </c:pt>
                <c:pt idx="5">
                  <c:v>2004</c:v>
                </c:pt>
                <c:pt idx="6">
                  <c:v>1997</c:v>
                </c:pt>
                <c:pt idx="7">
                  <c:v>2005</c:v>
                </c:pt>
                <c:pt idx="8">
                  <c:v>2011</c:v>
                </c:pt>
                <c:pt idx="9">
                  <c:v>1939</c:v>
                </c:pt>
                <c:pt idx="10">
                  <c:v>1965</c:v>
                </c:pt>
                <c:pt idx="11">
                  <c:v>2009</c:v>
                </c:pt>
                <c:pt idx="12">
                  <c:v>1988</c:v>
                </c:pt>
                <c:pt idx="13">
                  <c:v>2012</c:v>
                </c:pt>
                <c:pt idx="14">
                  <c:v>2007</c:v>
                </c:pt>
                <c:pt idx="15">
                  <c:v>1928</c:v>
                </c:pt>
                <c:pt idx="16">
                  <c:v>1987</c:v>
                </c:pt>
                <c:pt idx="17">
                  <c:v>1991</c:v>
                </c:pt>
                <c:pt idx="18">
                  <c:v>1971</c:v>
                </c:pt>
                <c:pt idx="19">
                  <c:v>1986</c:v>
                </c:pt>
                <c:pt idx="20">
                  <c:v>2013</c:v>
                </c:pt>
                <c:pt idx="21">
                  <c:v>2004</c:v>
                </c:pt>
                <c:pt idx="22">
                  <c:v>1982</c:v>
                </c:pt>
                <c:pt idx="23">
                  <c:v>2017</c:v>
                </c:pt>
                <c:pt idx="24">
                  <c:v>1993</c:v>
                </c:pt>
                <c:pt idx="25">
                  <c:v>1956</c:v>
                </c:pt>
                <c:pt idx="26">
                  <c:v>1983</c:v>
                </c:pt>
                <c:pt idx="27">
                  <c:v>1947</c:v>
                </c:pt>
                <c:pt idx="28">
                  <c:v>2012</c:v>
                </c:pt>
                <c:pt idx="29">
                  <c:v>1993</c:v>
                </c:pt>
                <c:pt idx="30">
                  <c:v>1971</c:v>
                </c:pt>
                <c:pt idx="31">
                  <c:v>1964</c:v>
                </c:pt>
                <c:pt idx="32">
                  <c:v>2017</c:v>
                </c:pt>
                <c:pt idx="33">
                  <c:v>1989</c:v>
                </c:pt>
                <c:pt idx="34">
                  <c:v>1964</c:v>
                </c:pt>
                <c:pt idx="35">
                  <c:v>1999</c:v>
                </c:pt>
                <c:pt idx="36">
                  <c:v>1995</c:v>
                </c:pt>
                <c:pt idx="37">
                  <c:v>2004</c:v>
                </c:pt>
                <c:pt idx="38">
                  <c:v>2012</c:v>
                </c:pt>
                <c:pt idx="39">
                  <c:v>1985</c:v>
                </c:pt>
                <c:pt idx="40">
                  <c:v>2005</c:v>
                </c:pt>
                <c:pt idx="41">
                  <c:v>2010</c:v>
                </c:pt>
                <c:pt idx="42">
                  <c:v>1990</c:v>
                </c:pt>
                <c:pt idx="43">
                  <c:v>2009</c:v>
                </c:pt>
                <c:pt idx="44">
                  <c:v>2004</c:v>
                </c:pt>
                <c:pt idx="45">
                  <c:v>1940</c:v>
                </c:pt>
                <c:pt idx="46">
                  <c:v>2014</c:v>
                </c:pt>
                <c:pt idx="47">
                  <c:v>2017</c:v>
                </c:pt>
                <c:pt idx="48">
                  <c:v>1992</c:v>
                </c:pt>
                <c:pt idx="49">
                  <c:v>2001</c:v>
                </c:pt>
                <c:pt idx="50">
                  <c:v>2007</c:v>
                </c:pt>
                <c:pt idx="51">
                  <c:v>1937</c:v>
                </c:pt>
              </c:numCache>
            </c:numRef>
          </c:xVal>
          <c:yVal>
            <c:numRef>
              <c:f>genre_tables!$CB$3:$CB$800</c:f>
              <c:numCache>
                <c:formatCode>General</c:formatCode>
                <c:ptCount val="798"/>
                <c:pt idx="0" formatCode="0">
                  <c:v>10.06</c:v>
                </c:pt>
                <c:pt idx="1">
                  <c:v>0</c:v>
                </c:pt>
                <c:pt idx="2">
                  <c:v>223.81</c:v>
                </c:pt>
                <c:pt idx="3">
                  <c:v>1.22</c:v>
                </c:pt>
                <c:pt idx="4">
                  <c:v>5.45</c:v>
                </c:pt>
                <c:pt idx="5">
                  <c:v>4.71</c:v>
                </c:pt>
                <c:pt idx="6">
                  <c:v>0.93</c:v>
                </c:pt>
                <c:pt idx="7">
                  <c:v>0</c:v>
                </c:pt>
                <c:pt idx="8">
                  <c:v>381.01</c:v>
                </c:pt>
                <c:pt idx="9">
                  <c:v>2.08</c:v>
                </c:pt>
                <c:pt idx="10">
                  <c:v>163.21</c:v>
                </c:pt>
                <c:pt idx="11">
                  <c:v>0</c:v>
                </c:pt>
                <c:pt idx="12">
                  <c:v>1.1100000000000001</c:v>
                </c:pt>
                <c:pt idx="13">
                  <c:v>0</c:v>
                </c:pt>
                <c:pt idx="14">
                  <c:v>1.1100000000000001</c:v>
                </c:pt>
                <c:pt idx="15">
                  <c:v>0</c:v>
                </c:pt>
                <c:pt idx="16">
                  <c:v>30.86</c:v>
                </c:pt>
                <c:pt idx="17">
                  <c:v>218.97</c:v>
                </c:pt>
                <c:pt idx="18">
                  <c:v>80.5</c:v>
                </c:pt>
                <c:pt idx="19">
                  <c:v>0</c:v>
                </c:pt>
                <c:pt idx="20">
                  <c:v>1.51</c:v>
                </c:pt>
                <c:pt idx="21">
                  <c:v>249.36</c:v>
                </c:pt>
                <c:pt idx="22">
                  <c:v>435.11</c:v>
                </c:pt>
                <c:pt idx="23">
                  <c:v>132.41999999999999</c:v>
                </c:pt>
                <c:pt idx="24">
                  <c:v>75.08</c:v>
                </c:pt>
                <c:pt idx="25">
                  <c:v>93.74</c:v>
                </c:pt>
                <c:pt idx="26">
                  <c:v>20.61</c:v>
                </c:pt>
                <c:pt idx="27">
                  <c:v>2.65</c:v>
                </c:pt>
                <c:pt idx="28">
                  <c:v>45.51</c:v>
                </c:pt>
                <c:pt idx="29">
                  <c:v>32.42</c:v>
                </c:pt>
                <c:pt idx="30">
                  <c:v>4</c:v>
                </c:pt>
                <c:pt idx="31">
                  <c:v>102.27</c:v>
                </c:pt>
                <c:pt idx="32">
                  <c:v>40.44</c:v>
                </c:pt>
                <c:pt idx="33">
                  <c:v>0</c:v>
                </c:pt>
                <c:pt idx="34">
                  <c:v>72</c:v>
                </c:pt>
                <c:pt idx="35">
                  <c:v>32.479999999999997</c:v>
                </c:pt>
                <c:pt idx="36">
                  <c:v>0</c:v>
                </c:pt>
                <c:pt idx="37">
                  <c:v>2.92</c:v>
                </c:pt>
                <c:pt idx="38">
                  <c:v>1.67</c:v>
                </c:pt>
                <c:pt idx="39">
                  <c:v>61.5</c:v>
                </c:pt>
                <c:pt idx="40">
                  <c:v>290.01</c:v>
                </c:pt>
                <c:pt idx="41">
                  <c:v>295.98</c:v>
                </c:pt>
                <c:pt idx="42">
                  <c:v>285.76</c:v>
                </c:pt>
                <c:pt idx="43">
                  <c:v>75.290000000000006</c:v>
                </c:pt>
                <c:pt idx="44">
                  <c:v>51.68</c:v>
                </c:pt>
                <c:pt idx="45">
                  <c:v>76.41</c:v>
                </c:pt>
                <c:pt idx="46">
                  <c:v>0.77</c:v>
                </c:pt>
                <c:pt idx="47">
                  <c:v>0.31</c:v>
                </c:pt>
                <c:pt idx="48">
                  <c:v>27.28</c:v>
                </c:pt>
                <c:pt idx="49">
                  <c:v>317.58</c:v>
                </c:pt>
                <c:pt idx="50">
                  <c:v>38.630000000000003</c:v>
                </c:pt>
                <c:pt idx="51">
                  <c:v>184.93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1F-49A3-923F-903258839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420168"/>
        <c:axId val="675430408"/>
      </c:scatterChart>
      <c:valAx>
        <c:axId val="675420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430408"/>
        <c:crosses val="autoZero"/>
        <c:crossBetween val="midCat"/>
      </c:valAx>
      <c:valAx>
        <c:axId val="675430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420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Horror (runtimes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genre_tables!$CC$3:$CC$800</c:f>
              <c:numCache>
                <c:formatCode>General</c:formatCode>
                <c:ptCount val="798"/>
                <c:pt idx="0">
                  <c:v>1979</c:v>
                </c:pt>
                <c:pt idx="1">
                  <c:v>1960</c:v>
                </c:pt>
                <c:pt idx="2">
                  <c:v>1980</c:v>
                </c:pt>
                <c:pt idx="3">
                  <c:v>1982</c:v>
                </c:pt>
                <c:pt idx="4">
                  <c:v>2018</c:v>
                </c:pt>
                <c:pt idx="5">
                  <c:v>1973</c:v>
                </c:pt>
                <c:pt idx="6">
                  <c:v>1955</c:v>
                </c:pt>
                <c:pt idx="7">
                  <c:v>1968</c:v>
                </c:pt>
                <c:pt idx="8">
                  <c:v>1962</c:v>
                </c:pt>
                <c:pt idx="9">
                  <c:v>1920</c:v>
                </c:pt>
                <c:pt idx="10">
                  <c:v>2004</c:v>
                </c:pt>
                <c:pt idx="11">
                  <c:v>2008</c:v>
                </c:pt>
                <c:pt idx="12">
                  <c:v>1922</c:v>
                </c:pt>
                <c:pt idx="13">
                  <c:v>1933</c:v>
                </c:pt>
                <c:pt idx="14">
                  <c:v>2017</c:v>
                </c:pt>
                <c:pt idx="15">
                  <c:v>1987</c:v>
                </c:pt>
                <c:pt idx="16">
                  <c:v>1968</c:v>
                </c:pt>
                <c:pt idx="17">
                  <c:v>1978</c:v>
                </c:pt>
                <c:pt idx="18">
                  <c:v>1932</c:v>
                </c:pt>
                <c:pt idx="19">
                  <c:v>1931</c:v>
                </c:pt>
                <c:pt idx="20">
                  <c:v>1935</c:v>
                </c:pt>
                <c:pt idx="21">
                  <c:v>1961</c:v>
                </c:pt>
                <c:pt idx="22">
                  <c:v>1987</c:v>
                </c:pt>
                <c:pt idx="23">
                  <c:v>1978</c:v>
                </c:pt>
                <c:pt idx="24">
                  <c:v>1956</c:v>
                </c:pt>
                <c:pt idx="25">
                  <c:v>2000</c:v>
                </c:pt>
                <c:pt idx="26">
                  <c:v>2004</c:v>
                </c:pt>
                <c:pt idx="27">
                  <c:v>2001</c:v>
                </c:pt>
                <c:pt idx="28">
                  <c:v>1963</c:v>
                </c:pt>
                <c:pt idx="29">
                  <c:v>1986</c:v>
                </c:pt>
                <c:pt idx="30">
                  <c:v>2014</c:v>
                </c:pt>
                <c:pt idx="31">
                  <c:v>2011</c:v>
                </c:pt>
                <c:pt idx="32">
                  <c:v>1933</c:v>
                </c:pt>
              </c:numCache>
            </c:numRef>
          </c:xVal>
          <c:yVal>
            <c:numRef>
              <c:f>genre_tables!$CD$3:$CD$800</c:f>
              <c:numCache>
                <c:formatCode>General</c:formatCode>
                <c:ptCount val="798"/>
                <c:pt idx="0">
                  <c:v>117</c:v>
                </c:pt>
                <c:pt idx="1">
                  <c:v>109</c:v>
                </c:pt>
                <c:pt idx="2">
                  <c:v>146</c:v>
                </c:pt>
                <c:pt idx="3">
                  <c:v>109</c:v>
                </c:pt>
                <c:pt idx="4">
                  <c:v>104</c:v>
                </c:pt>
                <c:pt idx="5">
                  <c:v>122</c:v>
                </c:pt>
                <c:pt idx="6">
                  <c:v>117</c:v>
                </c:pt>
                <c:pt idx="7">
                  <c:v>137</c:v>
                </c:pt>
                <c:pt idx="8">
                  <c:v>134</c:v>
                </c:pt>
                <c:pt idx="9">
                  <c:v>67</c:v>
                </c:pt>
                <c:pt idx="10">
                  <c:v>99</c:v>
                </c:pt>
                <c:pt idx="11">
                  <c:v>114</c:v>
                </c:pt>
                <c:pt idx="12">
                  <c:v>94</c:v>
                </c:pt>
                <c:pt idx="13">
                  <c:v>100</c:v>
                </c:pt>
                <c:pt idx="14">
                  <c:v>104</c:v>
                </c:pt>
                <c:pt idx="15">
                  <c:v>107</c:v>
                </c:pt>
                <c:pt idx="16">
                  <c:v>96</c:v>
                </c:pt>
                <c:pt idx="17">
                  <c:v>127</c:v>
                </c:pt>
                <c:pt idx="18">
                  <c:v>64</c:v>
                </c:pt>
                <c:pt idx="19">
                  <c:v>70</c:v>
                </c:pt>
                <c:pt idx="20">
                  <c:v>75</c:v>
                </c:pt>
                <c:pt idx="21">
                  <c:v>100</c:v>
                </c:pt>
                <c:pt idx="22">
                  <c:v>84</c:v>
                </c:pt>
                <c:pt idx="23">
                  <c:v>91</c:v>
                </c:pt>
                <c:pt idx="24">
                  <c:v>80</c:v>
                </c:pt>
                <c:pt idx="25">
                  <c:v>102</c:v>
                </c:pt>
                <c:pt idx="26">
                  <c:v>103</c:v>
                </c:pt>
                <c:pt idx="27">
                  <c:v>104</c:v>
                </c:pt>
                <c:pt idx="28">
                  <c:v>119</c:v>
                </c:pt>
                <c:pt idx="29">
                  <c:v>96</c:v>
                </c:pt>
                <c:pt idx="30">
                  <c:v>86</c:v>
                </c:pt>
                <c:pt idx="31">
                  <c:v>120</c:v>
                </c:pt>
                <c:pt idx="32">
                  <c:v>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2C-429B-8389-2838C1B08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795976"/>
        <c:axId val="659798024"/>
      </c:scatterChart>
      <c:valAx>
        <c:axId val="659795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798024"/>
        <c:crosses val="autoZero"/>
        <c:crossBetween val="midCat"/>
      </c:valAx>
      <c:valAx>
        <c:axId val="659798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795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Horror (ratings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genre_tables!$CC$3:$CC$800</c:f>
              <c:numCache>
                <c:formatCode>General</c:formatCode>
                <c:ptCount val="798"/>
                <c:pt idx="0">
                  <c:v>1979</c:v>
                </c:pt>
                <c:pt idx="1">
                  <c:v>1960</c:v>
                </c:pt>
                <c:pt idx="2">
                  <c:v>1980</c:v>
                </c:pt>
                <c:pt idx="3">
                  <c:v>1982</c:v>
                </c:pt>
                <c:pt idx="4">
                  <c:v>2018</c:v>
                </c:pt>
                <c:pt idx="5">
                  <c:v>1973</c:v>
                </c:pt>
                <c:pt idx="6">
                  <c:v>1955</c:v>
                </c:pt>
                <c:pt idx="7">
                  <c:v>1968</c:v>
                </c:pt>
                <c:pt idx="8">
                  <c:v>1962</c:v>
                </c:pt>
                <c:pt idx="9">
                  <c:v>1920</c:v>
                </c:pt>
                <c:pt idx="10">
                  <c:v>2004</c:v>
                </c:pt>
                <c:pt idx="11">
                  <c:v>2008</c:v>
                </c:pt>
                <c:pt idx="12">
                  <c:v>1922</c:v>
                </c:pt>
                <c:pt idx="13">
                  <c:v>1933</c:v>
                </c:pt>
                <c:pt idx="14">
                  <c:v>2017</c:v>
                </c:pt>
                <c:pt idx="15">
                  <c:v>1987</c:v>
                </c:pt>
                <c:pt idx="16">
                  <c:v>1968</c:v>
                </c:pt>
                <c:pt idx="17">
                  <c:v>1978</c:v>
                </c:pt>
                <c:pt idx="18">
                  <c:v>1932</c:v>
                </c:pt>
                <c:pt idx="19">
                  <c:v>1931</c:v>
                </c:pt>
                <c:pt idx="20">
                  <c:v>1935</c:v>
                </c:pt>
                <c:pt idx="21">
                  <c:v>1961</c:v>
                </c:pt>
                <c:pt idx="22">
                  <c:v>1987</c:v>
                </c:pt>
                <c:pt idx="23">
                  <c:v>1978</c:v>
                </c:pt>
                <c:pt idx="24">
                  <c:v>1956</c:v>
                </c:pt>
                <c:pt idx="25">
                  <c:v>2000</c:v>
                </c:pt>
                <c:pt idx="26">
                  <c:v>2004</c:v>
                </c:pt>
                <c:pt idx="27">
                  <c:v>2001</c:v>
                </c:pt>
                <c:pt idx="28">
                  <c:v>1963</c:v>
                </c:pt>
                <c:pt idx="29">
                  <c:v>1986</c:v>
                </c:pt>
                <c:pt idx="30">
                  <c:v>2014</c:v>
                </c:pt>
                <c:pt idx="31">
                  <c:v>2011</c:v>
                </c:pt>
                <c:pt idx="32">
                  <c:v>1933</c:v>
                </c:pt>
              </c:numCache>
            </c:numRef>
          </c:xVal>
          <c:yVal>
            <c:numRef>
              <c:f>genre_tables!$CE$3:$CE$800</c:f>
              <c:numCache>
                <c:formatCode>General</c:formatCode>
                <c:ptCount val="798"/>
                <c:pt idx="0">
                  <c:v>8.5</c:v>
                </c:pt>
                <c:pt idx="1">
                  <c:v>8.5</c:v>
                </c:pt>
                <c:pt idx="2">
                  <c:v>8.4</c:v>
                </c:pt>
                <c:pt idx="3">
                  <c:v>8.1999999999999993</c:v>
                </c:pt>
                <c:pt idx="4">
                  <c:v>8.1999999999999993</c:v>
                </c:pt>
                <c:pt idx="5">
                  <c:v>8.1</c:v>
                </c:pt>
                <c:pt idx="6">
                  <c:v>8.1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7.9</c:v>
                </c:pt>
                <c:pt idx="11">
                  <c:v>7.9</c:v>
                </c:pt>
                <c:pt idx="12">
                  <c:v>7.9</c:v>
                </c:pt>
                <c:pt idx="13">
                  <c:v>7.9</c:v>
                </c:pt>
                <c:pt idx="14">
                  <c:v>7.8</c:v>
                </c:pt>
                <c:pt idx="15">
                  <c:v>7.8</c:v>
                </c:pt>
                <c:pt idx="16">
                  <c:v>7.8</c:v>
                </c:pt>
                <c:pt idx="17">
                  <c:v>7.8</c:v>
                </c:pt>
                <c:pt idx="18">
                  <c:v>7.8</c:v>
                </c:pt>
                <c:pt idx="19">
                  <c:v>7.8</c:v>
                </c:pt>
                <c:pt idx="20">
                  <c:v>7.8</c:v>
                </c:pt>
                <c:pt idx="21">
                  <c:v>7.8</c:v>
                </c:pt>
                <c:pt idx="22">
                  <c:v>7.7</c:v>
                </c:pt>
                <c:pt idx="23">
                  <c:v>7.7</c:v>
                </c:pt>
                <c:pt idx="24">
                  <c:v>7.7</c:v>
                </c:pt>
                <c:pt idx="25">
                  <c:v>7.6</c:v>
                </c:pt>
                <c:pt idx="26">
                  <c:v>7.6</c:v>
                </c:pt>
                <c:pt idx="27">
                  <c:v>7.6</c:v>
                </c:pt>
                <c:pt idx="28">
                  <c:v>7.6</c:v>
                </c:pt>
                <c:pt idx="29">
                  <c:v>7.6</c:v>
                </c:pt>
                <c:pt idx="30">
                  <c:v>7.6</c:v>
                </c:pt>
                <c:pt idx="31">
                  <c:v>7.6</c:v>
                </c:pt>
                <c:pt idx="32">
                  <c:v>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53-44C7-9B39-776CFD5D8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375752"/>
        <c:axId val="657377800"/>
      </c:scatterChart>
      <c:valAx>
        <c:axId val="657375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377800"/>
        <c:crosses val="autoZero"/>
        <c:crossBetween val="midCat"/>
      </c:valAx>
      <c:valAx>
        <c:axId val="65737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375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Horror (metascores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genre_tables!$CC$3:$CC$800</c:f>
              <c:numCache>
                <c:formatCode>General</c:formatCode>
                <c:ptCount val="798"/>
                <c:pt idx="0">
                  <c:v>1979</c:v>
                </c:pt>
                <c:pt idx="1">
                  <c:v>1960</c:v>
                </c:pt>
                <c:pt idx="2">
                  <c:v>1980</c:v>
                </c:pt>
                <c:pt idx="3">
                  <c:v>1982</c:v>
                </c:pt>
                <c:pt idx="4">
                  <c:v>2018</c:v>
                </c:pt>
                <c:pt idx="5">
                  <c:v>1973</c:v>
                </c:pt>
                <c:pt idx="6">
                  <c:v>1955</c:v>
                </c:pt>
                <c:pt idx="7">
                  <c:v>1968</c:v>
                </c:pt>
                <c:pt idx="8">
                  <c:v>1962</c:v>
                </c:pt>
                <c:pt idx="9">
                  <c:v>1920</c:v>
                </c:pt>
                <c:pt idx="10">
                  <c:v>2004</c:v>
                </c:pt>
                <c:pt idx="11">
                  <c:v>2008</c:v>
                </c:pt>
                <c:pt idx="12">
                  <c:v>1922</c:v>
                </c:pt>
                <c:pt idx="13">
                  <c:v>1933</c:v>
                </c:pt>
                <c:pt idx="14">
                  <c:v>2017</c:v>
                </c:pt>
                <c:pt idx="15">
                  <c:v>1987</c:v>
                </c:pt>
                <c:pt idx="16">
                  <c:v>1968</c:v>
                </c:pt>
                <c:pt idx="17">
                  <c:v>1978</c:v>
                </c:pt>
                <c:pt idx="18">
                  <c:v>1932</c:v>
                </c:pt>
                <c:pt idx="19">
                  <c:v>1931</c:v>
                </c:pt>
                <c:pt idx="20">
                  <c:v>1935</c:v>
                </c:pt>
                <c:pt idx="21">
                  <c:v>1961</c:v>
                </c:pt>
                <c:pt idx="22">
                  <c:v>1987</c:v>
                </c:pt>
                <c:pt idx="23">
                  <c:v>1978</c:v>
                </c:pt>
                <c:pt idx="24">
                  <c:v>1956</c:v>
                </c:pt>
                <c:pt idx="25">
                  <c:v>2000</c:v>
                </c:pt>
                <c:pt idx="26">
                  <c:v>2004</c:v>
                </c:pt>
                <c:pt idx="27">
                  <c:v>2001</c:v>
                </c:pt>
                <c:pt idx="28">
                  <c:v>1963</c:v>
                </c:pt>
                <c:pt idx="29">
                  <c:v>1986</c:v>
                </c:pt>
                <c:pt idx="30">
                  <c:v>2014</c:v>
                </c:pt>
                <c:pt idx="31">
                  <c:v>2011</c:v>
                </c:pt>
                <c:pt idx="32">
                  <c:v>1933</c:v>
                </c:pt>
              </c:numCache>
            </c:numRef>
          </c:xVal>
          <c:yVal>
            <c:numRef>
              <c:f>genre_tables!$CF$3:$CF$800</c:f>
              <c:numCache>
                <c:formatCode>General</c:formatCode>
                <c:ptCount val="798"/>
                <c:pt idx="0" formatCode="0.0">
                  <c:v>89</c:v>
                </c:pt>
                <c:pt idx="1">
                  <c:v>97</c:v>
                </c:pt>
                <c:pt idx="2">
                  <c:v>66</c:v>
                </c:pt>
                <c:pt idx="3">
                  <c:v>57</c:v>
                </c:pt>
                <c:pt idx="4">
                  <c:v>0</c:v>
                </c:pt>
                <c:pt idx="5">
                  <c:v>81</c:v>
                </c:pt>
                <c:pt idx="6">
                  <c:v>0</c:v>
                </c:pt>
                <c:pt idx="7">
                  <c:v>96</c:v>
                </c:pt>
                <c:pt idx="8">
                  <c:v>75</c:v>
                </c:pt>
                <c:pt idx="9">
                  <c:v>0</c:v>
                </c:pt>
                <c:pt idx="10">
                  <c:v>76</c:v>
                </c:pt>
                <c:pt idx="11">
                  <c:v>82</c:v>
                </c:pt>
                <c:pt idx="12">
                  <c:v>0</c:v>
                </c:pt>
                <c:pt idx="13">
                  <c:v>92</c:v>
                </c:pt>
                <c:pt idx="14">
                  <c:v>85</c:v>
                </c:pt>
                <c:pt idx="15">
                  <c:v>47</c:v>
                </c:pt>
                <c:pt idx="16">
                  <c:v>89</c:v>
                </c:pt>
                <c:pt idx="17">
                  <c:v>71</c:v>
                </c:pt>
                <c:pt idx="18">
                  <c:v>80</c:v>
                </c:pt>
                <c:pt idx="19">
                  <c:v>91</c:v>
                </c:pt>
                <c:pt idx="20">
                  <c:v>95</c:v>
                </c:pt>
                <c:pt idx="21">
                  <c:v>88</c:v>
                </c:pt>
                <c:pt idx="22">
                  <c:v>72</c:v>
                </c:pt>
                <c:pt idx="23">
                  <c:v>87</c:v>
                </c:pt>
                <c:pt idx="24">
                  <c:v>92</c:v>
                </c:pt>
                <c:pt idx="25">
                  <c:v>64</c:v>
                </c:pt>
                <c:pt idx="26">
                  <c:v>46</c:v>
                </c:pt>
                <c:pt idx="27">
                  <c:v>74</c:v>
                </c:pt>
                <c:pt idx="28">
                  <c:v>90</c:v>
                </c:pt>
                <c:pt idx="29">
                  <c:v>79</c:v>
                </c:pt>
                <c:pt idx="30">
                  <c:v>76</c:v>
                </c:pt>
                <c:pt idx="31">
                  <c:v>70</c:v>
                </c:pt>
                <c:pt idx="32">
                  <c:v>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08-4237-AAF1-441845A2D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084551"/>
        <c:axId val="367724039"/>
      </c:scatterChart>
      <c:valAx>
        <c:axId val="2127084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724039"/>
        <c:crosses val="autoZero"/>
        <c:crossBetween val="midCat"/>
      </c:valAx>
      <c:valAx>
        <c:axId val="367724039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084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Horror (gross revenue (M)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genre_tables!$CC$3:$CC$800</c:f>
              <c:numCache>
                <c:formatCode>General</c:formatCode>
                <c:ptCount val="798"/>
                <c:pt idx="0">
                  <c:v>1979</c:v>
                </c:pt>
                <c:pt idx="1">
                  <c:v>1960</c:v>
                </c:pt>
                <c:pt idx="2">
                  <c:v>1980</c:v>
                </c:pt>
                <c:pt idx="3">
                  <c:v>1982</c:v>
                </c:pt>
                <c:pt idx="4">
                  <c:v>2018</c:v>
                </c:pt>
                <c:pt idx="5">
                  <c:v>1973</c:v>
                </c:pt>
                <c:pt idx="6">
                  <c:v>1955</c:v>
                </c:pt>
                <c:pt idx="7">
                  <c:v>1968</c:v>
                </c:pt>
                <c:pt idx="8">
                  <c:v>1962</c:v>
                </c:pt>
                <c:pt idx="9">
                  <c:v>1920</c:v>
                </c:pt>
                <c:pt idx="10">
                  <c:v>2004</c:v>
                </c:pt>
                <c:pt idx="11">
                  <c:v>2008</c:v>
                </c:pt>
                <c:pt idx="12">
                  <c:v>1922</c:v>
                </c:pt>
                <c:pt idx="13">
                  <c:v>1933</c:v>
                </c:pt>
                <c:pt idx="14">
                  <c:v>2017</c:v>
                </c:pt>
                <c:pt idx="15">
                  <c:v>1987</c:v>
                </c:pt>
                <c:pt idx="16">
                  <c:v>1968</c:v>
                </c:pt>
                <c:pt idx="17">
                  <c:v>1978</c:v>
                </c:pt>
                <c:pt idx="18">
                  <c:v>1932</c:v>
                </c:pt>
                <c:pt idx="19">
                  <c:v>1931</c:v>
                </c:pt>
                <c:pt idx="20">
                  <c:v>1935</c:v>
                </c:pt>
                <c:pt idx="21">
                  <c:v>1961</c:v>
                </c:pt>
                <c:pt idx="22">
                  <c:v>1987</c:v>
                </c:pt>
                <c:pt idx="23">
                  <c:v>1978</c:v>
                </c:pt>
                <c:pt idx="24">
                  <c:v>1956</c:v>
                </c:pt>
                <c:pt idx="25">
                  <c:v>2000</c:v>
                </c:pt>
                <c:pt idx="26">
                  <c:v>2004</c:v>
                </c:pt>
                <c:pt idx="27">
                  <c:v>2001</c:v>
                </c:pt>
                <c:pt idx="28">
                  <c:v>1963</c:v>
                </c:pt>
                <c:pt idx="29">
                  <c:v>1986</c:v>
                </c:pt>
                <c:pt idx="30">
                  <c:v>2014</c:v>
                </c:pt>
                <c:pt idx="31">
                  <c:v>2011</c:v>
                </c:pt>
                <c:pt idx="32">
                  <c:v>1933</c:v>
                </c:pt>
              </c:numCache>
            </c:numRef>
          </c:xVal>
          <c:yVal>
            <c:numRef>
              <c:f>genre_tables!$CG$3:$CG$800</c:f>
              <c:numCache>
                <c:formatCode>General</c:formatCode>
                <c:ptCount val="798"/>
                <c:pt idx="0" formatCode="0">
                  <c:v>78.900000000000006</c:v>
                </c:pt>
                <c:pt idx="1">
                  <c:v>32</c:v>
                </c:pt>
                <c:pt idx="2">
                  <c:v>44.02</c:v>
                </c:pt>
                <c:pt idx="3">
                  <c:v>13.78</c:v>
                </c:pt>
                <c:pt idx="4">
                  <c:v>0</c:v>
                </c:pt>
                <c:pt idx="5">
                  <c:v>232.91</c:v>
                </c:pt>
                <c:pt idx="6">
                  <c:v>1.0900000000000001</c:v>
                </c:pt>
                <c:pt idx="7">
                  <c:v>0</c:v>
                </c:pt>
                <c:pt idx="8">
                  <c:v>4.05</c:v>
                </c:pt>
                <c:pt idx="9">
                  <c:v>0</c:v>
                </c:pt>
                <c:pt idx="10">
                  <c:v>13.54</c:v>
                </c:pt>
                <c:pt idx="11">
                  <c:v>2.12</c:v>
                </c:pt>
                <c:pt idx="12">
                  <c:v>0</c:v>
                </c:pt>
                <c:pt idx="13">
                  <c:v>10</c:v>
                </c:pt>
                <c:pt idx="14">
                  <c:v>176.04</c:v>
                </c:pt>
                <c:pt idx="15">
                  <c:v>59.74</c:v>
                </c:pt>
                <c:pt idx="16">
                  <c:v>0.09</c:v>
                </c:pt>
                <c:pt idx="17">
                  <c:v>5.0999999999999996</c:v>
                </c:pt>
                <c:pt idx="18">
                  <c:v>0.63</c:v>
                </c:pt>
                <c:pt idx="19">
                  <c:v>0</c:v>
                </c:pt>
                <c:pt idx="20">
                  <c:v>4.3600000000000003</c:v>
                </c:pt>
                <c:pt idx="21">
                  <c:v>2.62</c:v>
                </c:pt>
                <c:pt idx="22">
                  <c:v>5.92</c:v>
                </c:pt>
                <c:pt idx="23">
                  <c:v>47</c:v>
                </c:pt>
                <c:pt idx="24">
                  <c:v>0</c:v>
                </c:pt>
                <c:pt idx="25">
                  <c:v>15.07</c:v>
                </c:pt>
                <c:pt idx="26">
                  <c:v>56</c:v>
                </c:pt>
                <c:pt idx="27">
                  <c:v>96.52</c:v>
                </c:pt>
                <c:pt idx="28">
                  <c:v>11.4</c:v>
                </c:pt>
                <c:pt idx="29">
                  <c:v>40.46</c:v>
                </c:pt>
                <c:pt idx="30">
                  <c:v>3.33</c:v>
                </c:pt>
                <c:pt idx="31">
                  <c:v>3.19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24-4471-81D9-9D9E6101B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920840"/>
        <c:axId val="19957256"/>
      </c:scatterChart>
      <c:valAx>
        <c:axId val="388920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7256"/>
        <c:crosses val="autoZero"/>
        <c:crossBetween val="midCat"/>
      </c:valAx>
      <c:valAx>
        <c:axId val="19957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920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Music (runtimes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genre_tables!$CH$3:$CH$800</c:f>
              <c:numCache>
                <c:formatCode>General</c:formatCode>
                <c:ptCount val="798"/>
                <c:pt idx="0">
                  <c:v>2014</c:v>
                </c:pt>
                <c:pt idx="1">
                  <c:v>2002</c:v>
                </c:pt>
                <c:pt idx="2">
                  <c:v>1984</c:v>
                </c:pt>
                <c:pt idx="3">
                  <c:v>1959</c:v>
                </c:pt>
                <c:pt idx="4">
                  <c:v>1948</c:v>
                </c:pt>
                <c:pt idx="5">
                  <c:v>1993</c:v>
                </c:pt>
                <c:pt idx="6">
                  <c:v>1978</c:v>
                </c:pt>
                <c:pt idx="7">
                  <c:v>2016</c:v>
                </c:pt>
                <c:pt idx="8">
                  <c:v>2021</c:v>
                </c:pt>
                <c:pt idx="9">
                  <c:v>1982</c:v>
                </c:pt>
                <c:pt idx="10">
                  <c:v>1998</c:v>
                </c:pt>
                <c:pt idx="11">
                  <c:v>2018</c:v>
                </c:pt>
                <c:pt idx="12">
                  <c:v>1984</c:v>
                </c:pt>
                <c:pt idx="13">
                  <c:v>2016</c:v>
                </c:pt>
                <c:pt idx="14">
                  <c:v>1993</c:v>
                </c:pt>
                <c:pt idx="15">
                  <c:v>2019</c:v>
                </c:pt>
                <c:pt idx="16">
                  <c:v>2005</c:v>
                </c:pt>
                <c:pt idx="17">
                  <c:v>1972</c:v>
                </c:pt>
                <c:pt idx="18">
                  <c:v>2007</c:v>
                </c:pt>
                <c:pt idx="19">
                  <c:v>1979</c:v>
                </c:pt>
                <c:pt idx="20">
                  <c:v>2004</c:v>
                </c:pt>
                <c:pt idx="21">
                  <c:v>1935</c:v>
                </c:pt>
                <c:pt idx="22">
                  <c:v>2019</c:v>
                </c:pt>
                <c:pt idx="23">
                  <c:v>2000</c:v>
                </c:pt>
                <c:pt idx="24">
                  <c:v>2004</c:v>
                </c:pt>
                <c:pt idx="25">
                  <c:v>1991</c:v>
                </c:pt>
                <c:pt idx="26">
                  <c:v>2001</c:v>
                </c:pt>
                <c:pt idx="27">
                  <c:v>2012</c:v>
                </c:pt>
                <c:pt idx="28">
                  <c:v>2018</c:v>
                </c:pt>
                <c:pt idx="29">
                  <c:v>2007</c:v>
                </c:pt>
                <c:pt idx="30">
                  <c:v>1996</c:v>
                </c:pt>
              </c:numCache>
            </c:numRef>
          </c:xVal>
          <c:yVal>
            <c:numRef>
              <c:f>genre_tables!$CI$3:$CI$800</c:f>
              <c:numCache>
                <c:formatCode>General</c:formatCode>
                <c:ptCount val="798"/>
                <c:pt idx="0">
                  <c:v>106</c:v>
                </c:pt>
                <c:pt idx="1">
                  <c:v>150</c:v>
                </c:pt>
                <c:pt idx="2">
                  <c:v>160</c:v>
                </c:pt>
                <c:pt idx="3">
                  <c:v>121</c:v>
                </c:pt>
                <c:pt idx="4">
                  <c:v>135</c:v>
                </c:pt>
                <c:pt idx="5">
                  <c:v>171</c:v>
                </c:pt>
                <c:pt idx="6">
                  <c:v>99</c:v>
                </c:pt>
                <c:pt idx="7">
                  <c:v>128</c:v>
                </c:pt>
                <c:pt idx="8">
                  <c:v>111</c:v>
                </c:pt>
                <c:pt idx="9">
                  <c:v>95</c:v>
                </c:pt>
                <c:pt idx="10">
                  <c:v>169</c:v>
                </c:pt>
                <c:pt idx="11">
                  <c:v>134</c:v>
                </c:pt>
                <c:pt idx="12">
                  <c:v>82</c:v>
                </c:pt>
                <c:pt idx="13">
                  <c:v>106</c:v>
                </c:pt>
                <c:pt idx="14">
                  <c:v>94</c:v>
                </c:pt>
                <c:pt idx="15">
                  <c:v>154</c:v>
                </c:pt>
                <c:pt idx="16">
                  <c:v>136</c:v>
                </c:pt>
                <c:pt idx="17">
                  <c:v>124</c:v>
                </c:pt>
                <c:pt idx="18">
                  <c:v>86</c:v>
                </c:pt>
                <c:pt idx="19">
                  <c:v>123</c:v>
                </c:pt>
                <c:pt idx="20">
                  <c:v>97</c:v>
                </c:pt>
                <c:pt idx="21">
                  <c:v>96</c:v>
                </c:pt>
                <c:pt idx="22">
                  <c:v>120</c:v>
                </c:pt>
                <c:pt idx="23">
                  <c:v>110</c:v>
                </c:pt>
                <c:pt idx="24">
                  <c:v>152</c:v>
                </c:pt>
                <c:pt idx="25">
                  <c:v>98</c:v>
                </c:pt>
                <c:pt idx="26">
                  <c:v>95</c:v>
                </c:pt>
                <c:pt idx="27">
                  <c:v>111</c:v>
                </c:pt>
                <c:pt idx="28">
                  <c:v>136</c:v>
                </c:pt>
                <c:pt idx="29">
                  <c:v>122</c:v>
                </c:pt>
                <c:pt idx="30">
                  <c:v>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FA-4B62-94AB-ECFC02133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500359"/>
        <c:axId val="98612743"/>
      </c:scatterChart>
      <c:valAx>
        <c:axId val="246500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12743"/>
        <c:crosses val="autoZero"/>
        <c:crossBetween val="midCat"/>
      </c:valAx>
      <c:valAx>
        <c:axId val="98612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500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Music (ratings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genre_tables!$CH$3:$CH$800</c:f>
              <c:numCache>
                <c:formatCode>General</c:formatCode>
                <c:ptCount val="798"/>
                <c:pt idx="0">
                  <c:v>2014</c:v>
                </c:pt>
                <c:pt idx="1">
                  <c:v>2002</c:v>
                </c:pt>
                <c:pt idx="2">
                  <c:v>1984</c:v>
                </c:pt>
                <c:pt idx="3">
                  <c:v>1959</c:v>
                </c:pt>
                <c:pt idx="4">
                  <c:v>1948</c:v>
                </c:pt>
                <c:pt idx="5">
                  <c:v>1993</c:v>
                </c:pt>
                <c:pt idx="6">
                  <c:v>1978</c:v>
                </c:pt>
                <c:pt idx="7">
                  <c:v>2016</c:v>
                </c:pt>
                <c:pt idx="8">
                  <c:v>2021</c:v>
                </c:pt>
                <c:pt idx="9">
                  <c:v>1982</c:v>
                </c:pt>
                <c:pt idx="10">
                  <c:v>1998</c:v>
                </c:pt>
                <c:pt idx="11">
                  <c:v>2018</c:v>
                </c:pt>
                <c:pt idx="12">
                  <c:v>1984</c:v>
                </c:pt>
                <c:pt idx="13">
                  <c:v>2016</c:v>
                </c:pt>
                <c:pt idx="14">
                  <c:v>1993</c:v>
                </c:pt>
                <c:pt idx="15">
                  <c:v>2019</c:v>
                </c:pt>
                <c:pt idx="16">
                  <c:v>2005</c:v>
                </c:pt>
                <c:pt idx="17">
                  <c:v>1972</c:v>
                </c:pt>
                <c:pt idx="18">
                  <c:v>2007</c:v>
                </c:pt>
                <c:pt idx="19">
                  <c:v>1979</c:v>
                </c:pt>
                <c:pt idx="20">
                  <c:v>2004</c:v>
                </c:pt>
                <c:pt idx="21">
                  <c:v>1935</c:v>
                </c:pt>
                <c:pt idx="22">
                  <c:v>2019</c:v>
                </c:pt>
                <c:pt idx="23">
                  <c:v>2000</c:v>
                </c:pt>
                <c:pt idx="24">
                  <c:v>2004</c:v>
                </c:pt>
                <c:pt idx="25">
                  <c:v>1991</c:v>
                </c:pt>
                <c:pt idx="26">
                  <c:v>2001</c:v>
                </c:pt>
                <c:pt idx="27">
                  <c:v>2012</c:v>
                </c:pt>
                <c:pt idx="28">
                  <c:v>2018</c:v>
                </c:pt>
                <c:pt idx="29">
                  <c:v>2007</c:v>
                </c:pt>
                <c:pt idx="30">
                  <c:v>1996</c:v>
                </c:pt>
              </c:numCache>
            </c:numRef>
          </c:xVal>
          <c:yVal>
            <c:numRef>
              <c:f>genre_tables!$CJ$3:$CJ$800</c:f>
              <c:numCache>
                <c:formatCode>General</c:formatCode>
                <c:ptCount val="798"/>
                <c:pt idx="0">
                  <c:v>8.5</c:v>
                </c:pt>
                <c:pt idx="1">
                  <c:v>8.5</c:v>
                </c:pt>
                <c:pt idx="2">
                  <c:v>8.4</c:v>
                </c:pt>
                <c:pt idx="3">
                  <c:v>8.1999999999999993</c:v>
                </c:pt>
                <c:pt idx="4">
                  <c:v>8.1</c:v>
                </c:pt>
                <c:pt idx="5">
                  <c:v>8.1</c:v>
                </c:pt>
                <c:pt idx="6">
                  <c:v>8.1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7.9</c:v>
                </c:pt>
                <c:pt idx="12">
                  <c:v>7.9</c:v>
                </c:pt>
                <c:pt idx="13">
                  <c:v>7.9</c:v>
                </c:pt>
                <c:pt idx="14">
                  <c:v>7.9</c:v>
                </c:pt>
                <c:pt idx="15">
                  <c:v>7.9</c:v>
                </c:pt>
                <c:pt idx="16">
                  <c:v>7.8</c:v>
                </c:pt>
                <c:pt idx="17">
                  <c:v>7.8</c:v>
                </c:pt>
                <c:pt idx="18">
                  <c:v>7.8</c:v>
                </c:pt>
                <c:pt idx="19">
                  <c:v>7.8</c:v>
                </c:pt>
                <c:pt idx="20">
                  <c:v>7.8</c:v>
                </c:pt>
                <c:pt idx="21">
                  <c:v>7.8</c:v>
                </c:pt>
                <c:pt idx="22">
                  <c:v>7.7</c:v>
                </c:pt>
                <c:pt idx="23">
                  <c:v>7.7</c:v>
                </c:pt>
                <c:pt idx="24">
                  <c:v>7.7</c:v>
                </c:pt>
                <c:pt idx="25">
                  <c:v>7.7</c:v>
                </c:pt>
                <c:pt idx="26">
                  <c:v>7.7</c:v>
                </c:pt>
                <c:pt idx="27">
                  <c:v>7.7</c:v>
                </c:pt>
                <c:pt idx="28">
                  <c:v>7.6</c:v>
                </c:pt>
                <c:pt idx="29">
                  <c:v>7.6</c:v>
                </c:pt>
                <c:pt idx="30">
                  <c:v>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37-405F-9926-E5659FCC5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357320"/>
        <c:axId val="657359880"/>
      </c:scatterChart>
      <c:valAx>
        <c:axId val="657357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359880"/>
        <c:crosses val="autoZero"/>
        <c:crossBetween val="midCat"/>
      </c:valAx>
      <c:valAx>
        <c:axId val="65735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357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Music (metascores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genre_tables!$CH$3:$CH$800</c:f>
              <c:numCache>
                <c:formatCode>General</c:formatCode>
                <c:ptCount val="798"/>
                <c:pt idx="0">
                  <c:v>2014</c:v>
                </c:pt>
                <c:pt idx="1">
                  <c:v>2002</c:v>
                </c:pt>
                <c:pt idx="2">
                  <c:v>1984</c:v>
                </c:pt>
                <c:pt idx="3">
                  <c:v>1959</c:v>
                </c:pt>
                <c:pt idx="4">
                  <c:v>1948</c:v>
                </c:pt>
                <c:pt idx="5">
                  <c:v>1993</c:v>
                </c:pt>
                <c:pt idx="6">
                  <c:v>1978</c:v>
                </c:pt>
                <c:pt idx="7">
                  <c:v>2016</c:v>
                </c:pt>
                <c:pt idx="8">
                  <c:v>2021</c:v>
                </c:pt>
                <c:pt idx="9">
                  <c:v>1982</c:v>
                </c:pt>
                <c:pt idx="10">
                  <c:v>1998</c:v>
                </c:pt>
                <c:pt idx="11">
                  <c:v>2018</c:v>
                </c:pt>
                <c:pt idx="12">
                  <c:v>1984</c:v>
                </c:pt>
                <c:pt idx="13">
                  <c:v>2016</c:v>
                </c:pt>
                <c:pt idx="14">
                  <c:v>1993</c:v>
                </c:pt>
                <c:pt idx="15">
                  <c:v>2019</c:v>
                </c:pt>
                <c:pt idx="16">
                  <c:v>2005</c:v>
                </c:pt>
                <c:pt idx="17">
                  <c:v>1972</c:v>
                </c:pt>
                <c:pt idx="18">
                  <c:v>2007</c:v>
                </c:pt>
                <c:pt idx="19">
                  <c:v>1979</c:v>
                </c:pt>
                <c:pt idx="20">
                  <c:v>2004</c:v>
                </c:pt>
                <c:pt idx="21">
                  <c:v>1935</c:v>
                </c:pt>
                <c:pt idx="22">
                  <c:v>2019</c:v>
                </c:pt>
                <c:pt idx="23">
                  <c:v>2000</c:v>
                </c:pt>
                <c:pt idx="24">
                  <c:v>2004</c:v>
                </c:pt>
                <c:pt idx="25">
                  <c:v>1991</c:v>
                </c:pt>
                <c:pt idx="26">
                  <c:v>2001</c:v>
                </c:pt>
                <c:pt idx="27">
                  <c:v>2012</c:v>
                </c:pt>
                <c:pt idx="28">
                  <c:v>2018</c:v>
                </c:pt>
                <c:pt idx="29">
                  <c:v>2007</c:v>
                </c:pt>
                <c:pt idx="30">
                  <c:v>1996</c:v>
                </c:pt>
              </c:numCache>
            </c:numRef>
          </c:xVal>
          <c:yVal>
            <c:numRef>
              <c:f>genre_tables!$CK$3:$CK$800</c:f>
              <c:numCache>
                <c:formatCode>General</c:formatCode>
                <c:ptCount val="798"/>
                <c:pt idx="0" formatCode="0.0">
                  <c:v>89</c:v>
                </c:pt>
                <c:pt idx="1">
                  <c:v>85</c:v>
                </c:pt>
                <c:pt idx="2">
                  <c:v>88</c:v>
                </c:pt>
                <c:pt idx="3">
                  <c:v>98</c:v>
                </c:pt>
                <c:pt idx="4">
                  <c:v>0</c:v>
                </c:pt>
                <c:pt idx="5">
                  <c:v>83</c:v>
                </c:pt>
                <c:pt idx="6">
                  <c:v>0</c:v>
                </c:pt>
                <c:pt idx="7">
                  <c:v>94</c:v>
                </c:pt>
                <c:pt idx="8">
                  <c:v>72</c:v>
                </c:pt>
                <c:pt idx="9">
                  <c:v>47</c:v>
                </c:pt>
                <c:pt idx="10">
                  <c:v>58</c:v>
                </c:pt>
                <c:pt idx="11">
                  <c:v>49</c:v>
                </c:pt>
                <c:pt idx="12">
                  <c:v>92</c:v>
                </c:pt>
                <c:pt idx="13">
                  <c:v>79</c:v>
                </c:pt>
                <c:pt idx="14">
                  <c:v>87</c:v>
                </c:pt>
                <c:pt idx="15">
                  <c:v>65</c:v>
                </c:pt>
                <c:pt idx="16">
                  <c:v>72</c:v>
                </c:pt>
                <c:pt idx="17">
                  <c:v>80</c:v>
                </c:pt>
                <c:pt idx="18">
                  <c:v>90</c:v>
                </c:pt>
                <c:pt idx="19">
                  <c:v>72</c:v>
                </c:pt>
                <c:pt idx="20">
                  <c:v>56</c:v>
                </c:pt>
                <c:pt idx="21">
                  <c:v>0</c:v>
                </c:pt>
                <c:pt idx="22">
                  <c:v>82</c:v>
                </c:pt>
                <c:pt idx="23">
                  <c:v>74</c:v>
                </c:pt>
                <c:pt idx="24">
                  <c:v>73</c:v>
                </c:pt>
                <c:pt idx="25">
                  <c:v>86</c:v>
                </c:pt>
                <c:pt idx="26">
                  <c:v>85</c:v>
                </c:pt>
                <c:pt idx="27">
                  <c:v>70</c:v>
                </c:pt>
                <c:pt idx="28">
                  <c:v>88</c:v>
                </c:pt>
                <c:pt idx="29">
                  <c:v>78</c:v>
                </c:pt>
                <c:pt idx="30">
                  <c:v>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AB-49BE-934E-0102F0115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9431"/>
        <c:axId val="367741447"/>
      </c:scatterChart>
      <c:valAx>
        <c:axId val="98599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741447"/>
        <c:crosses val="autoZero"/>
        <c:crossBetween val="midCat"/>
      </c:valAx>
      <c:valAx>
        <c:axId val="36774144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99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Music (gross revenue (M)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genre_tables!$CH$3:$CH$800</c:f>
              <c:numCache>
                <c:formatCode>General</c:formatCode>
                <c:ptCount val="798"/>
                <c:pt idx="0">
                  <c:v>2014</c:v>
                </c:pt>
                <c:pt idx="1">
                  <c:v>2002</c:v>
                </c:pt>
                <c:pt idx="2">
                  <c:v>1984</c:v>
                </c:pt>
                <c:pt idx="3">
                  <c:v>1959</c:v>
                </c:pt>
                <c:pt idx="4">
                  <c:v>1948</c:v>
                </c:pt>
                <c:pt idx="5">
                  <c:v>1993</c:v>
                </c:pt>
                <c:pt idx="6">
                  <c:v>1978</c:v>
                </c:pt>
                <c:pt idx="7">
                  <c:v>2016</c:v>
                </c:pt>
                <c:pt idx="8">
                  <c:v>2021</c:v>
                </c:pt>
                <c:pt idx="9">
                  <c:v>1982</c:v>
                </c:pt>
                <c:pt idx="10">
                  <c:v>1998</c:v>
                </c:pt>
                <c:pt idx="11">
                  <c:v>2018</c:v>
                </c:pt>
                <c:pt idx="12">
                  <c:v>1984</c:v>
                </c:pt>
                <c:pt idx="13">
                  <c:v>2016</c:v>
                </c:pt>
                <c:pt idx="14">
                  <c:v>1993</c:v>
                </c:pt>
                <c:pt idx="15">
                  <c:v>2019</c:v>
                </c:pt>
                <c:pt idx="16">
                  <c:v>2005</c:v>
                </c:pt>
                <c:pt idx="17">
                  <c:v>1972</c:v>
                </c:pt>
                <c:pt idx="18">
                  <c:v>2007</c:v>
                </c:pt>
                <c:pt idx="19">
                  <c:v>1979</c:v>
                </c:pt>
                <c:pt idx="20">
                  <c:v>2004</c:v>
                </c:pt>
                <c:pt idx="21">
                  <c:v>1935</c:v>
                </c:pt>
                <c:pt idx="22">
                  <c:v>2019</c:v>
                </c:pt>
                <c:pt idx="23">
                  <c:v>2000</c:v>
                </c:pt>
                <c:pt idx="24">
                  <c:v>2004</c:v>
                </c:pt>
                <c:pt idx="25">
                  <c:v>1991</c:v>
                </c:pt>
                <c:pt idx="26">
                  <c:v>2001</c:v>
                </c:pt>
                <c:pt idx="27">
                  <c:v>2012</c:v>
                </c:pt>
                <c:pt idx="28">
                  <c:v>2018</c:v>
                </c:pt>
                <c:pt idx="29">
                  <c:v>2007</c:v>
                </c:pt>
                <c:pt idx="30">
                  <c:v>1996</c:v>
                </c:pt>
              </c:numCache>
            </c:numRef>
          </c:xVal>
          <c:yVal>
            <c:numRef>
              <c:f>genre_tables!$CL$3:$CL$800</c:f>
              <c:numCache>
                <c:formatCode>General</c:formatCode>
                <c:ptCount val="798"/>
                <c:pt idx="0" formatCode="0">
                  <c:v>13.09</c:v>
                </c:pt>
                <c:pt idx="1">
                  <c:v>32.57</c:v>
                </c:pt>
                <c:pt idx="2">
                  <c:v>51.97</c:v>
                </c:pt>
                <c:pt idx="3">
                  <c:v>25</c:v>
                </c:pt>
                <c:pt idx="4">
                  <c:v>10.9</c:v>
                </c:pt>
                <c:pt idx="5">
                  <c:v>5.22</c:v>
                </c:pt>
                <c:pt idx="6">
                  <c:v>0</c:v>
                </c:pt>
                <c:pt idx="7">
                  <c:v>151.1</c:v>
                </c:pt>
                <c:pt idx="8">
                  <c:v>0</c:v>
                </c:pt>
                <c:pt idx="9">
                  <c:v>22.24</c:v>
                </c:pt>
                <c:pt idx="10">
                  <c:v>0.26</c:v>
                </c:pt>
                <c:pt idx="11">
                  <c:v>216.43</c:v>
                </c:pt>
                <c:pt idx="12">
                  <c:v>4.74</c:v>
                </c:pt>
                <c:pt idx="13">
                  <c:v>3.24</c:v>
                </c:pt>
                <c:pt idx="14">
                  <c:v>1.32</c:v>
                </c:pt>
                <c:pt idx="15">
                  <c:v>5.57</c:v>
                </c:pt>
                <c:pt idx="16">
                  <c:v>119.52</c:v>
                </c:pt>
                <c:pt idx="17">
                  <c:v>42.77</c:v>
                </c:pt>
                <c:pt idx="18">
                  <c:v>9.44</c:v>
                </c:pt>
                <c:pt idx="19">
                  <c:v>37.82</c:v>
                </c:pt>
                <c:pt idx="20">
                  <c:v>3.64</c:v>
                </c:pt>
                <c:pt idx="21">
                  <c:v>2.54</c:v>
                </c:pt>
                <c:pt idx="22">
                  <c:v>0</c:v>
                </c:pt>
                <c:pt idx="23">
                  <c:v>22</c:v>
                </c:pt>
                <c:pt idx="24">
                  <c:v>75.33</c:v>
                </c:pt>
                <c:pt idx="25">
                  <c:v>2</c:v>
                </c:pt>
                <c:pt idx="26">
                  <c:v>3.03</c:v>
                </c:pt>
                <c:pt idx="27">
                  <c:v>0.18</c:v>
                </c:pt>
                <c:pt idx="28">
                  <c:v>215.29</c:v>
                </c:pt>
                <c:pt idx="29">
                  <c:v>0.87</c:v>
                </c:pt>
                <c:pt idx="30">
                  <c:v>35.81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5C-4A27-A291-00B05C993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7304072"/>
        <c:axId val="1902642695"/>
      </c:scatterChart>
      <c:valAx>
        <c:axId val="1937304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642695"/>
        <c:crosses val="autoZero"/>
        <c:crossBetween val="midCat"/>
      </c:valAx>
      <c:valAx>
        <c:axId val="1902642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304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Film-Noir (runtimes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genre_tables!$CM$3:$CM$800</c:f>
              <c:numCache>
                <c:formatCode>General</c:formatCode>
                <c:ptCount val="798"/>
                <c:pt idx="0">
                  <c:v>1950</c:v>
                </c:pt>
                <c:pt idx="1">
                  <c:v>1944</c:v>
                </c:pt>
                <c:pt idx="2">
                  <c:v>1940</c:v>
                </c:pt>
                <c:pt idx="3">
                  <c:v>1949</c:v>
                </c:pt>
                <c:pt idx="4">
                  <c:v>1951</c:v>
                </c:pt>
                <c:pt idx="5">
                  <c:v>1941</c:v>
                </c:pt>
                <c:pt idx="6">
                  <c:v>1955</c:v>
                </c:pt>
                <c:pt idx="7">
                  <c:v>1958</c:v>
                </c:pt>
                <c:pt idx="8">
                  <c:v>1947</c:v>
                </c:pt>
                <c:pt idx="9">
                  <c:v>1957</c:v>
                </c:pt>
                <c:pt idx="10">
                  <c:v>1946</c:v>
                </c:pt>
                <c:pt idx="11">
                  <c:v>1956</c:v>
                </c:pt>
                <c:pt idx="12">
                  <c:v>1951</c:v>
                </c:pt>
                <c:pt idx="13">
                  <c:v>1946</c:v>
                </c:pt>
                <c:pt idx="14">
                  <c:v>1950</c:v>
                </c:pt>
                <c:pt idx="15">
                  <c:v>1945</c:v>
                </c:pt>
                <c:pt idx="16">
                  <c:v>1944</c:v>
                </c:pt>
                <c:pt idx="17">
                  <c:v>1945</c:v>
                </c:pt>
                <c:pt idx="18">
                  <c:v>1953</c:v>
                </c:pt>
                <c:pt idx="19">
                  <c:v>1944</c:v>
                </c:pt>
                <c:pt idx="20">
                  <c:v>1943</c:v>
                </c:pt>
                <c:pt idx="21">
                  <c:v>1950</c:v>
                </c:pt>
              </c:numCache>
            </c:numRef>
          </c:xVal>
          <c:yVal>
            <c:numRef>
              <c:f>genre_tables!$CN$3:$CN$800</c:f>
              <c:numCache>
                <c:formatCode>General</c:formatCode>
                <c:ptCount val="798"/>
                <c:pt idx="0">
                  <c:v>110</c:v>
                </c:pt>
                <c:pt idx="1">
                  <c:v>107</c:v>
                </c:pt>
                <c:pt idx="2">
                  <c:v>130</c:v>
                </c:pt>
                <c:pt idx="3">
                  <c:v>93</c:v>
                </c:pt>
                <c:pt idx="4">
                  <c:v>111</c:v>
                </c:pt>
                <c:pt idx="5">
                  <c:v>100</c:v>
                </c:pt>
                <c:pt idx="6">
                  <c:v>92</c:v>
                </c:pt>
                <c:pt idx="7">
                  <c:v>95</c:v>
                </c:pt>
                <c:pt idx="8">
                  <c:v>97</c:v>
                </c:pt>
                <c:pt idx="9">
                  <c:v>96</c:v>
                </c:pt>
                <c:pt idx="10">
                  <c:v>102</c:v>
                </c:pt>
                <c:pt idx="11">
                  <c:v>84</c:v>
                </c:pt>
                <c:pt idx="12">
                  <c:v>101</c:v>
                </c:pt>
                <c:pt idx="13">
                  <c:v>114</c:v>
                </c:pt>
                <c:pt idx="14">
                  <c:v>94</c:v>
                </c:pt>
                <c:pt idx="15">
                  <c:v>111</c:v>
                </c:pt>
                <c:pt idx="16">
                  <c:v>88</c:v>
                </c:pt>
                <c:pt idx="17">
                  <c:v>101</c:v>
                </c:pt>
                <c:pt idx="18">
                  <c:v>89</c:v>
                </c:pt>
                <c:pt idx="19">
                  <c:v>100</c:v>
                </c:pt>
                <c:pt idx="20">
                  <c:v>108</c:v>
                </c:pt>
                <c:pt idx="21">
                  <c:v>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56-4567-8DF2-168088121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300104"/>
        <c:axId val="1791302152"/>
      </c:scatterChart>
      <c:valAx>
        <c:axId val="1791300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302152"/>
        <c:crosses val="autoZero"/>
        <c:crossBetween val="midCat"/>
      </c:valAx>
      <c:valAx>
        <c:axId val="1791302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300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Film-Noir (ratings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genre_tables!$CM$3:$CM$800</c:f>
              <c:numCache>
                <c:formatCode>General</c:formatCode>
                <c:ptCount val="798"/>
                <c:pt idx="0">
                  <c:v>1950</c:v>
                </c:pt>
                <c:pt idx="1">
                  <c:v>1944</c:v>
                </c:pt>
                <c:pt idx="2">
                  <c:v>1940</c:v>
                </c:pt>
                <c:pt idx="3">
                  <c:v>1949</c:v>
                </c:pt>
                <c:pt idx="4">
                  <c:v>1951</c:v>
                </c:pt>
                <c:pt idx="5">
                  <c:v>1941</c:v>
                </c:pt>
                <c:pt idx="6">
                  <c:v>1955</c:v>
                </c:pt>
                <c:pt idx="7">
                  <c:v>1958</c:v>
                </c:pt>
                <c:pt idx="8">
                  <c:v>1947</c:v>
                </c:pt>
                <c:pt idx="9">
                  <c:v>1957</c:v>
                </c:pt>
                <c:pt idx="10">
                  <c:v>1946</c:v>
                </c:pt>
                <c:pt idx="11">
                  <c:v>1956</c:v>
                </c:pt>
                <c:pt idx="12">
                  <c:v>1951</c:v>
                </c:pt>
                <c:pt idx="13">
                  <c:v>1946</c:v>
                </c:pt>
                <c:pt idx="14">
                  <c:v>1950</c:v>
                </c:pt>
                <c:pt idx="15">
                  <c:v>1945</c:v>
                </c:pt>
                <c:pt idx="16">
                  <c:v>1944</c:v>
                </c:pt>
                <c:pt idx="17">
                  <c:v>1945</c:v>
                </c:pt>
                <c:pt idx="18">
                  <c:v>1953</c:v>
                </c:pt>
                <c:pt idx="19">
                  <c:v>1944</c:v>
                </c:pt>
                <c:pt idx="20">
                  <c:v>1943</c:v>
                </c:pt>
                <c:pt idx="21">
                  <c:v>1950</c:v>
                </c:pt>
              </c:numCache>
            </c:numRef>
          </c:xVal>
          <c:yVal>
            <c:numRef>
              <c:f>genre_tables!$CO$3:$CO$800</c:f>
              <c:numCache>
                <c:formatCode>General</c:formatCode>
                <c:ptCount val="798"/>
                <c:pt idx="0">
                  <c:v>8.4</c:v>
                </c:pt>
                <c:pt idx="1">
                  <c:v>8.3000000000000007</c:v>
                </c:pt>
                <c:pt idx="2">
                  <c:v>8.1</c:v>
                </c:pt>
                <c:pt idx="3">
                  <c:v>8.1</c:v>
                </c:pt>
                <c:pt idx="4">
                  <c:v>8.1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7.9</c:v>
                </c:pt>
                <c:pt idx="11">
                  <c:v>7.9</c:v>
                </c:pt>
                <c:pt idx="12">
                  <c:v>7.9</c:v>
                </c:pt>
                <c:pt idx="13">
                  <c:v>7.9</c:v>
                </c:pt>
                <c:pt idx="14">
                  <c:v>7.9</c:v>
                </c:pt>
                <c:pt idx="15">
                  <c:v>7.9</c:v>
                </c:pt>
                <c:pt idx="16">
                  <c:v>7.9</c:v>
                </c:pt>
                <c:pt idx="17">
                  <c:v>7.9</c:v>
                </c:pt>
                <c:pt idx="18">
                  <c:v>7.9</c:v>
                </c:pt>
                <c:pt idx="19">
                  <c:v>7.8</c:v>
                </c:pt>
                <c:pt idx="20">
                  <c:v>7.8</c:v>
                </c:pt>
                <c:pt idx="21">
                  <c:v>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42-4421-A12C-542F6E1E5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082888"/>
        <c:axId val="673111048"/>
      </c:scatterChart>
      <c:valAx>
        <c:axId val="673082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111048"/>
        <c:crosses val="autoZero"/>
        <c:crossBetween val="midCat"/>
      </c:valAx>
      <c:valAx>
        <c:axId val="673111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082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Film-Noir (metascores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genre_tables!$CM$3:$CM$800</c:f>
              <c:numCache>
                <c:formatCode>General</c:formatCode>
                <c:ptCount val="798"/>
                <c:pt idx="0">
                  <c:v>1950</c:v>
                </c:pt>
                <c:pt idx="1">
                  <c:v>1944</c:v>
                </c:pt>
                <c:pt idx="2">
                  <c:v>1940</c:v>
                </c:pt>
                <c:pt idx="3">
                  <c:v>1949</c:v>
                </c:pt>
                <c:pt idx="4">
                  <c:v>1951</c:v>
                </c:pt>
                <c:pt idx="5">
                  <c:v>1941</c:v>
                </c:pt>
                <c:pt idx="6">
                  <c:v>1955</c:v>
                </c:pt>
                <c:pt idx="7">
                  <c:v>1958</c:v>
                </c:pt>
                <c:pt idx="8">
                  <c:v>1947</c:v>
                </c:pt>
                <c:pt idx="9">
                  <c:v>1957</c:v>
                </c:pt>
                <c:pt idx="10">
                  <c:v>1946</c:v>
                </c:pt>
                <c:pt idx="11">
                  <c:v>1956</c:v>
                </c:pt>
                <c:pt idx="12">
                  <c:v>1951</c:v>
                </c:pt>
                <c:pt idx="13">
                  <c:v>1946</c:v>
                </c:pt>
                <c:pt idx="14">
                  <c:v>1950</c:v>
                </c:pt>
                <c:pt idx="15">
                  <c:v>1945</c:v>
                </c:pt>
                <c:pt idx="16">
                  <c:v>1944</c:v>
                </c:pt>
                <c:pt idx="17">
                  <c:v>1945</c:v>
                </c:pt>
                <c:pt idx="18">
                  <c:v>1953</c:v>
                </c:pt>
                <c:pt idx="19">
                  <c:v>1944</c:v>
                </c:pt>
                <c:pt idx="20">
                  <c:v>1943</c:v>
                </c:pt>
                <c:pt idx="21">
                  <c:v>1950</c:v>
                </c:pt>
              </c:numCache>
            </c:numRef>
          </c:xVal>
          <c:yVal>
            <c:numRef>
              <c:f>genre_tables!$CP$3:$CP$800</c:f>
              <c:numCache>
                <c:formatCode>General</c:formatCode>
                <c:ptCount val="798"/>
                <c:pt idx="0" formatCode="0.0">
                  <c:v>94</c:v>
                </c:pt>
                <c:pt idx="1">
                  <c:v>95</c:v>
                </c:pt>
                <c:pt idx="2">
                  <c:v>86</c:v>
                </c:pt>
                <c:pt idx="3">
                  <c:v>97</c:v>
                </c:pt>
                <c:pt idx="4">
                  <c:v>72</c:v>
                </c:pt>
                <c:pt idx="5">
                  <c:v>97</c:v>
                </c:pt>
                <c:pt idx="6">
                  <c:v>97</c:v>
                </c:pt>
                <c:pt idx="7">
                  <c:v>99</c:v>
                </c:pt>
                <c:pt idx="8">
                  <c:v>85</c:v>
                </c:pt>
                <c:pt idx="9">
                  <c:v>100</c:v>
                </c:pt>
                <c:pt idx="10">
                  <c:v>100</c:v>
                </c:pt>
                <c:pt idx="11">
                  <c:v>91</c:v>
                </c:pt>
                <c:pt idx="12">
                  <c:v>88</c:v>
                </c:pt>
                <c:pt idx="13">
                  <c:v>86</c:v>
                </c:pt>
                <c:pt idx="14">
                  <c:v>0</c:v>
                </c:pt>
                <c:pt idx="15">
                  <c:v>88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90</c:v>
                </c:pt>
                <c:pt idx="20">
                  <c:v>94</c:v>
                </c:pt>
                <c:pt idx="21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A0-46F1-A49A-50C98C183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421192"/>
        <c:axId val="2004041224"/>
      </c:scatterChart>
      <c:valAx>
        <c:axId val="675421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041224"/>
        <c:crosses val="autoZero"/>
        <c:crossBetween val="midCat"/>
      </c:valAx>
      <c:valAx>
        <c:axId val="200404122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421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Film-Noir (gross revenue (M)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genre_tables!$CM$3:$CM$800</c:f>
              <c:numCache>
                <c:formatCode>General</c:formatCode>
                <c:ptCount val="798"/>
                <c:pt idx="0">
                  <c:v>1950</c:v>
                </c:pt>
                <c:pt idx="1">
                  <c:v>1944</c:v>
                </c:pt>
                <c:pt idx="2">
                  <c:v>1940</c:v>
                </c:pt>
                <c:pt idx="3">
                  <c:v>1949</c:v>
                </c:pt>
                <c:pt idx="4">
                  <c:v>1951</c:v>
                </c:pt>
                <c:pt idx="5">
                  <c:v>1941</c:v>
                </c:pt>
                <c:pt idx="6">
                  <c:v>1955</c:v>
                </c:pt>
                <c:pt idx="7">
                  <c:v>1958</c:v>
                </c:pt>
                <c:pt idx="8">
                  <c:v>1947</c:v>
                </c:pt>
                <c:pt idx="9">
                  <c:v>1957</c:v>
                </c:pt>
                <c:pt idx="10">
                  <c:v>1946</c:v>
                </c:pt>
                <c:pt idx="11">
                  <c:v>1956</c:v>
                </c:pt>
                <c:pt idx="12">
                  <c:v>1951</c:v>
                </c:pt>
                <c:pt idx="13">
                  <c:v>1946</c:v>
                </c:pt>
                <c:pt idx="14">
                  <c:v>1950</c:v>
                </c:pt>
                <c:pt idx="15">
                  <c:v>1945</c:v>
                </c:pt>
                <c:pt idx="16">
                  <c:v>1944</c:v>
                </c:pt>
                <c:pt idx="17">
                  <c:v>1945</c:v>
                </c:pt>
                <c:pt idx="18">
                  <c:v>1953</c:v>
                </c:pt>
                <c:pt idx="19">
                  <c:v>1944</c:v>
                </c:pt>
                <c:pt idx="20">
                  <c:v>1943</c:v>
                </c:pt>
                <c:pt idx="21">
                  <c:v>1950</c:v>
                </c:pt>
              </c:numCache>
            </c:numRef>
          </c:xVal>
          <c:yVal>
            <c:numRef>
              <c:f>genre_tables!$CQ$3:$CQ$800</c:f>
              <c:numCache>
                <c:formatCode>General</c:formatCode>
                <c:ptCount val="798"/>
                <c:pt idx="0" formatCode="0">
                  <c:v>0</c:v>
                </c:pt>
                <c:pt idx="1">
                  <c:v>5.72</c:v>
                </c:pt>
                <c:pt idx="2">
                  <c:v>4.3600000000000003</c:v>
                </c:pt>
                <c:pt idx="3">
                  <c:v>0.45</c:v>
                </c:pt>
                <c:pt idx="4">
                  <c:v>3.97</c:v>
                </c:pt>
                <c:pt idx="5">
                  <c:v>2.11</c:v>
                </c:pt>
                <c:pt idx="6">
                  <c:v>0.65</c:v>
                </c:pt>
                <c:pt idx="7">
                  <c:v>2.2400000000000002</c:v>
                </c:pt>
                <c:pt idx="8">
                  <c:v>0</c:v>
                </c:pt>
                <c:pt idx="9">
                  <c:v>0</c:v>
                </c:pt>
                <c:pt idx="10">
                  <c:v>10.46</c:v>
                </c:pt>
                <c:pt idx="11">
                  <c:v>0</c:v>
                </c:pt>
                <c:pt idx="12">
                  <c:v>7.63</c:v>
                </c:pt>
                <c:pt idx="13">
                  <c:v>6.54</c:v>
                </c:pt>
                <c:pt idx="14">
                  <c:v>0</c:v>
                </c:pt>
                <c:pt idx="15">
                  <c:v>0</c:v>
                </c:pt>
                <c:pt idx="16">
                  <c:v>4.3600000000000003</c:v>
                </c:pt>
                <c:pt idx="17">
                  <c:v>9.4600000000000009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5C-4699-BFC0-09FAEFCA9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318024"/>
        <c:axId val="1973707784"/>
      </c:scatterChart>
      <c:valAx>
        <c:axId val="1791318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707784"/>
        <c:crosses val="autoZero"/>
        <c:crossBetween val="midCat"/>
      </c:valAx>
      <c:valAx>
        <c:axId val="1973707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318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Musical (runtimes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genre_tables!$CR$3:$CR$800</c:f>
              <c:numCache>
                <c:formatCode>General</c:formatCode>
                <c:ptCount val="798"/>
                <c:pt idx="0">
                  <c:v>1952</c:v>
                </c:pt>
                <c:pt idx="1">
                  <c:v>2011</c:v>
                </c:pt>
                <c:pt idx="2">
                  <c:v>2004</c:v>
                </c:pt>
                <c:pt idx="3">
                  <c:v>2001</c:v>
                </c:pt>
                <c:pt idx="4">
                  <c:v>1971</c:v>
                </c:pt>
                <c:pt idx="5">
                  <c:v>1971</c:v>
                </c:pt>
                <c:pt idx="6">
                  <c:v>2000</c:v>
                </c:pt>
                <c:pt idx="7">
                  <c:v>2003</c:v>
                </c:pt>
                <c:pt idx="8">
                  <c:v>1971</c:v>
                </c:pt>
                <c:pt idx="9">
                  <c:v>1964</c:v>
                </c:pt>
                <c:pt idx="10">
                  <c:v>1972</c:v>
                </c:pt>
                <c:pt idx="11">
                  <c:v>1979</c:v>
                </c:pt>
                <c:pt idx="12">
                  <c:v>1964</c:v>
                </c:pt>
                <c:pt idx="13">
                  <c:v>2004</c:v>
                </c:pt>
                <c:pt idx="14">
                  <c:v>1933</c:v>
                </c:pt>
                <c:pt idx="15">
                  <c:v>1935</c:v>
                </c:pt>
              </c:numCache>
            </c:numRef>
          </c:xVal>
          <c:yVal>
            <c:numRef>
              <c:f>genre_tables!$CS$3:$CS$800</c:f>
              <c:numCache>
                <c:formatCode>General</c:formatCode>
                <c:ptCount val="798"/>
                <c:pt idx="0">
                  <c:v>103</c:v>
                </c:pt>
                <c:pt idx="1">
                  <c:v>155</c:v>
                </c:pt>
                <c:pt idx="2">
                  <c:v>189</c:v>
                </c:pt>
                <c:pt idx="3">
                  <c:v>224</c:v>
                </c:pt>
                <c:pt idx="4">
                  <c:v>122</c:v>
                </c:pt>
                <c:pt idx="5">
                  <c:v>181</c:v>
                </c:pt>
                <c:pt idx="6">
                  <c:v>140</c:v>
                </c:pt>
                <c:pt idx="7">
                  <c:v>186</c:v>
                </c:pt>
                <c:pt idx="8">
                  <c:v>100</c:v>
                </c:pt>
                <c:pt idx="9">
                  <c:v>170</c:v>
                </c:pt>
                <c:pt idx="10">
                  <c:v>124</c:v>
                </c:pt>
                <c:pt idx="11">
                  <c:v>123</c:v>
                </c:pt>
                <c:pt idx="12">
                  <c:v>91</c:v>
                </c:pt>
                <c:pt idx="13">
                  <c:v>192</c:v>
                </c:pt>
                <c:pt idx="14">
                  <c:v>69</c:v>
                </c:pt>
                <c:pt idx="15">
                  <c:v>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7F-4F3F-B892-8E42F4365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061192"/>
        <c:axId val="1973724680"/>
      </c:scatterChart>
      <c:valAx>
        <c:axId val="548061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724680"/>
        <c:crosses val="autoZero"/>
        <c:crossBetween val="midCat"/>
      </c:valAx>
      <c:valAx>
        <c:axId val="1973724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061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Musical (ratings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genre_tables!$CR$3:$CR$800</c:f>
              <c:numCache>
                <c:formatCode>General</c:formatCode>
                <c:ptCount val="798"/>
                <c:pt idx="0">
                  <c:v>1952</c:v>
                </c:pt>
                <c:pt idx="1">
                  <c:v>2011</c:v>
                </c:pt>
                <c:pt idx="2">
                  <c:v>2004</c:v>
                </c:pt>
                <c:pt idx="3">
                  <c:v>2001</c:v>
                </c:pt>
                <c:pt idx="4">
                  <c:v>1971</c:v>
                </c:pt>
                <c:pt idx="5">
                  <c:v>1971</c:v>
                </c:pt>
                <c:pt idx="6">
                  <c:v>2000</c:v>
                </c:pt>
                <c:pt idx="7">
                  <c:v>2003</c:v>
                </c:pt>
                <c:pt idx="8">
                  <c:v>1971</c:v>
                </c:pt>
                <c:pt idx="9">
                  <c:v>1964</c:v>
                </c:pt>
                <c:pt idx="10">
                  <c:v>1972</c:v>
                </c:pt>
                <c:pt idx="11">
                  <c:v>1979</c:v>
                </c:pt>
                <c:pt idx="12">
                  <c:v>1964</c:v>
                </c:pt>
                <c:pt idx="13">
                  <c:v>2004</c:v>
                </c:pt>
                <c:pt idx="14">
                  <c:v>1933</c:v>
                </c:pt>
                <c:pt idx="15">
                  <c:v>1935</c:v>
                </c:pt>
              </c:numCache>
            </c:numRef>
          </c:xVal>
          <c:yVal>
            <c:numRef>
              <c:f>genre_tables!$CT$3:$CT$800</c:f>
              <c:numCache>
                <c:formatCode>General</c:formatCode>
                <c:ptCount val="798"/>
                <c:pt idx="0">
                  <c:v>8.3000000000000007</c:v>
                </c:pt>
                <c:pt idx="1">
                  <c:v>8.1999999999999993</c:v>
                </c:pt>
                <c:pt idx="2">
                  <c:v>8.1999999999999993</c:v>
                </c:pt>
                <c:pt idx="3">
                  <c:v>8.1</c:v>
                </c:pt>
                <c:pt idx="4">
                  <c:v>8.1</c:v>
                </c:pt>
                <c:pt idx="5">
                  <c:v>8</c:v>
                </c:pt>
                <c:pt idx="6">
                  <c:v>7.9</c:v>
                </c:pt>
                <c:pt idx="7">
                  <c:v>7.9</c:v>
                </c:pt>
                <c:pt idx="8">
                  <c:v>7.8</c:v>
                </c:pt>
                <c:pt idx="9">
                  <c:v>7.8</c:v>
                </c:pt>
                <c:pt idx="10">
                  <c:v>7.8</c:v>
                </c:pt>
                <c:pt idx="11">
                  <c:v>7.8</c:v>
                </c:pt>
                <c:pt idx="12">
                  <c:v>7.8</c:v>
                </c:pt>
                <c:pt idx="13">
                  <c:v>7.8</c:v>
                </c:pt>
                <c:pt idx="14">
                  <c:v>7.8</c:v>
                </c:pt>
                <c:pt idx="15">
                  <c:v>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45-4D92-9133-023FCC31B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116168"/>
        <c:axId val="673119752"/>
      </c:scatterChart>
      <c:valAx>
        <c:axId val="673116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119752"/>
        <c:crosses val="autoZero"/>
        <c:crossBetween val="midCat"/>
      </c:valAx>
      <c:valAx>
        <c:axId val="673119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116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Musical (metascores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genre_tables!$CR$3:$CR$800</c:f>
              <c:numCache>
                <c:formatCode>General</c:formatCode>
                <c:ptCount val="798"/>
                <c:pt idx="0">
                  <c:v>1952</c:v>
                </c:pt>
                <c:pt idx="1">
                  <c:v>2011</c:v>
                </c:pt>
                <c:pt idx="2">
                  <c:v>2004</c:v>
                </c:pt>
                <c:pt idx="3">
                  <c:v>2001</c:v>
                </c:pt>
                <c:pt idx="4">
                  <c:v>1971</c:v>
                </c:pt>
                <c:pt idx="5">
                  <c:v>1971</c:v>
                </c:pt>
                <c:pt idx="6">
                  <c:v>2000</c:v>
                </c:pt>
                <c:pt idx="7">
                  <c:v>2003</c:v>
                </c:pt>
                <c:pt idx="8">
                  <c:v>1971</c:v>
                </c:pt>
                <c:pt idx="9">
                  <c:v>1964</c:v>
                </c:pt>
                <c:pt idx="10">
                  <c:v>1972</c:v>
                </c:pt>
                <c:pt idx="11">
                  <c:v>1979</c:v>
                </c:pt>
                <c:pt idx="12">
                  <c:v>1964</c:v>
                </c:pt>
                <c:pt idx="13">
                  <c:v>2004</c:v>
                </c:pt>
                <c:pt idx="14">
                  <c:v>1933</c:v>
                </c:pt>
                <c:pt idx="15">
                  <c:v>1935</c:v>
                </c:pt>
              </c:numCache>
            </c:numRef>
          </c:xVal>
          <c:yVal>
            <c:numRef>
              <c:f>genre_tables!$CU$3:$CU$800</c:f>
              <c:numCache>
                <c:formatCode>General</c:formatCode>
                <c:ptCount val="798"/>
                <c:pt idx="0" formatCode="0.0">
                  <c:v>99</c:v>
                </c:pt>
                <c:pt idx="1">
                  <c:v>0</c:v>
                </c:pt>
                <c:pt idx="2">
                  <c:v>0</c:v>
                </c:pt>
                <c:pt idx="3">
                  <c:v>84</c:v>
                </c:pt>
                <c:pt idx="4">
                  <c:v>0</c:v>
                </c:pt>
                <c:pt idx="5">
                  <c:v>67</c:v>
                </c:pt>
                <c:pt idx="6">
                  <c:v>63</c:v>
                </c:pt>
                <c:pt idx="7">
                  <c:v>54</c:v>
                </c:pt>
                <c:pt idx="8">
                  <c:v>67</c:v>
                </c:pt>
                <c:pt idx="9">
                  <c:v>95</c:v>
                </c:pt>
                <c:pt idx="10">
                  <c:v>80</c:v>
                </c:pt>
                <c:pt idx="11">
                  <c:v>72</c:v>
                </c:pt>
                <c:pt idx="12">
                  <c:v>86</c:v>
                </c:pt>
                <c:pt idx="13">
                  <c:v>67</c:v>
                </c:pt>
                <c:pt idx="14">
                  <c:v>93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FC-42F6-8362-6C51E512F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4041224"/>
        <c:axId val="98582535"/>
      </c:scatterChart>
      <c:valAx>
        <c:axId val="2004041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82535"/>
        <c:crosses val="autoZero"/>
        <c:crossBetween val="midCat"/>
      </c:valAx>
      <c:valAx>
        <c:axId val="9858253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041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Musical (gross revenue (M)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genre_tables!$CR$3:$CR$800</c:f>
              <c:numCache>
                <c:formatCode>General</c:formatCode>
                <c:ptCount val="798"/>
                <c:pt idx="0">
                  <c:v>1952</c:v>
                </c:pt>
                <c:pt idx="1">
                  <c:v>2011</c:v>
                </c:pt>
                <c:pt idx="2">
                  <c:v>2004</c:v>
                </c:pt>
                <c:pt idx="3">
                  <c:v>2001</c:v>
                </c:pt>
                <c:pt idx="4">
                  <c:v>1971</c:v>
                </c:pt>
                <c:pt idx="5">
                  <c:v>1971</c:v>
                </c:pt>
                <c:pt idx="6">
                  <c:v>2000</c:v>
                </c:pt>
                <c:pt idx="7">
                  <c:v>2003</c:v>
                </c:pt>
                <c:pt idx="8">
                  <c:v>1971</c:v>
                </c:pt>
                <c:pt idx="9">
                  <c:v>1964</c:v>
                </c:pt>
                <c:pt idx="10">
                  <c:v>1972</c:v>
                </c:pt>
                <c:pt idx="11">
                  <c:v>1979</c:v>
                </c:pt>
                <c:pt idx="12">
                  <c:v>1964</c:v>
                </c:pt>
                <c:pt idx="13">
                  <c:v>2004</c:v>
                </c:pt>
                <c:pt idx="14">
                  <c:v>1933</c:v>
                </c:pt>
                <c:pt idx="15">
                  <c:v>1935</c:v>
                </c:pt>
              </c:numCache>
            </c:numRef>
          </c:xVal>
          <c:yVal>
            <c:numRef>
              <c:f>genre_tables!$CV$3:$CV$800</c:f>
              <c:numCache>
                <c:formatCode>General</c:formatCode>
                <c:ptCount val="798"/>
                <c:pt idx="0" formatCode="0">
                  <c:v>8.82</c:v>
                </c:pt>
                <c:pt idx="1">
                  <c:v>3.11</c:v>
                </c:pt>
                <c:pt idx="2">
                  <c:v>1.22</c:v>
                </c:pt>
                <c:pt idx="3">
                  <c:v>7.0000000000000007E-2</c:v>
                </c:pt>
                <c:pt idx="4">
                  <c:v>0</c:v>
                </c:pt>
                <c:pt idx="5">
                  <c:v>80.5</c:v>
                </c:pt>
                <c:pt idx="6">
                  <c:v>4.18</c:v>
                </c:pt>
                <c:pt idx="7">
                  <c:v>1.79</c:v>
                </c:pt>
                <c:pt idx="8">
                  <c:v>4</c:v>
                </c:pt>
                <c:pt idx="9">
                  <c:v>72</c:v>
                </c:pt>
                <c:pt idx="10">
                  <c:v>42.77</c:v>
                </c:pt>
                <c:pt idx="11">
                  <c:v>37.82</c:v>
                </c:pt>
                <c:pt idx="12">
                  <c:v>0.03</c:v>
                </c:pt>
                <c:pt idx="13">
                  <c:v>2.92</c:v>
                </c:pt>
                <c:pt idx="14">
                  <c:v>0</c:v>
                </c:pt>
                <c:pt idx="15">
                  <c:v>2.54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D-4996-ACC1-D26574B77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359368"/>
        <c:axId val="657378312"/>
      </c:scatterChart>
      <c:valAx>
        <c:axId val="657359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378312"/>
        <c:crosses val="autoZero"/>
        <c:crossBetween val="midCat"/>
      </c:valAx>
      <c:valAx>
        <c:axId val="657378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359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Sport (runtimes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genre_tables!$CW$3:$CW$800</c:f>
              <c:numCache>
                <c:formatCode>General</c:formatCode>
                <c:ptCount val="798"/>
                <c:pt idx="0">
                  <c:v>1997</c:v>
                </c:pt>
                <c:pt idx="1">
                  <c:v>2013</c:v>
                </c:pt>
                <c:pt idx="2">
                  <c:v>1976</c:v>
                </c:pt>
                <c:pt idx="3">
                  <c:v>2011</c:v>
                </c:pt>
                <c:pt idx="4">
                  <c:v>2004</c:v>
                </c:pt>
                <c:pt idx="5">
                  <c:v>1980</c:v>
                </c:pt>
                <c:pt idx="6">
                  <c:v>2001</c:v>
                </c:pt>
                <c:pt idx="7">
                  <c:v>2007</c:v>
                </c:pt>
                <c:pt idx="8">
                  <c:v>1961</c:v>
                </c:pt>
                <c:pt idx="9">
                  <c:v>2016</c:v>
                </c:pt>
                <c:pt idx="10">
                  <c:v>2008</c:v>
                </c:pt>
                <c:pt idx="11">
                  <c:v>2000</c:v>
                </c:pt>
                <c:pt idx="12">
                  <c:v>2005</c:v>
                </c:pt>
                <c:pt idx="13">
                  <c:v>2011</c:v>
                </c:pt>
                <c:pt idx="14">
                  <c:v>2009</c:v>
                </c:pt>
              </c:numCache>
            </c:numRef>
          </c:xVal>
          <c:yVal>
            <c:numRef>
              <c:f>genre_tables!$CX$3:$CX$800</c:f>
              <c:numCache>
                <c:formatCode>General</c:formatCode>
                <c:ptCount val="798"/>
                <c:pt idx="0">
                  <c:v>89</c:v>
                </c:pt>
                <c:pt idx="1">
                  <c:v>186</c:v>
                </c:pt>
                <c:pt idx="2">
                  <c:v>120</c:v>
                </c:pt>
                <c:pt idx="3">
                  <c:v>140</c:v>
                </c:pt>
                <c:pt idx="4">
                  <c:v>132</c:v>
                </c:pt>
                <c:pt idx="5">
                  <c:v>129</c:v>
                </c:pt>
                <c:pt idx="6">
                  <c:v>224</c:v>
                </c:pt>
                <c:pt idx="7">
                  <c:v>153</c:v>
                </c:pt>
                <c:pt idx="8">
                  <c:v>134</c:v>
                </c:pt>
                <c:pt idx="9">
                  <c:v>184</c:v>
                </c:pt>
                <c:pt idx="10">
                  <c:v>109</c:v>
                </c:pt>
                <c:pt idx="11">
                  <c:v>113</c:v>
                </c:pt>
                <c:pt idx="12">
                  <c:v>127</c:v>
                </c:pt>
                <c:pt idx="13">
                  <c:v>133</c:v>
                </c:pt>
                <c:pt idx="14">
                  <c:v>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6A-4954-ADAB-C0687E01D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421704"/>
        <c:axId val="675436552"/>
      </c:scatterChart>
      <c:valAx>
        <c:axId val="675421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436552"/>
        <c:crosses val="autoZero"/>
        <c:crossBetween val="midCat"/>
      </c:valAx>
      <c:valAx>
        <c:axId val="675436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421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Sport (ratings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genre_tables!$CW$3:$CW$800</c:f>
              <c:numCache>
                <c:formatCode>General</c:formatCode>
                <c:ptCount val="798"/>
                <c:pt idx="0">
                  <c:v>1997</c:v>
                </c:pt>
                <c:pt idx="1">
                  <c:v>2013</c:v>
                </c:pt>
                <c:pt idx="2">
                  <c:v>1976</c:v>
                </c:pt>
                <c:pt idx="3">
                  <c:v>2011</c:v>
                </c:pt>
                <c:pt idx="4">
                  <c:v>2004</c:v>
                </c:pt>
                <c:pt idx="5">
                  <c:v>1980</c:v>
                </c:pt>
                <c:pt idx="6">
                  <c:v>2001</c:v>
                </c:pt>
                <c:pt idx="7">
                  <c:v>2007</c:v>
                </c:pt>
                <c:pt idx="8">
                  <c:v>1961</c:v>
                </c:pt>
                <c:pt idx="9">
                  <c:v>2016</c:v>
                </c:pt>
                <c:pt idx="10">
                  <c:v>2008</c:v>
                </c:pt>
                <c:pt idx="11">
                  <c:v>2000</c:v>
                </c:pt>
                <c:pt idx="12">
                  <c:v>2005</c:v>
                </c:pt>
                <c:pt idx="13">
                  <c:v>2011</c:v>
                </c:pt>
                <c:pt idx="14">
                  <c:v>2009</c:v>
                </c:pt>
              </c:numCache>
            </c:numRef>
          </c:xVal>
          <c:yVal>
            <c:numRef>
              <c:f>genre_tables!$CY$3:$CY$800</c:f>
              <c:numCache>
                <c:formatCode>General</c:formatCode>
                <c:ptCount val="798"/>
                <c:pt idx="0">
                  <c:v>8.1999999999999993</c:v>
                </c:pt>
                <c:pt idx="1">
                  <c:v>8.1999999999999993</c:v>
                </c:pt>
                <c:pt idx="2">
                  <c:v>8.1</c:v>
                </c:pt>
                <c:pt idx="3">
                  <c:v>8.1</c:v>
                </c:pt>
                <c:pt idx="4">
                  <c:v>8.1</c:v>
                </c:pt>
                <c:pt idx="5">
                  <c:v>8.1</c:v>
                </c:pt>
                <c:pt idx="6">
                  <c:v>8.1</c:v>
                </c:pt>
                <c:pt idx="7">
                  <c:v>8.1</c:v>
                </c:pt>
                <c:pt idx="8">
                  <c:v>8</c:v>
                </c:pt>
                <c:pt idx="9">
                  <c:v>8</c:v>
                </c:pt>
                <c:pt idx="10">
                  <c:v>7.9</c:v>
                </c:pt>
                <c:pt idx="11">
                  <c:v>7.8</c:v>
                </c:pt>
                <c:pt idx="12">
                  <c:v>7.8</c:v>
                </c:pt>
                <c:pt idx="13">
                  <c:v>7.6</c:v>
                </c:pt>
                <c:pt idx="14">
                  <c:v>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08-41BD-B2A4-EDB38A258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354056"/>
        <c:axId val="1092358664"/>
      </c:scatterChart>
      <c:valAx>
        <c:axId val="1092354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358664"/>
        <c:crosses val="autoZero"/>
        <c:crossBetween val="midCat"/>
      </c:valAx>
      <c:valAx>
        <c:axId val="1092358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354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Sport (metascores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genre_tables!$CW$3:$CW$800</c:f>
              <c:numCache>
                <c:formatCode>General</c:formatCode>
                <c:ptCount val="798"/>
                <c:pt idx="0">
                  <c:v>1997</c:v>
                </c:pt>
                <c:pt idx="1">
                  <c:v>2013</c:v>
                </c:pt>
                <c:pt idx="2">
                  <c:v>1976</c:v>
                </c:pt>
                <c:pt idx="3">
                  <c:v>2011</c:v>
                </c:pt>
                <c:pt idx="4">
                  <c:v>2004</c:v>
                </c:pt>
                <c:pt idx="5">
                  <c:v>1980</c:v>
                </c:pt>
                <c:pt idx="6">
                  <c:v>2001</c:v>
                </c:pt>
                <c:pt idx="7">
                  <c:v>2007</c:v>
                </c:pt>
                <c:pt idx="8">
                  <c:v>1961</c:v>
                </c:pt>
                <c:pt idx="9">
                  <c:v>2016</c:v>
                </c:pt>
                <c:pt idx="10">
                  <c:v>2008</c:v>
                </c:pt>
                <c:pt idx="11">
                  <c:v>2000</c:v>
                </c:pt>
                <c:pt idx="12">
                  <c:v>2005</c:v>
                </c:pt>
                <c:pt idx="13">
                  <c:v>2011</c:v>
                </c:pt>
                <c:pt idx="14">
                  <c:v>2009</c:v>
                </c:pt>
              </c:numCache>
            </c:numRef>
          </c:xVal>
          <c:yVal>
            <c:numRef>
              <c:f>genre_tables!$CZ$3:$CZ$800</c:f>
              <c:numCache>
                <c:formatCode>General</c:formatCode>
                <c:ptCount val="798"/>
                <c:pt idx="0" formatCode="0.0">
                  <c:v>77</c:v>
                </c:pt>
                <c:pt idx="1">
                  <c:v>0</c:v>
                </c:pt>
                <c:pt idx="2">
                  <c:v>70</c:v>
                </c:pt>
                <c:pt idx="3">
                  <c:v>71</c:v>
                </c:pt>
                <c:pt idx="4">
                  <c:v>86</c:v>
                </c:pt>
                <c:pt idx="5">
                  <c:v>90</c:v>
                </c:pt>
                <c:pt idx="6">
                  <c:v>84</c:v>
                </c:pt>
                <c:pt idx="7">
                  <c:v>68</c:v>
                </c:pt>
                <c:pt idx="8">
                  <c:v>90</c:v>
                </c:pt>
                <c:pt idx="9">
                  <c:v>0</c:v>
                </c:pt>
                <c:pt idx="10">
                  <c:v>80</c:v>
                </c:pt>
                <c:pt idx="11">
                  <c:v>48</c:v>
                </c:pt>
                <c:pt idx="12">
                  <c:v>68</c:v>
                </c:pt>
                <c:pt idx="13">
                  <c:v>87</c:v>
                </c:pt>
                <c:pt idx="14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A5-4E17-8403-DC52EEF50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711368"/>
        <c:axId val="1542568968"/>
      </c:scatterChart>
      <c:valAx>
        <c:axId val="1973711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68968"/>
        <c:crosses val="autoZero"/>
        <c:crossBetween val="midCat"/>
      </c:valAx>
      <c:valAx>
        <c:axId val="1542568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711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Sport (gross revenue (M) over the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genre_tables!$CW$3:$CW$800</c:f>
              <c:numCache>
                <c:formatCode>General</c:formatCode>
                <c:ptCount val="798"/>
                <c:pt idx="0">
                  <c:v>1997</c:v>
                </c:pt>
                <c:pt idx="1">
                  <c:v>2013</c:v>
                </c:pt>
                <c:pt idx="2">
                  <c:v>1976</c:v>
                </c:pt>
                <c:pt idx="3">
                  <c:v>2011</c:v>
                </c:pt>
                <c:pt idx="4">
                  <c:v>2004</c:v>
                </c:pt>
                <c:pt idx="5">
                  <c:v>1980</c:v>
                </c:pt>
                <c:pt idx="6">
                  <c:v>2001</c:v>
                </c:pt>
                <c:pt idx="7">
                  <c:v>2007</c:v>
                </c:pt>
                <c:pt idx="8">
                  <c:v>1961</c:v>
                </c:pt>
                <c:pt idx="9">
                  <c:v>2016</c:v>
                </c:pt>
                <c:pt idx="10">
                  <c:v>2008</c:v>
                </c:pt>
                <c:pt idx="11">
                  <c:v>2000</c:v>
                </c:pt>
                <c:pt idx="12">
                  <c:v>2005</c:v>
                </c:pt>
                <c:pt idx="13">
                  <c:v>2011</c:v>
                </c:pt>
                <c:pt idx="14">
                  <c:v>2009</c:v>
                </c:pt>
              </c:numCache>
            </c:numRef>
          </c:xVal>
          <c:yVal>
            <c:numRef>
              <c:f>genre_tables!$DA$3:$DA$800</c:f>
              <c:numCache>
                <c:formatCode>General</c:formatCode>
                <c:ptCount val="798"/>
                <c:pt idx="0" formatCode="0">
                  <c:v>0.93</c:v>
                </c:pt>
                <c:pt idx="1">
                  <c:v>1.63</c:v>
                </c:pt>
                <c:pt idx="2">
                  <c:v>117.24</c:v>
                </c:pt>
                <c:pt idx="3">
                  <c:v>13.66</c:v>
                </c:pt>
                <c:pt idx="4">
                  <c:v>100.49</c:v>
                </c:pt>
                <c:pt idx="5">
                  <c:v>23.38</c:v>
                </c:pt>
                <c:pt idx="6">
                  <c:v>7.0000000000000007E-2</c:v>
                </c:pt>
                <c:pt idx="7">
                  <c:v>1.1100000000000001</c:v>
                </c:pt>
                <c:pt idx="8">
                  <c:v>8.2799999999999994</c:v>
                </c:pt>
                <c:pt idx="9">
                  <c:v>1.78</c:v>
                </c:pt>
                <c:pt idx="10">
                  <c:v>26.24</c:v>
                </c:pt>
                <c:pt idx="11">
                  <c:v>115.65</c:v>
                </c:pt>
                <c:pt idx="12">
                  <c:v>5.13</c:v>
                </c:pt>
                <c:pt idx="13">
                  <c:v>75.61</c:v>
                </c:pt>
                <c:pt idx="14">
                  <c:v>255.96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B1-4000-B90F-18150F855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770568"/>
        <c:axId val="675421704"/>
      </c:scatterChart>
      <c:valAx>
        <c:axId val="336770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421704"/>
        <c:crosses val="autoZero"/>
        <c:crossBetween val="midCat"/>
      </c:valAx>
      <c:valAx>
        <c:axId val="675421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770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26" Type="http://schemas.openxmlformats.org/officeDocument/2006/relationships/chart" Target="../charts/chart35.xml"/><Relationship Id="rId21" Type="http://schemas.openxmlformats.org/officeDocument/2006/relationships/chart" Target="../charts/chart30.xml"/><Relationship Id="rId42" Type="http://schemas.openxmlformats.org/officeDocument/2006/relationships/chart" Target="../charts/chart51.xml"/><Relationship Id="rId47" Type="http://schemas.openxmlformats.org/officeDocument/2006/relationships/chart" Target="../charts/chart56.xml"/><Relationship Id="rId63" Type="http://schemas.openxmlformats.org/officeDocument/2006/relationships/chart" Target="../charts/chart72.xml"/><Relationship Id="rId68" Type="http://schemas.openxmlformats.org/officeDocument/2006/relationships/chart" Target="../charts/chart77.xml"/><Relationship Id="rId84" Type="http://schemas.openxmlformats.org/officeDocument/2006/relationships/chart" Target="../charts/chart93.xml"/><Relationship Id="rId16" Type="http://schemas.openxmlformats.org/officeDocument/2006/relationships/chart" Target="../charts/chart25.xml"/><Relationship Id="rId11" Type="http://schemas.openxmlformats.org/officeDocument/2006/relationships/chart" Target="../charts/chart20.xml"/><Relationship Id="rId32" Type="http://schemas.openxmlformats.org/officeDocument/2006/relationships/chart" Target="../charts/chart41.xml"/><Relationship Id="rId37" Type="http://schemas.openxmlformats.org/officeDocument/2006/relationships/chart" Target="../charts/chart46.xml"/><Relationship Id="rId53" Type="http://schemas.openxmlformats.org/officeDocument/2006/relationships/chart" Target="../charts/chart62.xml"/><Relationship Id="rId58" Type="http://schemas.openxmlformats.org/officeDocument/2006/relationships/chart" Target="../charts/chart67.xml"/><Relationship Id="rId74" Type="http://schemas.openxmlformats.org/officeDocument/2006/relationships/chart" Target="../charts/chart83.xml"/><Relationship Id="rId79" Type="http://schemas.openxmlformats.org/officeDocument/2006/relationships/chart" Target="../charts/chart88.xml"/><Relationship Id="rId5" Type="http://schemas.openxmlformats.org/officeDocument/2006/relationships/chart" Target="../charts/chart14.xml"/><Relationship Id="rId19" Type="http://schemas.openxmlformats.org/officeDocument/2006/relationships/chart" Target="../charts/chart28.xml"/><Relationship Id="rId14" Type="http://schemas.openxmlformats.org/officeDocument/2006/relationships/chart" Target="../charts/chart23.xml"/><Relationship Id="rId22" Type="http://schemas.openxmlformats.org/officeDocument/2006/relationships/chart" Target="../charts/chart31.xml"/><Relationship Id="rId27" Type="http://schemas.openxmlformats.org/officeDocument/2006/relationships/chart" Target="../charts/chart36.xml"/><Relationship Id="rId30" Type="http://schemas.openxmlformats.org/officeDocument/2006/relationships/chart" Target="../charts/chart39.xml"/><Relationship Id="rId35" Type="http://schemas.openxmlformats.org/officeDocument/2006/relationships/chart" Target="../charts/chart44.xml"/><Relationship Id="rId43" Type="http://schemas.openxmlformats.org/officeDocument/2006/relationships/chart" Target="../charts/chart52.xml"/><Relationship Id="rId48" Type="http://schemas.openxmlformats.org/officeDocument/2006/relationships/chart" Target="../charts/chart57.xml"/><Relationship Id="rId56" Type="http://schemas.openxmlformats.org/officeDocument/2006/relationships/chart" Target="../charts/chart65.xml"/><Relationship Id="rId64" Type="http://schemas.openxmlformats.org/officeDocument/2006/relationships/chart" Target="../charts/chart73.xml"/><Relationship Id="rId69" Type="http://schemas.openxmlformats.org/officeDocument/2006/relationships/chart" Target="../charts/chart78.xml"/><Relationship Id="rId77" Type="http://schemas.openxmlformats.org/officeDocument/2006/relationships/chart" Target="../charts/chart86.xml"/><Relationship Id="rId8" Type="http://schemas.openxmlformats.org/officeDocument/2006/relationships/chart" Target="../charts/chart17.xml"/><Relationship Id="rId51" Type="http://schemas.openxmlformats.org/officeDocument/2006/relationships/chart" Target="../charts/chart60.xml"/><Relationship Id="rId72" Type="http://schemas.openxmlformats.org/officeDocument/2006/relationships/chart" Target="../charts/chart81.xml"/><Relationship Id="rId80" Type="http://schemas.openxmlformats.org/officeDocument/2006/relationships/chart" Target="../charts/chart89.xml"/><Relationship Id="rId85" Type="http://schemas.openxmlformats.org/officeDocument/2006/relationships/chart" Target="../charts/chart94.xml"/><Relationship Id="rId3" Type="http://schemas.openxmlformats.org/officeDocument/2006/relationships/chart" Target="../charts/chart12.xml"/><Relationship Id="rId12" Type="http://schemas.openxmlformats.org/officeDocument/2006/relationships/chart" Target="../charts/chart21.xml"/><Relationship Id="rId17" Type="http://schemas.openxmlformats.org/officeDocument/2006/relationships/chart" Target="../charts/chart26.xml"/><Relationship Id="rId25" Type="http://schemas.openxmlformats.org/officeDocument/2006/relationships/chart" Target="../charts/chart34.xml"/><Relationship Id="rId33" Type="http://schemas.openxmlformats.org/officeDocument/2006/relationships/chart" Target="../charts/chart42.xml"/><Relationship Id="rId38" Type="http://schemas.openxmlformats.org/officeDocument/2006/relationships/chart" Target="../charts/chart47.xml"/><Relationship Id="rId46" Type="http://schemas.openxmlformats.org/officeDocument/2006/relationships/chart" Target="../charts/chart55.xml"/><Relationship Id="rId59" Type="http://schemas.openxmlformats.org/officeDocument/2006/relationships/chart" Target="../charts/chart68.xml"/><Relationship Id="rId67" Type="http://schemas.openxmlformats.org/officeDocument/2006/relationships/chart" Target="../charts/chart76.xml"/><Relationship Id="rId20" Type="http://schemas.openxmlformats.org/officeDocument/2006/relationships/chart" Target="../charts/chart29.xml"/><Relationship Id="rId41" Type="http://schemas.openxmlformats.org/officeDocument/2006/relationships/chart" Target="../charts/chart50.xml"/><Relationship Id="rId54" Type="http://schemas.openxmlformats.org/officeDocument/2006/relationships/chart" Target="../charts/chart63.xml"/><Relationship Id="rId62" Type="http://schemas.openxmlformats.org/officeDocument/2006/relationships/chart" Target="../charts/chart71.xml"/><Relationship Id="rId70" Type="http://schemas.openxmlformats.org/officeDocument/2006/relationships/chart" Target="../charts/chart79.xml"/><Relationship Id="rId75" Type="http://schemas.openxmlformats.org/officeDocument/2006/relationships/chart" Target="../charts/chart84.xml"/><Relationship Id="rId83" Type="http://schemas.openxmlformats.org/officeDocument/2006/relationships/chart" Target="../charts/chart92.xml"/><Relationship Id="rId88" Type="http://schemas.openxmlformats.org/officeDocument/2006/relationships/chart" Target="../charts/chart97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15" Type="http://schemas.openxmlformats.org/officeDocument/2006/relationships/chart" Target="../charts/chart24.xml"/><Relationship Id="rId23" Type="http://schemas.openxmlformats.org/officeDocument/2006/relationships/chart" Target="../charts/chart32.xml"/><Relationship Id="rId28" Type="http://schemas.openxmlformats.org/officeDocument/2006/relationships/chart" Target="../charts/chart37.xml"/><Relationship Id="rId36" Type="http://schemas.openxmlformats.org/officeDocument/2006/relationships/chart" Target="../charts/chart45.xml"/><Relationship Id="rId49" Type="http://schemas.openxmlformats.org/officeDocument/2006/relationships/chart" Target="../charts/chart58.xml"/><Relationship Id="rId57" Type="http://schemas.openxmlformats.org/officeDocument/2006/relationships/chart" Target="../charts/chart66.xml"/><Relationship Id="rId10" Type="http://schemas.openxmlformats.org/officeDocument/2006/relationships/chart" Target="../charts/chart19.xml"/><Relationship Id="rId31" Type="http://schemas.openxmlformats.org/officeDocument/2006/relationships/chart" Target="../charts/chart40.xml"/><Relationship Id="rId44" Type="http://schemas.openxmlformats.org/officeDocument/2006/relationships/chart" Target="../charts/chart53.xml"/><Relationship Id="rId52" Type="http://schemas.openxmlformats.org/officeDocument/2006/relationships/chart" Target="../charts/chart61.xml"/><Relationship Id="rId60" Type="http://schemas.openxmlformats.org/officeDocument/2006/relationships/chart" Target="../charts/chart69.xml"/><Relationship Id="rId65" Type="http://schemas.openxmlformats.org/officeDocument/2006/relationships/chart" Target="../charts/chart74.xml"/><Relationship Id="rId73" Type="http://schemas.openxmlformats.org/officeDocument/2006/relationships/chart" Target="../charts/chart82.xml"/><Relationship Id="rId78" Type="http://schemas.openxmlformats.org/officeDocument/2006/relationships/chart" Target="../charts/chart87.xml"/><Relationship Id="rId81" Type="http://schemas.openxmlformats.org/officeDocument/2006/relationships/chart" Target="../charts/chart90.xml"/><Relationship Id="rId86" Type="http://schemas.openxmlformats.org/officeDocument/2006/relationships/chart" Target="../charts/chart95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Relationship Id="rId13" Type="http://schemas.openxmlformats.org/officeDocument/2006/relationships/chart" Target="../charts/chart22.xml"/><Relationship Id="rId18" Type="http://schemas.openxmlformats.org/officeDocument/2006/relationships/chart" Target="../charts/chart27.xml"/><Relationship Id="rId39" Type="http://schemas.openxmlformats.org/officeDocument/2006/relationships/chart" Target="../charts/chart48.xml"/><Relationship Id="rId34" Type="http://schemas.openxmlformats.org/officeDocument/2006/relationships/chart" Target="../charts/chart43.xml"/><Relationship Id="rId50" Type="http://schemas.openxmlformats.org/officeDocument/2006/relationships/chart" Target="../charts/chart59.xml"/><Relationship Id="rId55" Type="http://schemas.openxmlformats.org/officeDocument/2006/relationships/chart" Target="../charts/chart64.xml"/><Relationship Id="rId76" Type="http://schemas.openxmlformats.org/officeDocument/2006/relationships/chart" Target="../charts/chart85.xml"/><Relationship Id="rId7" Type="http://schemas.openxmlformats.org/officeDocument/2006/relationships/chart" Target="../charts/chart16.xml"/><Relationship Id="rId71" Type="http://schemas.openxmlformats.org/officeDocument/2006/relationships/chart" Target="../charts/chart80.xml"/><Relationship Id="rId2" Type="http://schemas.openxmlformats.org/officeDocument/2006/relationships/chart" Target="../charts/chart11.xml"/><Relationship Id="rId29" Type="http://schemas.openxmlformats.org/officeDocument/2006/relationships/chart" Target="../charts/chart38.xml"/><Relationship Id="rId24" Type="http://schemas.openxmlformats.org/officeDocument/2006/relationships/chart" Target="../charts/chart33.xml"/><Relationship Id="rId40" Type="http://schemas.openxmlformats.org/officeDocument/2006/relationships/chart" Target="../charts/chart49.xml"/><Relationship Id="rId45" Type="http://schemas.openxmlformats.org/officeDocument/2006/relationships/chart" Target="../charts/chart54.xml"/><Relationship Id="rId66" Type="http://schemas.openxmlformats.org/officeDocument/2006/relationships/chart" Target="../charts/chart75.xml"/><Relationship Id="rId87" Type="http://schemas.openxmlformats.org/officeDocument/2006/relationships/chart" Target="../charts/chart96.xml"/><Relationship Id="rId61" Type="http://schemas.openxmlformats.org/officeDocument/2006/relationships/chart" Target="../charts/chart70.xml"/><Relationship Id="rId82" Type="http://schemas.openxmlformats.org/officeDocument/2006/relationships/chart" Target="../charts/chart9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13</xdr:col>
      <xdr:colOff>304800</xdr:colOff>
      <xdr:row>20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2CD69B-304F-4DCD-A293-6DE15B50A349}"/>
            </a:ext>
            <a:ext uri="{147F2762-F138-4A5C-976F-8EAC2B608ADB}">
              <a16:predDERef xmlns:a16="http://schemas.microsoft.com/office/drawing/2014/main" pred="{100433EB-1C6F-4508-9C8F-7C19278B95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22</xdr:row>
      <xdr:rowOff>0</xdr:rowOff>
    </xdr:from>
    <xdr:to>
      <xdr:col>11</xdr:col>
      <xdr:colOff>590550</xdr:colOff>
      <xdr:row>51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26DC6F7-A6B7-468D-937A-2D69FBA40C48}"/>
            </a:ext>
            <a:ext uri="{147F2762-F138-4A5C-976F-8EAC2B608ADB}">
              <a16:predDERef xmlns:a16="http://schemas.microsoft.com/office/drawing/2014/main" pred="{2D2CD69B-304F-4DCD-A293-6DE15B50A3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53</xdr:row>
      <xdr:rowOff>0</xdr:rowOff>
    </xdr:from>
    <xdr:to>
      <xdr:col>11</xdr:col>
      <xdr:colOff>590550</xdr:colOff>
      <xdr:row>82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C8A9313-8DDF-44BD-AC44-8B4251715C72}"/>
            </a:ext>
            <a:ext uri="{147F2762-F138-4A5C-976F-8EAC2B608ADB}">
              <a16:predDERef xmlns:a16="http://schemas.microsoft.com/office/drawing/2014/main" pred="{E26DC6F7-A6B7-468D-937A-2D69FBA40C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84</xdr:row>
      <xdr:rowOff>0</xdr:rowOff>
    </xdr:from>
    <xdr:to>
      <xdr:col>11</xdr:col>
      <xdr:colOff>590550</xdr:colOff>
      <xdr:row>113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E916E7F-BFFE-4AFC-9AFF-CDA2CE15E5D2}"/>
            </a:ext>
            <a:ext uri="{147F2762-F138-4A5C-976F-8EAC2B608ADB}">
              <a16:predDERef xmlns:a16="http://schemas.microsoft.com/office/drawing/2014/main" pred="{EC8A9313-8DDF-44BD-AC44-8B4251715C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115</xdr:row>
      <xdr:rowOff>0</xdr:rowOff>
    </xdr:from>
    <xdr:to>
      <xdr:col>11</xdr:col>
      <xdr:colOff>581025</xdr:colOff>
      <xdr:row>144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BFBE133-C2F6-451C-8546-F31928A8D83C}"/>
            </a:ext>
            <a:ext uri="{147F2762-F138-4A5C-976F-8EAC2B608ADB}">
              <a16:predDERef xmlns:a16="http://schemas.microsoft.com/office/drawing/2014/main" pred="{3E916E7F-BFFE-4AFC-9AFF-CDA2CE15E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0</xdr:rowOff>
    </xdr:from>
    <xdr:to>
      <xdr:col>6</xdr:col>
      <xdr:colOff>238125</xdr:colOff>
      <xdr:row>52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17250B7-F23A-4E4D-874F-AD394AF4490D}"/>
            </a:ext>
            <a:ext uri="{147F2762-F138-4A5C-976F-8EAC2B608ADB}">
              <a16:predDERef xmlns:a16="http://schemas.microsoft.com/office/drawing/2014/main" pred="{17DDA378-2C88-4B75-A43C-ACB7FD93C5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447675</xdr:colOff>
      <xdr:row>23</xdr:row>
      <xdr:rowOff>0</xdr:rowOff>
    </xdr:from>
    <xdr:to>
      <xdr:col>12</xdr:col>
      <xdr:colOff>485775</xdr:colOff>
      <xdr:row>52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CDEA66D-8C31-429E-980F-1E23E936328C}"/>
            </a:ext>
            <a:ext uri="{147F2762-F138-4A5C-976F-8EAC2B608ADB}">
              <a16:predDERef xmlns:a16="http://schemas.microsoft.com/office/drawing/2014/main" pred="{617250B7-F23A-4E4D-874F-AD394AF449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752475</xdr:colOff>
      <xdr:row>23</xdr:row>
      <xdr:rowOff>0</xdr:rowOff>
    </xdr:from>
    <xdr:to>
      <xdr:col>17</xdr:col>
      <xdr:colOff>600075</xdr:colOff>
      <xdr:row>52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172AA9D-D432-471F-A64D-3320F0FCE9A9}"/>
            </a:ext>
            <a:ext uri="{147F2762-F138-4A5C-976F-8EAC2B608ADB}">
              <a16:predDERef xmlns:a16="http://schemas.microsoft.com/office/drawing/2014/main" pred="{5CDEA66D-8C31-429E-980F-1E23E93632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914400</xdr:colOff>
      <xdr:row>23</xdr:row>
      <xdr:rowOff>0</xdr:rowOff>
    </xdr:from>
    <xdr:to>
      <xdr:col>26</xdr:col>
      <xdr:colOff>209550</xdr:colOff>
      <xdr:row>52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6687681-8408-45A9-9021-DDDD969F3B95}"/>
            </a:ext>
            <a:ext uri="{147F2762-F138-4A5C-976F-8EAC2B608ADB}">
              <a16:predDERef xmlns:a16="http://schemas.microsoft.com/office/drawing/2014/main" pred="{E172AA9D-D432-471F-A64D-3320F0FCE9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0</xdr:rowOff>
    </xdr:from>
    <xdr:to>
      <xdr:col>7</xdr:col>
      <xdr:colOff>304800</xdr:colOff>
      <xdr:row>41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49A9E6-08B1-46AE-BC51-60EA37041C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25</xdr:row>
      <xdr:rowOff>0</xdr:rowOff>
    </xdr:from>
    <xdr:to>
      <xdr:col>15</xdr:col>
      <xdr:colOff>304800</xdr:colOff>
      <xdr:row>41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BE1CDC-E263-405B-A2A3-FDB4D7F2B4B3}"/>
            </a:ext>
            <a:ext uri="{147F2762-F138-4A5C-976F-8EAC2B608ADB}">
              <a16:predDERef xmlns:a16="http://schemas.microsoft.com/office/drawing/2014/main" pred="{E349A9E6-08B1-46AE-BC51-60EA37041C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25</xdr:row>
      <xdr:rowOff>0</xdr:rowOff>
    </xdr:from>
    <xdr:to>
      <xdr:col>23</xdr:col>
      <xdr:colOff>304800</xdr:colOff>
      <xdr:row>41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639573-B697-432F-8E89-583D60B21739}"/>
            </a:ext>
            <a:ext uri="{147F2762-F138-4A5C-976F-8EAC2B608ADB}">
              <a16:predDERef xmlns:a16="http://schemas.microsoft.com/office/drawing/2014/main" pred="{62BE1CDC-E263-405B-A2A3-FDB4D7F2B4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0</xdr:colOff>
      <xdr:row>25</xdr:row>
      <xdr:rowOff>0</xdr:rowOff>
    </xdr:from>
    <xdr:to>
      <xdr:col>31</xdr:col>
      <xdr:colOff>304800</xdr:colOff>
      <xdr:row>41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00433EB-1C6F-4508-9C8F-7C19278B95D1}"/>
            </a:ext>
            <a:ext uri="{147F2762-F138-4A5C-976F-8EAC2B608ADB}">
              <a16:predDERef xmlns:a16="http://schemas.microsoft.com/office/drawing/2014/main" pred="{B0639573-B697-432F-8E89-583D60B217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</xdr:row>
      <xdr:rowOff>0</xdr:rowOff>
    </xdr:from>
    <xdr:to>
      <xdr:col>7</xdr:col>
      <xdr:colOff>304800</xdr:colOff>
      <xdr:row>20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34404A1-2BD8-4385-8D4F-9515662602CA}"/>
            </a:ext>
            <a:ext uri="{147F2762-F138-4A5C-976F-8EAC2B608ADB}">
              <a16:predDERef xmlns:a16="http://schemas.microsoft.com/office/drawing/2014/main" pred="{100433EB-1C6F-4508-9C8F-7C19278B95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4</xdr:row>
      <xdr:rowOff>0</xdr:rowOff>
    </xdr:from>
    <xdr:to>
      <xdr:col>15</xdr:col>
      <xdr:colOff>304800</xdr:colOff>
      <xdr:row>20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FAE1099-3C32-4A0F-BDEE-CD84514BCEFF}"/>
            </a:ext>
            <a:ext uri="{147F2762-F138-4A5C-976F-8EAC2B608ADB}">
              <a16:predDERef xmlns:a16="http://schemas.microsoft.com/office/drawing/2014/main" pred="{834404A1-2BD8-4385-8D4F-9515662602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0</xdr:colOff>
      <xdr:row>4</xdr:row>
      <xdr:rowOff>0</xdr:rowOff>
    </xdr:from>
    <xdr:to>
      <xdr:col>23</xdr:col>
      <xdr:colOff>304800</xdr:colOff>
      <xdr:row>20</xdr:row>
      <xdr:rowOff>152400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E722462-7F00-4923-9E94-7CE95A939AAE}"/>
            </a:ext>
            <a:ext uri="{147F2762-F138-4A5C-976F-8EAC2B608ADB}">
              <a16:predDERef xmlns:a16="http://schemas.microsoft.com/office/drawing/2014/main" pred="{9FAE1099-3C32-4A0F-BDEE-CD84514BCE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0</xdr:colOff>
      <xdr:row>4</xdr:row>
      <xdr:rowOff>0</xdr:rowOff>
    </xdr:from>
    <xdr:to>
      <xdr:col>31</xdr:col>
      <xdr:colOff>304800</xdr:colOff>
      <xdr:row>20</xdr:row>
      <xdr:rowOff>152400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94A91AF-F815-4D11-8F50-D5E184C877C2}"/>
            </a:ext>
            <a:ext uri="{147F2762-F138-4A5C-976F-8EAC2B608ADB}">
              <a16:predDERef xmlns:a16="http://schemas.microsoft.com/office/drawing/2014/main" pred="{FE722462-7F00-4923-9E94-7CE95A939A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46</xdr:row>
      <xdr:rowOff>0</xdr:rowOff>
    </xdr:from>
    <xdr:to>
      <xdr:col>7</xdr:col>
      <xdr:colOff>304800</xdr:colOff>
      <xdr:row>62</xdr:row>
      <xdr:rowOff>152400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3B0640F-25FB-4900-A755-A182493053F1}"/>
            </a:ext>
            <a:ext uri="{147F2762-F138-4A5C-976F-8EAC2B608ADB}">
              <a16:predDERef xmlns:a16="http://schemas.microsoft.com/office/drawing/2014/main" pred="{194A91AF-F815-4D11-8F50-D5E184C877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0</xdr:colOff>
      <xdr:row>46</xdr:row>
      <xdr:rowOff>0</xdr:rowOff>
    </xdr:from>
    <xdr:to>
      <xdr:col>15</xdr:col>
      <xdr:colOff>304800</xdr:colOff>
      <xdr:row>62</xdr:row>
      <xdr:rowOff>152400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523D4E4D-9DF9-4351-9F25-6703A0EE0AFE}"/>
            </a:ext>
            <a:ext uri="{147F2762-F138-4A5C-976F-8EAC2B608ADB}">
              <a16:predDERef xmlns:a16="http://schemas.microsoft.com/office/drawing/2014/main" pred="{13B0640F-25FB-4900-A755-A182493053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0</xdr:colOff>
      <xdr:row>46</xdr:row>
      <xdr:rowOff>0</xdr:rowOff>
    </xdr:from>
    <xdr:to>
      <xdr:col>23</xdr:col>
      <xdr:colOff>304800</xdr:colOff>
      <xdr:row>62</xdr:row>
      <xdr:rowOff>152400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F2D557F-2A63-4EFB-B124-3E5FEDAC6B0A}"/>
            </a:ext>
            <a:ext uri="{147F2762-F138-4A5C-976F-8EAC2B608ADB}">
              <a16:predDERef xmlns:a16="http://schemas.microsoft.com/office/drawing/2014/main" pred="{523D4E4D-9DF9-4351-9F25-6703A0EE0A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24</xdr:col>
      <xdr:colOff>0</xdr:colOff>
      <xdr:row>46</xdr:row>
      <xdr:rowOff>0</xdr:rowOff>
    </xdr:from>
    <xdr:to>
      <xdr:col>31</xdr:col>
      <xdr:colOff>304800</xdr:colOff>
      <xdr:row>62</xdr:row>
      <xdr:rowOff>152400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BF040690-7628-4191-A349-AFCC3262A658}"/>
            </a:ext>
            <a:ext uri="{147F2762-F138-4A5C-976F-8EAC2B608ADB}">
              <a16:predDERef xmlns:a16="http://schemas.microsoft.com/office/drawing/2014/main" pred="{0F2D557F-2A63-4EFB-B124-3E5FEDAC6B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67</xdr:row>
      <xdr:rowOff>0</xdr:rowOff>
    </xdr:from>
    <xdr:to>
      <xdr:col>7</xdr:col>
      <xdr:colOff>304800</xdr:colOff>
      <xdr:row>83</xdr:row>
      <xdr:rowOff>152400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15FC4CFC-483C-465D-966D-00BA67E0E363}"/>
            </a:ext>
            <a:ext uri="{147F2762-F138-4A5C-976F-8EAC2B608ADB}">
              <a16:predDERef xmlns:a16="http://schemas.microsoft.com/office/drawing/2014/main" pred="{BF040690-7628-4191-A349-AFCC3262A6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0</xdr:colOff>
      <xdr:row>67</xdr:row>
      <xdr:rowOff>0</xdr:rowOff>
    </xdr:from>
    <xdr:to>
      <xdr:col>15</xdr:col>
      <xdr:colOff>304800</xdr:colOff>
      <xdr:row>83</xdr:row>
      <xdr:rowOff>152400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7B9B396C-BBB3-4BCA-9AA5-8EB0473DCDA5}"/>
            </a:ext>
            <a:ext uri="{147F2762-F138-4A5C-976F-8EAC2B608ADB}">
              <a16:predDERef xmlns:a16="http://schemas.microsoft.com/office/drawing/2014/main" pred="{15FC4CFC-483C-465D-966D-00BA67E0E3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16</xdr:col>
      <xdr:colOff>0</xdr:colOff>
      <xdr:row>67</xdr:row>
      <xdr:rowOff>0</xdr:rowOff>
    </xdr:from>
    <xdr:to>
      <xdr:col>23</xdr:col>
      <xdr:colOff>304800</xdr:colOff>
      <xdr:row>83</xdr:row>
      <xdr:rowOff>152400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B01EC2BD-146D-40B3-A773-75AC1C8B7148}"/>
            </a:ext>
            <a:ext uri="{147F2762-F138-4A5C-976F-8EAC2B608ADB}">
              <a16:predDERef xmlns:a16="http://schemas.microsoft.com/office/drawing/2014/main" pred="{7B9B396C-BBB3-4BCA-9AA5-8EB0473DC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24</xdr:col>
      <xdr:colOff>0</xdr:colOff>
      <xdr:row>67</xdr:row>
      <xdr:rowOff>0</xdr:rowOff>
    </xdr:from>
    <xdr:to>
      <xdr:col>31</xdr:col>
      <xdr:colOff>304800</xdr:colOff>
      <xdr:row>83</xdr:row>
      <xdr:rowOff>152400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D05CC4AF-A71C-4F90-88BF-2E42EAD33A41}"/>
            </a:ext>
            <a:ext uri="{147F2762-F138-4A5C-976F-8EAC2B608ADB}">
              <a16:predDERef xmlns:a16="http://schemas.microsoft.com/office/drawing/2014/main" pred="{B01EC2BD-146D-40B3-A773-75AC1C8B71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0</xdr:colOff>
      <xdr:row>88</xdr:row>
      <xdr:rowOff>0</xdr:rowOff>
    </xdr:from>
    <xdr:to>
      <xdr:col>7</xdr:col>
      <xdr:colOff>304800</xdr:colOff>
      <xdr:row>104</xdr:row>
      <xdr:rowOff>152400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352EC6CE-04CC-4E90-AD2C-F9987005BBCB}"/>
            </a:ext>
            <a:ext uri="{147F2762-F138-4A5C-976F-8EAC2B608ADB}">
              <a16:predDERef xmlns:a16="http://schemas.microsoft.com/office/drawing/2014/main" pred="{D05CC4AF-A71C-4F90-88BF-2E42EAD33A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0</xdr:colOff>
      <xdr:row>88</xdr:row>
      <xdr:rowOff>0</xdr:rowOff>
    </xdr:from>
    <xdr:to>
      <xdr:col>15</xdr:col>
      <xdr:colOff>304800</xdr:colOff>
      <xdr:row>104</xdr:row>
      <xdr:rowOff>152400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540DD225-C8D1-4E96-AFAC-07749F0084CF}"/>
            </a:ext>
            <a:ext uri="{147F2762-F138-4A5C-976F-8EAC2B608ADB}">
              <a16:predDERef xmlns:a16="http://schemas.microsoft.com/office/drawing/2014/main" pred="{352EC6CE-04CC-4E90-AD2C-F9987005BB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16</xdr:col>
      <xdr:colOff>0</xdr:colOff>
      <xdr:row>88</xdr:row>
      <xdr:rowOff>0</xdr:rowOff>
    </xdr:from>
    <xdr:to>
      <xdr:col>23</xdr:col>
      <xdr:colOff>304800</xdr:colOff>
      <xdr:row>104</xdr:row>
      <xdr:rowOff>152400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C985E510-1AED-41FA-8EAB-CEF5B87DCAF5}"/>
            </a:ext>
            <a:ext uri="{147F2762-F138-4A5C-976F-8EAC2B608ADB}">
              <a16:predDERef xmlns:a16="http://schemas.microsoft.com/office/drawing/2014/main" pred="{540DD225-C8D1-4E96-AFAC-07749F0084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24</xdr:col>
      <xdr:colOff>0</xdr:colOff>
      <xdr:row>88</xdr:row>
      <xdr:rowOff>0</xdr:rowOff>
    </xdr:from>
    <xdr:to>
      <xdr:col>31</xdr:col>
      <xdr:colOff>304800</xdr:colOff>
      <xdr:row>104</xdr:row>
      <xdr:rowOff>152400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94AAB22A-5B72-4FF8-94E1-E8AAE11F03ED}"/>
            </a:ext>
            <a:ext uri="{147F2762-F138-4A5C-976F-8EAC2B608ADB}">
              <a16:predDERef xmlns:a16="http://schemas.microsoft.com/office/drawing/2014/main" pred="{C985E510-1AED-41FA-8EAB-CEF5B87DCA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0</xdr:colOff>
      <xdr:row>109</xdr:row>
      <xdr:rowOff>0</xdr:rowOff>
    </xdr:from>
    <xdr:to>
      <xdr:col>7</xdr:col>
      <xdr:colOff>304800</xdr:colOff>
      <xdr:row>125</xdr:row>
      <xdr:rowOff>152400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5FEF1B8B-4D51-4DF5-B8B4-26ED36CCA683}"/>
            </a:ext>
            <a:ext uri="{147F2762-F138-4A5C-976F-8EAC2B608ADB}">
              <a16:predDERef xmlns:a16="http://schemas.microsoft.com/office/drawing/2014/main" pred="{94AAB22A-5B72-4FF8-94E1-E8AAE11F03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8</xdr:col>
      <xdr:colOff>0</xdr:colOff>
      <xdr:row>109</xdr:row>
      <xdr:rowOff>0</xdr:rowOff>
    </xdr:from>
    <xdr:to>
      <xdr:col>15</xdr:col>
      <xdr:colOff>304800</xdr:colOff>
      <xdr:row>125</xdr:row>
      <xdr:rowOff>152400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9E75C738-9066-4DFF-93C3-ECEB967CF4A8}"/>
            </a:ext>
            <a:ext uri="{147F2762-F138-4A5C-976F-8EAC2B608ADB}">
              <a16:predDERef xmlns:a16="http://schemas.microsoft.com/office/drawing/2014/main" pred="{5FEF1B8B-4D51-4DF5-B8B4-26ED36CCA6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16</xdr:col>
      <xdr:colOff>0</xdr:colOff>
      <xdr:row>109</xdr:row>
      <xdr:rowOff>0</xdr:rowOff>
    </xdr:from>
    <xdr:to>
      <xdr:col>23</xdr:col>
      <xdr:colOff>304800</xdr:colOff>
      <xdr:row>125</xdr:row>
      <xdr:rowOff>152400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7C24B045-09D6-41D6-A699-179558A1C96B}"/>
            </a:ext>
            <a:ext uri="{147F2762-F138-4A5C-976F-8EAC2B608ADB}">
              <a16:predDERef xmlns:a16="http://schemas.microsoft.com/office/drawing/2014/main" pred="{9E75C738-9066-4DFF-93C3-ECEB967CF4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24</xdr:col>
      <xdr:colOff>0</xdr:colOff>
      <xdr:row>109</xdr:row>
      <xdr:rowOff>0</xdr:rowOff>
    </xdr:from>
    <xdr:to>
      <xdr:col>31</xdr:col>
      <xdr:colOff>304800</xdr:colOff>
      <xdr:row>125</xdr:row>
      <xdr:rowOff>152400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51F1936B-0B93-4D09-BD94-0108301EF487}"/>
            </a:ext>
            <a:ext uri="{147F2762-F138-4A5C-976F-8EAC2B608ADB}">
              <a16:predDERef xmlns:a16="http://schemas.microsoft.com/office/drawing/2014/main" pred="{7C24B045-09D6-41D6-A699-179558A1C9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0</xdr:colOff>
      <xdr:row>130</xdr:row>
      <xdr:rowOff>0</xdr:rowOff>
    </xdr:from>
    <xdr:to>
      <xdr:col>7</xdr:col>
      <xdr:colOff>304800</xdr:colOff>
      <xdr:row>146</xdr:row>
      <xdr:rowOff>152400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4F3D3904-B1A3-42F5-86B9-BE820DD473D5}"/>
            </a:ext>
            <a:ext uri="{147F2762-F138-4A5C-976F-8EAC2B608ADB}">
              <a16:predDERef xmlns:a16="http://schemas.microsoft.com/office/drawing/2014/main" pred="{51F1936B-0B93-4D09-BD94-0108301EF4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8</xdr:col>
      <xdr:colOff>0</xdr:colOff>
      <xdr:row>130</xdr:row>
      <xdr:rowOff>0</xdr:rowOff>
    </xdr:from>
    <xdr:to>
      <xdr:col>15</xdr:col>
      <xdr:colOff>304800</xdr:colOff>
      <xdr:row>146</xdr:row>
      <xdr:rowOff>152400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5C0402EB-7E67-4836-8C59-2760F9F9315E}"/>
            </a:ext>
            <a:ext uri="{147F2762-F138-4A5C-976F-8EAC2B608ADB}">
              <a16:predDERef xmlns:a16="http://schemas.microsoft.com/office/drawing/2014/main" pred="{4F3D3904-B1A3-42F5-86B9-BE820DD473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16</xdr:col>
      <xdr:colOff>0</xdr:colOff>
      <xdr:row>130</xdr:row>
      <xdr:rowOff>0</xdr:rowOff>
    </xdr:from>
    <xdr:to>
      <xdr:col>23</xdr:col>
      <xdr:colOff>304800</xdr:colOff>
      <xdr:row>146</xdr:row>
      <xdr:rowOff>152400</xdr:rowOff>
    </xdr:to>
    <xdr:graphicFrame macro="">
      <xdr:nvGraphicFramePr>
        <xdr:cNvPr id="52" name="Chart 51">
          <a:extLst>
            <a:ext uri="{FF2B5EF4-FFF2-40B4-BE49-F238E27FC236}">
              <a16:creationId xmlns:a16="http://schemas.microsoft.com/office/drawing/2014/main" id="{4BFF5FD9-4194-41C5-954B-9FD8329031D8}"/>
            </a:ext>
            <a:ext uri="{147F2762-F138-4A5C-976F-8EAC2B608ADB}">
              <a16:predDERef xmlns:a16="http://schemas.microsoft.com/office/drawing/2014/main" pred="{5C0402EB-7E67-4836-8C59-2760F9F931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24</xdr:col>
      <xdr:colOff>0</xdr:colOff>
      <xdr:row>130</xdr:row>
      <xdr:rowOff>0</xdr:rowOff>
    </xdr:from>
    <xdr:to>
      <xdr:col>31</xdr:col>
      <xdr:colOff>304800</xdr:colOff>
      <xdr:row>146</xdr:row>
      <xdr:rowOff>152400</xdr:rowOff>
    </xdr:to>
    <xdr:graphicFrame macro="">
      <xdr:nvGraphicFramePr>
        <xdr:cNvPr id="54" name="Chart 53">
          <a:extLst>
            <a:ext uri="{FF2B5EF4-FFF2-40B4-BE49-F238E27FC236}">
              <a16:creationId xmlns:a16="http://schemas.microsoft.com/office/drawing/2014/main" id="{EF46DAED-2F7D-4BB3-8FA0-EA5777A14700}"/>
            </a:ext>
            <a:ext uri="{147F2762-F138-4A5C-976F-8EAC2B608ADB}">
              <a16:predDERef xmlns:a16="http://schemas.microsoft.com/office/drawing/2014/main" pred="{4BFF5FD9-4194-41C5-954B-9FD8329031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0</xdr:col>
      <xdr:colOff>0</xdr:colOff>
      <xdr:row>151</xdr:row>
      <xdr:rowOff>0</xdr:rowOff>
    </xdr:from>
    <xdr:to>
      <xdr:col>7</xdr:col>
      <xdr:colOff>304800</xdr:colOff>
      <xdr:row>167</xdr:row>
      <xdr:rowOff>152400</xdr:rowOff>
    </xdr:to>
    <xdr:graphicFrame macro="">
      <xdr:nvGraphicFramePr>
        <xdr:cNvPr id="56" name="Chart 55">
          <a:extLst>
            <a:ext uri="{FF2B5EF4-FFF2-40B4-BE49-F238E27FC236}">
              <a16:creationId xmlns:a16="http://schemas.microsoft.com/office/drawing/2014/main" id="{CDD7B4B7-0ED2-48D5-B833-2D49EBFABCA0}"/>
            </a:ext>
            <a:ext uri="{147F2762-F138-4A5C-976F-8EAC2B608ADB}">
              <a16:predDERef xmlns:a16="http://schemas.microsoft.com/office/drawing/2014/main" pred="{EF46DAED-2F7D-4BB3-8FA0-EA5777A147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8</xdr:col>
      <xdr:colOff>0</xdr:colOff>
      <xdr:row>151</xdr:row>
      <xdr:rowOff>0</xdr:rowOff>
    </xdr:from>
    <xdr:to>
      <xdr:col>15</xdr:col>
      <xdr:colOff>304800</xdr:colOff>
      <xdr:row>167</xdr:row>
      <xdr:rowOff>152400</xdr:rowOff>
    </xdr:to>
    <xdr:graphicFrame macro="">
      <xdr:nvGraphicFramePr>
        <xdr:cNvPr id="58" name="Chart 57">
          <a:extLst>
            <a:ext uri="{FF2B5EF4-FFF2-40B4-BE49-F238E27FC236}">
              <a16:creationId xmlns:a16="http://schemas.microsoft.com/office/drawing/2014/main" id="{656D0AF8-70A1-40D2-B913-57CCD3C74063}"/>
            </a:ext>
            <a:ext uri="{147F2762-F138-4A5C-976F-8EAC2B608ADB}">
              <a16:predDERef xmlns:a16="http://schemas.microsoft.com/office/drawing/2014/main" pred="{CDD7B4B7-0ED2-48D5-B833-2D49EBFABC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16</xdr:col>
      <xdr:colOff>0</xdr:colOff>
      <xdr:row>151</xdr:row>
      <xdr:rowOff>0</xdr:rowOff>
    </xdr:from>
    <xdr:to>
      <xdr:col>23</xdr:col>
      <xdr:colOff>304800</xdr:colOff>
      <xdr:row>167</xdr:row>
      <xdr:rowOff>152400</xdr:rowOff>
    </xdr:to>
    <xdr:graphicFrame macro="">
      <xdr:nvGraphicFramePr>
        <xdr:cNvPr id="60" name="Chart 59">
          <a:extLst>
            <a:ext uri="{FF2B5EF4-FFF2-40B4-BE49-F238E27FC236}">
              <a16:creationId xmlns:a16="http://schemas.microsoft.com/office/drawing/2014/main" id="{7E5F2DD8-4D6B-417A-9C56-0AF40C7EFFDD}"/>
            </a:ext>
            <a:ext uri="{147F2762-F138-4A5C-976F-8EAC2B608ADB}">
              <a16:predDERef xmlns:a16="http://schemas.microsoft.com/office/drawing/2014/main" pred="{656D0AF8-70A1-40D2-B913-57CCD3C740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24</xdr:col>
      <xdr:colOff>0</xdr:colOff>
      <xdr:row>151</xdr:row>
      <xdr:rowOff>0</xdr:rowOff>
    </xdr:from>
    <xdr:to>
      <xdr:col>31</xdr:col>
      <xdr:colOff>304800</xdr:colOff>
      <xdr:row>167</xdr:row>
      <xdr:rowOff>152400</xdr:rowOff>
    </xdr:to>
    <xdr:graphicFrame macro="">
      <xdr:nvGraphicFramePr>
        <xdr:cNvPr id="62" name="Chart 61">
          <a:extLst>
            <a:ext uri="{FF2B5EF4-FFF2-40B4-BE49-F238E27FC236}">
              <a16:creationId xmlns:a16="http://schemas.microsoft.com/office/drawing/2014/main" id="{AA24890B-F3EC-4DC1-81D1-B38C3A79FA0C}"/>
            </a:ext>
            <a:ext uri="{147F2762-F138-4A5C-976F-8EAC2B608ADB}">
              <a16:predDERef xmlns:a16="http://schemas.microsoft.com/office/drawing/2014/main" pred="{7E5F2DD8-4D6B-417A-9C56-0AF40C7EFF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0</xdr:col>
      <xdr:colOff>0</xdr:colOff>
      <xdr:row>172</xdr:row>
      <xdr:rowOff>0</xdr:rowOff>
    </xdr:from>
    <xdr:to>
      <xdr:col>7</xdr:col>
      <xdr:colOff>304800</xdr:colOff>
      <xdr:row>188</xdr:row>
      <xdr:rowOff>152400</xdr:rowOff>
    </xdr:to>
    <xdr:graphicFrame macro="">
      <xdr:nvGraphicFramePr>
        <xdr:cNvPr id="64" name="Chart 63">
          <a:extLst>
            <a:ext uri="{FF2B5EF4-FFF2-40B4-BE49-F238E27FC236}">
              <a16:creationId xmlns:a16="http://schemas.microsoft.com/office/drawing/2014/main" id="{BCB42319-C07F-4F98-A611-2B249D8175CD}"/>
            </a:ext>
            <a:ext uri="{147F2762-F138-4A5C-976F-8EAC2B608ADB}">
              <a16:predDERef xmlns:a16="http://schemas.microsoft.com/office/drawing/2014/main" pred="{AA24890B-F3EC-4DC1-81D1-B38C3A79FA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8</xdr:col>
      <xdr:colOff>0</xdr:colOff>
      <xdr:row>172</xdr:row>
      <xdr:rowOff>0</xdr:rowOff>
    </xdr:from>
    <xdr:to>
      <xdr:col>15</xdr:col>
      <xdr:colOff>304800</xdr:colOff>
      <xdr:row>188</xdr:row>
      <xdr:rowOff>152400</xdr:rowOff>
    </xdr:to>
    <xdr:graphicFrame macro="">
      <xdr:nvGraphicFramePr>
        <xdr:cNvPr id="66" name="Chart 65">
          <a:extLst>
            <a:ext uri="{FF2B5EF4-FFF2-40B4-BE49-F238E27FC236}">
              <a16:creationId xmlns:a16="http://schemas.microsoft.com/office/drawing/2014/main" id="{6F36AC41-B4A5-4AF1-BD53-3DA3AE93E85E}"/>
            </a:ext>
            <a:ext uri="{147F2762-F138-4A5C-976F-8EAC2B608ADB}">
              <a16:predDERef xmlns:a16="http://schemas.microsoft.com/office/drawing/2014/main" pred="{BCB42319-C07F-4F98-A611-2B249D8175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16</xdr:col>
      <xdr:colOff>0</xdr:colOff>
      <xdr:row>172</xdr:row>
      <xdr:rowOff>0</xdr:rowOff>
    </xdr:from>
    <xdr:to>
      <xdr:col>23</xdr:col>
      <xdr:colOff>304800</xdr:colOff>
      <xdr:row>188</xdr:row>
      <xdr:rowOff>152400</xdr:rowOff>
    </xdr:to>
    <xdr:graphicFrame macro="">
      <xdr:nvGraphicFramePr>
        <xdr:cNvPr id="68" name="Chart 67">
          <a:extLst>
            <a:ext uri="{FF2B5EF4-FFF2-40B4-BE49-F238E27FC236}">
              <a16:creationId xmlns:a16="http://schemas.microsoft.com/office/drawing/2014/main" id="{963BF245-B21B-4978-955A-33E9BAA2716B}"/>
            </a:ext>
            <a:ext uri="{147F2762-F138-4A5C-976F-8EAC2B608ADB}">
              <a16:predDERef xmlns:a16="http://schemas.microsoft.com/office/drawing/2014/main" pred="{6F36AC41-B4A5-4AF1-BD53-3DA3AE93E8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24</xdr:col>
      <xdr:colOff>0</xdr:colOff>
      <xdr:row>172</xdr:row>
      <xdr:rowOff>0</xdr:rowOff>
    </xdr:from>
    <xdr:to>
      <xdr:col>31</xdr:col>
      <xdr:colOff>304800</xdr:colOff>
      <xdr:row>188</xdr:row>
      <xdr:rowOff>152400</xdr:rowOff>
    </xdr:to>
    <xdr:graphicFrame macro="">
      <xdr:nvGraphicFramePr>
        <xdr:cNvPr id="70" name="Chart 69">
          <a:extLst>
            <a:ext uri="{FF2B5EF4-FFF2-40B4-BE49-F238E27FC236}">
              <a16:creationId xmlns:a16="http://schemas.microsoft.com/office/drawing/2014/main" id="{A3F81B92-A48E-4860-A261-9AE53D34C84C}"/>
            </a:ext>
            <a:ext uri="{147F2762-F138-4A5C-976F-8EAC2B608ADB}">
              <a16:predDERef xmlns:a16="http://schemas.microsoft.com/office/drawing/2014/main" pred="{963BF245-B21B-4978-955A-33E9BAA271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0</xdr:col>
      <xdr:colOff>0</xdr:colOff>
      <xdr:row>193</xdr:row>
      <xdr:rowOff>0</xdr:rowOff>
    </xdr:from>
    <xdr:to>
      <xdr:col>7</xdr:col>
      <xdr:colOff>304800</xdr:colOff>
      <xdr:row>209</xdr:row>
      <xdr:rowOff>152400</xdr:rowOff>
    </xdr:to>
    <xdr:graphicFrame macro="">
      <xdr:nvGraphicFramePr>
        <xdr:cNvPr id="72" name="Chart 71">
          <a:extLst>
            <a:ext uri="{FF2B5EF4-FFF2-40B4-BE49-F238E27FC236}">
              <a16:creationId xmlns:a16="http://schemas.microsoft.com/office/drawing/2014/main" id="{F5E4020B-0B58-49FF-831A-AFA757B04D6A}"/>
            </a:ext>
            <a:ext uri="{147F2762-F138-4A5C-976F-8EAC2B608ADB}">
              <a16:predDERef xmlns:a16="http://schemas.microsoft.com/office/drawing/2014/main" pred="{A3F81B92-A48E-4860-A261-9AE53D34C8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8</xdr:col>
      <xdr:colOff>0</xdr:colOff>
      <xdr:row>193</xdr:row>
      <xdr:rowOff>0</xdr:rowOff>
    </xdr:from>
    <xdr:to>
      <xdr:col>15</xdr:col>
      <xdr:colOff>304800</xdr:colOff>
      <xdr:row>209</xdr:row>
      <xdr:rowOff>152400</xdr:rowOff>
    </xdr:to>
    <xdr:graphicFrame macro="">
      <xdr:nvGraphicFramePr>
        <xdr:cNvPr id="74" name="Chart 73">
          <a:extLst>
            <a:ext uri="{FF2B5EF4-FFF2-40B4-BE49-F238E27FC236}">
              <a16:creationId xmlns:a16="http://schemas.microsoft.com/office/drawing/2014/main" id="{96C41291-3A81-41D6-BA5E-E8ADE0CE5945}"/>
            </a:ext>
            <a:ext uri="{147F2762-F138-4A5C-976F-8EAC2B608ADB}">
              <a16:predDERef xmlns:a16="http://schemas.microsoft.com/office/drawing/2014/main" pred="{F5E4020B-0B58-49FF-831A-AFA757B04D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16</xdr:col>
      <xdr:colOff>0</xdr:colOff>
      <xdr:row>193</xdr:row>
      <xdr:rowOff>0</xdr:rowOff>
    </xdr:from>
    <xdr:to>
      <xdr:col>23</xdr:col>
      <xdr:colOff>304800</xdr:colOff>
      <xdr:row>209</xdr:row>
      <xdr:rowOff>152400</xdr:rowOff>
    </xdr:to>
    <xdr:graphicFrame macro="">
      <xdr:nvGraphicFramePr>
        <xdr:cNvPr id="76" name="Chart 75">
          <a:extLst>
            <a:ext uri="{FF2B5EF4-FFF2-40B4-BE49-F238E27FC236}">
              <a16:creationId xmlns:a16="http://schemas.microsoft.com/office/drawing/2014/main" id="{F20B77F7-1C3B-4A4A-8A83-A254858CC21C}"/>
            </a:ext>
            <a:ext uri="{147F2762-F138-4A5C-976F-8EAC2B608ADB}">
              <a16:predDERef xmlns:a16="http://schemas.microsoft.com/office/drawing/2014/main" pred="{96C41291-3A81-41D6-BA5E-E8ADE0CE59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24</xdr:col>
      <xdr:colOff>0</xdr:colOff>
      <xdr:row>193</xdr:row>
      <xdr:rowOff>0</xdr:rowOff>
    </xdr:from>
    <xdr:to>
      <xdr:col>31</xdr:col>
      <xdr:colOff>304800</xdr:colOff>
      <xdr:row>209</xdr:row>
      <xdr:rowOff>152400</xdr:rowOff>
    </xdr:to>
    <xdr:graphicFrame macro="">
      <xdr:nvGraphicFramePr>
        <xdr:cNvPr id="78" name="Chart 77">
          <a:extLst>
            <a:ext uri="{FF2B5EF4-FFF2-40B4-BE49-F238E27FC236}">
              <a16:creationId xmlns:a16="http://schemas.microsoft.com/office/drawing/2014/main" id="{D9B86587-542C-40B6-AA98-FF458566A579}"/>
            </a:ext>
            <a:ext uri="{147F2762-F138-4A5C-976F-8EAC2B608ADB}">
              <a16:predDERef xmlns:a16="http://schemas.microsoft.com/office/drawing/2014/main" pred="{F20B77F7-1C3B-4A4A-8A83-A254858CC2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0</xdr:col>
      <xdr:colOff>0</xdr:colOff>
      <xdr:row>214</xdr:row>
      <xdr:rowOff>0</xdr:rowOff>
    </xdr:from>
    <xdr:to>
      <xdr:col>7</xdr:col>
      <xdr:colOff>304800</xdr:colOff>
      <xdr:row>230</xdr:row>
      <xdr:rowOff>152400</xdr:rowOff>
    </xdr:to>
    <xdr:graphicFrame macro="">
      <xdr:nvGraphicFramePr>
        <xdr:cNvPr id="80" name="Chart 79">
          <a:extLst>
            <a:ext uri="{FF2B5EF4-FFF2-40B4-BE49-F238E27FC236}">
              <a16:creationId xmlns:a16="http://schemas.microsoft.com/office/drawing/2014/main" id="{D011A34A-D5BD-419A-A710-DCA83D23981B}"/>
            </a:ext>
            <a:ext uri="{147F2762-F138-4A5C-976F-8EAC2B608ADB}">
              <a16:predDERef xmlns:a16="http://schemas.microsoft.com/office/drawing/2014/main" pred="{D9B86587-542C-40B6-AA98-FF458566A5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8</xdr:col>
      <xdr:colOff>0</xdr:colOff>
      <xdr:row>214</xdr:row>
      <xdr:rowOff>0</xdr:rowOff>
    </xdr:from>
    <xdr:to>
      <xdr:col>15</xdr:col>
      <xdr:colOff>304800</xdr:colOff>
      <xdr:row>230</xdr:row>
      <xdr:rowOff>152400</xdr:rowOff>
    </xdr:to>
    <xdr:graphicFrame macro="">
      <xdr:nvGraphicFramePr>
        <xdr:cNvPr id="82" name="Chart 81">
          <a:extLst>
            <a:ext uri="{FF2B5EF4-FFF2-40B4-BE49-F238E27FC236}">
              <a16:creationId xmlns:a16="http://schemas.microsoft.com/office/drawing/2014/main" id="{E88ADE2A-F197-4EE3-A1A9-50C5732B2264}"/>
            </a:ext>
            <a:ext uri="{147F2762-F138-4A5C-976F-8EAC2B608ADB}">
              <a16:predDERef xmlns:a16="http://schemas.microsoft.com/office/drawing/2014/main" pred="{D011A34A-D5BD-419A-A710-DCA83D2398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16</xdr:col>
      <xdr:colOff>0</xdr:colOff>
      <xdr:row>214</xdr:row>
      <xdr:rowOff>0</xdr:rowOff>
    </xdr:from>
    <xdr:to>
      <xdr:col>23</xdr:col>
      <xdr:colOff>304800</xdr:colOff>
      <xdr:row>230</xdr:row>
      <xdr:rowOff>152400</xdr:rowOff>
    </xdr:to>
    <xdr:graphicFrame macro="">
      <xdr:nvGraphicFramePr>
        <xdr:cNvPr id="84" name="Chart 83">
          <a:extLst>
            <a:ext uri="{FF2B5EF4-FFF2-40B4-BE49-F238E27FC236}">
              <a16:creationId xmlns:a16="http://schemas.microsoft.com/office/drawing/2014/main" id="{5E3D9B95-7373-486C-8CC8-DA1BE1009826}"/>
            </a:ext>
            <a:ext uri="{147F2762-F138-4A5C-976F-8EAC2B608ADB}">
              <a16:predDERef xmlns:a16="http://schemas.microsoft.com/office/drawing/2014/main" pred="{E88ADE2A-F197-4EE3-A1A9-50C5732B22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24</xdr:col>
      <xdr:colOff>0</xdr:colOff>
      <xdr:row>214</xdr:row>
      <xdr:rowOff>0</xdr:rowOff>
    </xdr:from>
    <xdr:to>
      <xdr:col>31</xdr:col>
      <xdr:colOff>304800</xdr:colOff>
      <xdr:row>230</xdr:row>
      <xdr:rowOff>152400</xdr:rowOff>
    </xdr:to>
    <xdr:graphicFrame macro="">
      <xdr:nvGraphicFramePr>
        <xdr:cNvPr id="86" name="Chart 85">
          <a:extLst>
            <a:ext uri="{FF2B5EF4-FFF2-40B4-BE49-F238E27FC236}">
              <a16:creationId xmlns:a16="http://schemas.microsoft.com/office/drawing/2014/main" id="{88DBE7BD-F46B-4FFC-AF6F-29BCCA61BE4B}"/>
            </a:ext>
            <a:ext uri="{147F2762-F138-4A5C-976F-8EAC2B608ADB}">
              <a16:predDERef xmlns:a16="http://schemas.microsoft.com/office/drawing/2014/main" pred="{5E3D9B95-7373-486C-8CC8-DA1BE10098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0</xdr:col>
      <xdr:colOff>0</xdr:colOff>
      <xdr:row>235</xdr:row>
      <xdr:rowOff>0</xdr:rowOff>
    </xdr:from>
    <xdr:to>
      <xdr:col>7</xdr:col>
      <xdr:colOff>304800</xdr:colOff>
      <xdr:row>251</xdr:row>
      <xdr:rowOff>152400</xdr:rowOff>
    </xdr:to>
    <xdr:graphicFrame macro="">
      <xdr:nvGraphicFramePr>
        <xdr:cNvPr id="88" name="Chart 87">
          <a:extLst>
            <a:ext uri="{FF2B5EF4-FFF2-40B4-BE49-F238E27FC236}">
              <a16:creationId xmlns:a16="http://schemas.microsoft.com/office/drawing/2014/main" id="{D458186F-2CD3-4066-B263-5E5D22EB70FA}"/>
            </a:ext>
            <a:ext uri="{147F2762-F138-4A5C-976F-8EAC2B608ADB}">
              <a16:predDERef xmlns:a16="http://schemas.microsoft.com/office/drawing/2014/main" pred="{88DBE7BD-F46B-4FFC-AF6F-29BCCA61BE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8</xdr:col>
      <xdr:colOff>0</xdr:colOff>
      <xdr:row>235</xdr:row>
      <xdr:rowOff>0</xdr:rowOff>
    </xdr:from>
    <xdr:to>
      <xdr:col>15</xdr:col>
      <xdr:colOff>304800</xdr:colOff>
      <xdr:row>251</xdr:row>
      <xdr:rowOff>152400</xdr:rowOff>
    </xdr:to>
    <xdr:graphicFrame macro="">
      <xdr:nvGraphicFramePr>
        <xdr:cNvPr id="90" name="Chart 89">
          <a:extLst>
            <a:ext uri="{FF2B5EF4-FFF2-40B4-BE49-F238E27FC236}">
              <a16:creationId xmlns:a16="http://schemas.microsoft.com/office/drawing/2014/main" id="{3A816F79-4826-490E-B911-83AEEE25FBB2}"/>
            </a:ext>
            <a:ext uri="{147F2762-F138-4A5C-976F-8EAC2B608ADB}">
              <a16:predDERef xmlns:a16="http://schemas.microsoft.com/office/drawing/2014/main" pred="{D458186F-2CD3-4066-B263-5E5D22EB70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16</xdr:col>
      <xdr:colOff>0</xdr:colOff>
      <xdr:row>235</xdr:row>
      <xdr:rowOff>0</xdr:rowOff>
    </xdr:from>
    <xdr:to>
      <xdr:col>23</xdr:col>
      <xdr:colOff>304800</xdr:colOff>
      <xdr:row>251</xdr:row>
      <xdr:rowOff>152400</xdr:rowOff>
    </xdr:to>
    <xdr:graphicFrame macro="">
      <xdr:nvGraphicFramePr>
        <xdr:cNvPr id="92" name="Chart 91">
          <a:extLst>
            <a:ext uri="{FF2B5EF4-FFF2-40B4-BE49-F238E27FC236}">
              <a16:creationId xmlns:a16="http://schemas.microsoft.com/office/drawing/2014/main" id="{FC28AEFD-5234-4144-AB71-C47E4A38218D}"/>
            </a:ext>
            <a:ext uri="{147F2762-F138-4A5C-976F-8EAC2B608ADB}">
              <a16:predDERef xmlns:a16="http://schemas.microsoft.com/office/drawing/2014/main" pred="{3A816F79-4826-490E-B911-83AEEE25FB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24</xdr:col>
      <xdr:colOff>0</xdr:colOff>
      <xdr:row>235</xdr:row>
      <xdr:rowOff>0</xdr:rowOff>
    </xdr:from>
    <xdr:to>
      <xdr:col>31</xdr:col>
      <xdr:colOff>304800</xdr:colOff>
      <xdr:row>251</xdr:row>
      <xdr:rowOff>152400</xdr:rowOff>
    </xdr:to>
    <xdr:graphicFrame macro="">
      <xdr:nvGraphicFramePr>
        <xdr:cNvPr id="94" name="Chart 93">
          <a:extLst>
            <a:ext uri="{FF2B5EF4-FFF2-40B4-BE49-F238E27FC236}">
              <a16:creationId xmlns:a16="http://schemas.microsoft.com/office/drawing/2014/main" id="{787E8DCD-D335-4D34-A9F9-D55E95F4D0CE}"/>
            </a:ext>
            <a:ext uri="{147F2762-F138-4A5C-976F-8EAC2B608ADB}">
              <a16:predDERef xmlns:a16="http://schemas.microsoft.com/office/drawing/2014/main" pred="{FC28AEFD-5234-4144-AB71-C47E4A3821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0</xdr:col>
      <xdr:colOff>0</xdr:colOff>
      <xdr:row>256</xdr:row>
      <xdr:rowOff>0</xdr:rowOff>
    </xdr:from>
    <xdr:to>
      <xdr:col>7</xdr:col>
      <xdr:colOff>304800</xdr:colOff>
      <xdr:row>272</xdr:row>
      <xdr:rowOff>152400</xdr:rowOff>
    </xdr:to>
    <xdr:graphicFrame macro="">
      <xdr:nvGraphicFramePr>
        <xdr:cNvPr id="96" name="Chart 95">
          <a:extLst>
            <a:ext uri="{FF2B5EF4-FFF2-40B4-BE49-F238E27FC236}">
              <a16:creationId xmlns:a16="http://schemas.microsoft.com/office/drawing/2014/main" id="{7BD56DF8-C73B-44A1-AF37-9E61C434C183}"/>
            </a:ext>
            <a:ext uri="{147F2762-F138-4A5C-976F-8EAC2B608ADB}">
              <a16:predDERef xmlns:a16="http://schemas.microsoft.com/office/drawing/2014/main" pred="{787E8DCD-D335-4D34-A9F9-D55E95F4D0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8</xdr:col>
      <xdr:colOff>0</xdr:colOff>
      <xdr:row>256</xdr:row>
      <xdr:rowOff>0</xdr:rowOff>
    </xdr:from>
    <xdr:to>
      <xdr:col>15</xdr:col>
      <xdr:colOff>304800</xdr:colOff>
      <xdr:row>272</xdr:row>
      <xdr:rowOff>152400</xdr:rowOff>
    </xdr:to>
    <xdr:graphicFrame macro="">
      <xdr:nvGraphicFramePr>
        <xdr:cNvPr id="98" name="Chart 97">
          <a:extLst>
            <a:ext uri="{FF2B5EF4-FFF2-40B4-BE49-F238E27FC236}">
              <a16:creationId xmlns:a16="http://schemas.microsoft.com/office/drawing/2014/main" id="{5D1A2EB6-5268-451D-8739-CDF36EA6C07F}"/>
            </a:ext>
            <a:ext uri="{147F2762-F138-4A5C-976F-8EAC2B608ADB}">
              <a16:predDERef xmlns:a16="http://schemas.microsoft.com/office/drawing/2014/main" pred="{7BD56DF8-C73B-44A1-AF37-9E61C434C1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16</xdr:col>
      <xdr:colOff>0</xdr:colOff>
      <xdr:row>256</xdr:row>
      <xdr:rowOff>0</xdr:rowOff>
    </xdr:from>
    <xdr:to>
      <xdr:col>23</xdr:col>
      <xdr:colOff>304800</xdr:colOff>
      <xdr:row>272</xdr:row>
      <xdr:rowOff>152400</xdr:rowOff>
    </xdr:to>
    <xdr:graphicFrame macro="">
      <xdr:nvGraphicFramePr>
        <xdr:cNvPr id="100" name="Chart 99">
          <a:extLst>
            <a:ext uri="{FF2B5EF4-FFF2-40B4-BE49-F238E27FC236}">
              <a16:creationId xmlns:a16="http://schemas.microsoft.com/office/drawing/2014/main" id="{FA7A7401-A868-4813-BE5E-01447E06CF83}"/>
            </a:ext>
            <a:ext uri="{147F2762-F138-4A5C-976F-8EAC2B608ADB}">
              <a16:predDERef xmlns:a16="http://schemas.microsoft.com/office/drawing/2014/main" pred="{5D1A2EB6-5268-451D-8739-CDF36EA6C0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24</xdr:col>
      <xdr:colOff>0</xdr:colOff>
      <xdr:row>256</xdr:row>
      <xdr:rowOff>0</xdr:rowOff>
    </xdr:from>
    <xdr:to>
      <xdr:col>31</xdr:col>
      <xdr:colOff>304800</xdr:colOff>
      <xdr:row>272</xdr:row>
      <xdr:rowOff>152400</xdr:rowOff>
    </xdr:to>
    <xdr:graphicFrame macro="">
      <xdr:nvGraphicFramePr>
        <xdr:cNvPr id="102" name="Chart 101">
          <a:extLst>
            <a:ext uri="{FF2B5EF4-FFF2-40B4-BE49-F238E27FC236}">
              <a16:creationId xmlns:a16="http://schemas.microsoft.com/office/drawing/2014/main" id="{32F23017-39D4-4319-9079-0574D5C33AB0}"/>
            </a:ext>
            <a:ext uri="{147F2762-F138-4A5C-976F-8EAC2B608ADB}">
              <a16:predDERef xmlns:a16="http://schemas.microsoft.com/office/drawing/2014/main" pred="{FA7A7401-A868-4813-BE5E-01447E06CF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0</xdr:col>
      <xdr:colOff>0</xdr:colOff>
      <xdr:row>277</xdr:row>
      <xdr:rowOff>0</xdr:rowOff>
    </xdr:from>
    <xdr:to>
      <xdr:col>7</xdr:col>
      <xdr:colOff>304800</xdr:colOff>
      <xdr:row>293</xdr:row>
      <xdr:rowOff>152400</xdr:rowOff>
    </xdr:to>
    <xdr:graphicFrame macro="">
      <xdr:nvGraphicFramePr>
        <xdr:cNvPr id="104" name="Chart 103">
          <a:extLst>
            <a:ext uri="{FF2B5EF4-FFF2-40B4-BE49-F238E27FC236}">
              <a16:creationId xmlns:a16="http://schemas.microsoft.com/office/drawing/2014/main" id="{484F19AA-6125-469D-8824-06C5B8979108}"/>
            </a:ext>
            <a:ext uri="{147F2762-F138-4A5C-976F-8EAC2B608ADB}">
              <a16:predDERef xmlns:a16="http://schemas.microsoft.com/office/drawing/2014/main" pred="{32F23017-39D4-4319-9079-0574D5C33A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8</xdr:col>
      <xdr:colOff>0</xdr:colOff>
      <xdr:row>277</xdr:row>
      <xdr:rowOff>0</xdr:rowOff>
    </xdr:from>
    <xdr:to>
      <xdr:col>15</xdr:col>
      <xdr:colOff>304800</xdr:colOff>
      <xdr:row>293</xdr:row>
      <xdr:rowOff>152400</xdr:rowOff>
    </xdr:to>
    <xdr:graphicFrame macro="">
      <xdr:nvGraphicFramePr>
        <xdr:cNvPr id="106" name="Chart 105">
          <a:extLst>
            <a:ext uri="{FF2B5EF4-FFF2-40B4-BE49-F238E27FC236}">
              <a16:creationId xmlns:a16="http://schemas.microsoft.com/office/drawing/2014/main" id="{8F2A1702-FB4F-4449-8B1C-79D2B6C2634C}"/>
            </a:ext>
            <a:ext uri="{147F2762-F138-4A5C-976F-8EAC2B608ADB}">
              <a16:predDERef xmlns:a16="http://schemas.microsoft.com/office/drawing/2014/main" pred="{484F19AA-6125-469D-8824-06C5B89791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16</xdr:col>
      <xdr:colOff>0</xdr:colOff>
      <xdr:row>277</xdr:row>
      <xdr:rowOff>0</xdr:rowOff>
    </xdr:from>
    <xdr:to>
      <xdr:col>23</xdr:col>
      <xdr:colOff>304800</xdr:colOff>
      <xdr:row>293</xdr:row>
      <xdr:rowOff>152400</xdr:rowOff>
    </xdr:to>
    <xdr:graphicFrame macro="">
      <xdr:nvGraphicFramePr>
        <xdr:cNvPr id="108" name="Chart 107">
          <a:extLst>
            <a:ext uri="{FF2B5EF4-FFF2-40B4-BE49-F238E27FC236}">
              <a16:creationId xmlns:a16="http://schemas.microsoft.com/office/drawing/2014/main" id="{0BE8A053-D37C-4989-9C18-9F10745AC9A5}"/>
            </a:ext>
            <a:ext uri="{147F2762-F138-4A5C-976F-8EAC2B608ADB}">
              <a16:predDERef xmlns:a16="http://schemas.microsoft.com/office/drawing/2014/main" pred="{8F2A1702-FB4F-4449-8B1C-79D2B6C26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24</xdr:col>
      <xdr:colOff>0</xdr:colOff>
      <xdr:row>277</xdr:row>
      <xdr:rowOff>0</xdr:rowOff>
    </xdr:from>
    <xdr:to>
      <xdr:col>31</xdr:col>
      <xdr:colOff>304800</xdr:colOff>
      <xdr:row>293</xdr:row>
      <xdr:rowOff>152400</xdr:rowOff>
    </xdr:to>
    <xdr:graphicFrame macro="">
      <xdr:nvGraphicFramePr>
        <xdr:cNvPr id="110" name="Chart 109">
          <a:extLst>
            <a:ext uri="{FF2B5EF4-FFF2-40B4-BE49-F238E27FC236}">
              <a16:creationId xmlns:a16="http://schemas.microsoft.com/office/drawing/2014/main" id="{7C989BFB-51EC-45BE-8CE5-690D7D8845F3}"/>
            </a:ext>
            <a:ext uri="{147F2762-F138-4A5C-976F-8EAC2B608ADB}">
              <a16:predDERef xmlns:a16="http://schemas.microsoft.com/office/drawing/2014/main" pred="{0BE8A053-D37C-4989-9C18-9F10745AC9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>
    <xdr:from>
      <xdr:col>0</xdr:col>
      <xdr:colOff>0</xdr:colOff>
      <xdr:row>298</xdr:row>
      <xdr:rowOff>0</xdr:rowOff>
    </xdr:from>
    <xdr:to>
      <xdr:col>7</xdr:col>
      <xdr:colOff>304800</xdr:colOff>
      <xdr:row>314</xdr:row>
      <xdr:rowOff>152400</xdr:rowOff>
    </xdr:to>
    <xdr:graphicFrame macro="">
      <xdr:nvGraphicFramePr>
        <xdr:cNvPr id="112" name="Chart 111">
          <a:extLst>
            <a:ext uri="{FF2B5EF4-FFF2-40B4-BE49-F238E27FC236}">
              <a16:creationId xmlns:a16="http://schemas.microsoft.com/office/drawing/2014/main" id="{3EF6B24D-546E-4608-A567-2580A596E2EC}"/>
            </a:ext>
            <a:ext uri="{147F2762-F138-4A5C-976F-8EAC2B608ADB}">
              <a16:predDERef xmlns:a16="http://schemas.microsoft.com/office/drawing/2014/main" pred="{7C989BFB-51EC-45BE-8CE5-690D7D8845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>
    <xdr:from>
      <xdr:col>8</xdr:col>
      <xdr:colOff>0</xdr:colOff>
      <xdr:row>298</xdr:row>
      <xdr:rowOff>0</xdr:rowOff>
    </xdr:from>
    <xdr:to>
      <xdr:col>15</xdr:col>
      <xdr:colOff>304800</xdr:colOff>
      <xdr:row>314</xdr:row>
      <xdr:rowOff>152400</xdr:rowOff>
    </xdr:to>
    <xdr:graphicFrame macro="">
      <xdr:nvGraphicFramePr>
        <xdr:cNvPr id="114" name="Chart 113">
          <a:extLst>
            <a:ext uri="{FF2B5EF4-FFF2-40B4-BE49-F238E27FC236}">
              <a16:creationId xmlns:a16="http://schemas.microsoft.com/office/drawing/2014/main" id="{FDBC526E-BEFD-4569-8BBB-CC15D00875C9}"/>
            </a:ext>
            <a:ext uri="{147F2762-F138-4A5C-976F-8EAC2B608ADB}">
              <a16:predDERef xmlns:a16="http://schemas.microsoft.com/office/drawing/2014/main" pred="{3EF6B24D-546E-4608-A567-2580A596E2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>
    <xdr:from>
      <xdr:col>16</xdr:col>
      <xdr:colOff>0</xdr:colOff>
      <xdr:row>298</xdr:row>
      <xdr:rowOff>0</xdr:rowOff>
    </xdr:from>
    <xdr:to>
      <xdr:col>23</xdr:col>
      <xdr:colOff>304800</xdr:colOff>
      <xdr:row>314</xdr:row>
      <xdr:rowOff>152400</xdr:rowOff>
    </xdr:to>
    <xdr:graphicFrame macro="">
      <xdr:nvGraphicFramePr>
        <xdr:cNvPr id="116" name="Chart 115">
          <a:extLst>
            <a:ext uri="{FF2B5EF4-FFF2-40B4-BE49-F238E27FC236}">
              <a16:creationId xmlns:a16="http://schemas.microsoft.com/office/drawing/2014/main" id="{A4B35731-920F-4110-AB30-DA69CD5F8BB6}"/>
            </a:ext>
            <a:ext uri="{147F2762-F138-4A5C-976F-8EAC2B608ADB}">
              <a16:predDERef xmlns:a16="http://schemas.microsoft.com/office/drawing/2014/main" pred="{FDBC526E-BEFD-4569-8BBB-CC15D00875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/>
  </xdr:twoCellAnchor>
  <xdr:twoCellAnchor>
    <xdr:from>
      <xdr:col>24</xdr:col>
      <xdr:colOff>0</xdr:colOff>
      <xdr:row>298</xdr:row>
      <xdr:rowOff>0</xdr:rowOff>
    </xdr:from>
    <xdr:to>
      <xdr:col>31</xdr:col>
      <xdr:colOff>304800</xdr:colOff>
      <xdr:row>314</xdr:row>
      <xdr:rowOff>152400</xdr:rowOff>
    </xdr:to>
    <xdr:graphicFrame macro="">
      <xdr:nvGraphicFramePr>
        <xdr:cNvPr id="118" name="Chart 117">
          <a:extLst>
            <a:ext uri="{FF2B5EF4-FFF2-40B4-BE49-F238E27FC236}">
              <a16:creationId xmlns:a16="http://schemas.microsoft.com/office/drawing/2014/main" id="{39739178-5B14-4E85-B731-4A3759E8EC57}"/>
            </a:ext>
            <a:ext uri="{147F2762-F138-4A5C-976F-8EAC2B608ADB}">
              <a16:predDERef xmlns:a16="http://schemas.microsoft.com/office/drawing/2014/main" pred="{A4B35731-920F-4110-AB30-DA69CD5F8B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  <xdr:twoCellAnchor>
    <xdr:from>
      <xdr:col>0</xdr:col>
      <xdr:colOff>0</xdr:colOff>
      <xdr:row>319</xdr:row>
      <xdr:rowOff>0</xdr:rowOff>
    </xdr:from>
    <xdr:to>
      <xdr:col>7</xdr:col>
      <xdr:colOff>304800</xdr:colOff>
      <xdr:row>335</xdr:row>
      <xdr:rowOff>152400</xdr:rowOff>
    </xdr:to>
    <xdr:graphicFrame macro="">
      <xdr:nvGraphicFramePr>
        <xdr:cNvPr id="120" name="Chart 119">
          <a:extLst>
            <a:ext uri="{FF2B5EF4-FFF2-40B4-BE49-F238E27FC236}">
              <a16:creationId xmlns:a16="http://schemas.microsoft.com/office/drawing/2014/main" id="{91FC0F74-06D0-4B9D-8D4D-21637DF8CD30}"/>
            </a:ext>
            <a:ext uri="{147F2762-F138-4A5C-976F-8EAC2B608ADB}">
              <a16:predDERef xmlns:a16="http://schemas.microsoft.com/office/drawing/2014/main" pred="{39739178-5B14-4E85-B731-4A3759E8EC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xdr:graphicFrame>
    <xdr:clientData/>
  </xdr:twoCellAnchor>
  <xdr:twoCellAnchor>
    <xdr:from>
      <xdr:col>8</xdr:col>
      <xdr:colOff>0</xdr:colOff>
      <xdr:row>319</xdr:row>
      <xdr:rowOff>0</xdr:rowOff>
    </xdr:from>
    <xdr:to>
      <xdr:col>15</xdr:col>
      <xdr:colOff>304800</xdr:colOff>
      <xdr:row>335</xdr:row>
      <xdr:rowOff>152400</xdr:rowOff>
    </xdr:to>
    <xdr:graphicFrame macro="">
      <xdr:nvGraphicFramePr>
        <xdr:cNvPr id="123" name="Chart 122">
          <a:extLst>
            <a:ext uri="{FF2B5EF4-FFF2-40B4-BE49-F238E27FC236}">
              <a16:creationId xmlns:a16="http://schemas.microsoft.com/office/drawing/2014/main" id="{F7D1821A-1376-4AE8-909D-7DFD8541A712}"/>
            </a:ext>
            <a:ext uri="{147F2762-F138-4A5C-976F-8EAC2B608ADB}">
              <a16:predDERef xmlns:a16="http://schemas.microsoft.com/office/drawing/2014/main" pred="{91FC0F74-06D0-4B9D-8D4D-21637DF8CD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2"/>
        </a:graphicData>
      </a:graphic>
    </xdr:graphicFrame>
    <xdr:clientData/>
  </xdr:twoCellAnchor>
  <xdr:twoCellAnchor>
    <xdr:from>
      <xdr:col>16</xdr:col>
      <xdr:colOff>0</xdr:colOff>
      <xdr:row>319</xdr:row>
      <xdr:rowOff>0</xdr:rowOff>
    </xdr:from>
    <xdr:to>
      <xdr:col>23</xdr:col>
      <xdr:colOff>304800</xdr:colOff>
      <xdr:row>335</xdr:row>
      <xdr:rowOff>152400</xdr:rowOff>
    </xdr:to>
    <xdr:graphicFrame macro="">
      <xdr:nvGraphicFramePr>
        <xdr:cNvPr id="125" name="Chart 124">
          <a:extLst>
            <a:ext uri="{FF2B5EF4-FFF2-40B4-BE49-F238E27FC236}">
              <a16:creationId xmlns:a16="http://schemas.microsoft.com/office/drawing/2014/main" id="{FA3A11A1-6891-429A-AA39-151FBA7108DC}"/>
            </a:ext>
            <a:ext uri="{147F2762-F138-4A5C-976F-8EAC2B608ADB}">
              <a16:predDERef xmlns:a16="http://schemas.microsoft.com/office/drawing/2014/main" pred="{F7D1821A-1376-4AE8-909D-7DFD8541A7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3"/>
        </a:graphicData>
      </a:graphic>
    </xdr:graphicFrame>
    <xdr:clientData/>
  </xdr:twoCellAnchor>
  <xdr:twoCellAnchor>
    <xdr:from>
      <xdr:col>24</xdr:col>
      <xdr:colOff>0</xdr:colOff>
      <xdr:row>319</xdr:row>
      <xdr:rowOff>0</xdr:rowOff>
    </xdr:from>
    <xdr:to>
      <xdr:col>31</xdr:col>
      <xdr:colOff>304800</xdr:colOff>
      <xdr:row>335</xdr:row>
      <xdr:rowOff>152400</xdr:rowOff>
    </xdr:to>
    <xdr:graphicFrame macro="">
      <xdr:nvGraphicFramePr>
        <xdr:cNvPr id="127" name="Chart 126">
          <a:extLst>
            <a:ext uri="{FF2B5EF4-FFF2-40B4-BE49-F238E27FC236}">
              <a16:creationId xmlns:a16="http://schemas.microsoft.com/office/drawing/2014/main" id="{9793C998-27AB-4400-A3D0-FFA066D5780F}"/>
            </a:ext>
            <a:ext uri="{147F2762-F138-4A5C-976F-8EAC2B608ADB}">
              <a16:predDERef xmlns:a16="http://schemas.microsoft.com/office/drawing/2014/main" pred="{FA3A11A1-6891-429A-AA39-151FBA7108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4"/>
        </a:graphicData>
      </a:graphic>
    </xdr:graphicFrame>
    <xdr:clientData/>
  </xdr:twoCellAnchor>
  <xdr:twoCellAnchor>
    <xdr:from>
      <xdr:col>0</xdr:col>
      <xdr:colOff>0</xdr:colOff>
      <xdr:row>340</xdr:row>
      <xdr:rowOff>0</xdr:rowOff>
    </xdr:from>
    <xdr:to>
      <xdr:col>7</xdr:col>
      <xdr:colOff>304800</xdr:colOff>
      <xdr:row>356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0EC034F-2675-4A2E-8133-1C473296A7CB}"/>
            </a:ext>
            <a:ext uri="{147F2762-F138-4A5C-976F-8EAC2B608ADB}">
              <a16:predDERef xmlns:a16="http://schemas.microsoft.com/office/drawing/2014/main" pred="{9793C998-27AB-4400-A3D0-FFA066D578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5"/>
        </a:graphicData>
      </a:graphic>
    </xdr:graphicFrame>
    <xdr:clientData/>
  </xdr:twoCellAnchor>
  <xdr:twoCellAnchor>
    <xdr:from>
      <xdr:col>8</xdr:col>
      <xdr:colOff>0</xdr:colOff>
      <xdr:row>340</xdr:row>
      <xdr:rowOff>0</xdr:rowOff>
    </xdr:from>
    <xdr:to>
      <xdr:col>15</xdr:col>
      <xdr:colOff>304800</xdr:colOff>
      <xdr:row>356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BC7C1A1-ECDB-400F-AA39-507A5D2D9B8A}"/>
            </a:ext>
            <a:ext uri="{147F2762-F138-4A5C-976F-8EAC2B608ADB}">
              <a16:predDERef xmlns:a16="http://schemas.microsoft.com/office/drawing/2014/main" pred="{40EC034F-2675-4A2E-8133-1C473296A7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6"/>
        </a:graphicData>
      </a:graphic>
    </xdr:graphicFrame>
    <xdr:clientData/>
  </xdr:twoCellAnchor>
  <xdr:twoCellAnchor>
    <xdr:from>
      <xdr:col>16</xdr:col>
      <xdr:colOff>0</xdr:colOff>
      <xdr:row>340</xdr:row>
      <xdr:rowOff>0</xdr:rowOff>
    </xdr:from>
    <xdr:to>
      <xdr:col>23</xdr:col>
      <xdr:colOff>304800</xdr:colOff>
      <xdr:row>356</xdr:row>
      <xdr:rowOff>152400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29A2CE8-8E49-4ACB-8649-8348B7D07120}"/>
            </a:ext>
            <a:ext uri="{147F2762-F138-4A5C-976F-8EAC2B608ADB}">
              <a16:predDERef xmlns:a16="http://schemas.microsoft.com/office/drawing/2014/main" pred="{EBC7C1A1-ECDB-400F-AA39-507A5D2D9B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7"/>
        </a:graphicData>
      </a:graphic>
    </xdr:graphicFrame>
    <xdr:clientData/>
  </xdr:twoCellAnchor>
  <xdr:twoCellAnchor>
    <xdr:from>
      <xdr:col>24</xdr:col>
      <xdr:colOff>0</xdr:colOff>
      <xdr:row>340</xdr:row>
      <xdr:rowOff>0</xdr:rowOff>
    </xdr:from>
    <xdr:to>
      <xdr:col>31</xdr:col>
      <xdr:colOff>304800</xdr:colOff>
      <xdr:row>356</xdr:row>
      <xdr:rowOff>152400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CBFEEFDF-2F0B-4879-A72F-2A52E830422D}"/>
            </a:ext>
            <a:ext uri="{147F2762-F138-4A5C-976F-8EAC2B608ADB}">
              <a16:predDERef xmlns:a16="http://schemas.microsoft.com/office/drawing/2014/main" pred="{029A2CE8-8E49-4ACB-8649-8348B7D071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8"/>
        </a:graphicData>
      </a:graphic>
    </xdr:graphicFrame>
    <xdr:clientData/>
  </xdr:twoCellAnchor>
  <xdr:twoCellAnchor>
    <xdr:from>
      <xdr:col>0</xdr:col>
      <xdr:colOff>0</xdr:colOff>
      <xdr:row>361</xdr:row>
      <xdr:rowOff>0</xdr:rowOff>
    </xdr:from>
    <xdr:to>
      <xdr:col>7</xdr:col>
      <xdr:colOff>304800</xdr:colOff>
      <xdr:row>377</xdr:row>
      <xdr:rowOff>152400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6BA01F48-B4F4-42C2-809C-C12A29E014CF}"/>
            </a:ext>
            <a:ext uri="{147F2762-F138-4A5C-976F-8EAC2B608ADB}">
              <a16:predDERef xmlns:a16="http://schemas.microsoft.com/office/drawing/2014/main" pred="{CBFEEFDF-2F0B-4879-A72F-2A52E83042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9"/>
        </a:graphicData>
      </a:graphic>
    </xdr:graphicFrame>
    <xdr:clientData/>
  </xdr:twoCellAnchor>
  <xdr:twoCellAnchor>
    <xdr:from>
      <xdr:col>8</xdr:col>
      <xdr:colOff>0</xdr:colOff>
      <xdr:row>361</xdr:row>
      <xdr:rowOff>0</xdr:rowOff>
    </xdr:from>
    <xdr:to>
      <xdr:col>15</xdr:col>
      <xdr:colOff>304800</xdr:colOff>
      <xdr:row>377</xdr:row>
      <xdr:rowOff>152400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25CC5ED3-9DCD-4425-A065-4B8EA53DDD41}"/>
            </a:ext>
            <a:ext uri="{147F2762-F138-4A5C-976F-8EAC2B608ADB}">
              <a16:predDERef xmlns:a16="http://schemas.microsoft.com/office/drawing/2014/main" pred="{6BA01F48-B4F4-42C2-809C-C12A29E014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0"/>
        </a:graphicData>
      </a:graphic>
    </xdr:graphicFrame>
    <xdr:clientData/>
  </xdr:twoCellAnchor>
  <xdr:twoCellAnchor>
    <xdr:from>
      <xdr:col>16</xdr:col>
      <xdr:colOff>0</xdr:colOff>
      <xdr:row>361</xdr:row>
      <xdr:rowOff>0</xdr:rowOff>
    </xdr:from>
    <xdr:to>
      <xdr:col>23</xdr:col>
      <xdr:colOff>304800</xdr:colOff>
      <xdr:row>377</xdr:row>
      <xdr:rowOff>152400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8960D632-DE9D-477C-9C8A-65ECAAC1582B}"/>
            </a:ext>
            <a:ext uri="{147F2762-F138-4A5C-976F-8EAC2B608ADB}">
              <a16:predDERef xmlns:a16="http://schemas.microsoft.com/office/drawing/2014/main" pred="{25CC5ED3-9DCD-4425-A065-4B8EA53DDD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1"/>
        </a:graphicData>
      </a:graphic>
    </xdr:graphicFrame>
    <xdr:clientData/>
  </xdr:twoCellAnchor>
  <xdr:twoCellAnchor>
    <xdr:from>
      <xdr:col>24</xdr:col>
      <xdr:colOff>0</xdr:colOff>
      <xdr:row>361</xdr:row>
      <xdr:rowOff>0</xdr:rowOff>
    </xdr:from>
    <xdr:to>
      <xdr:col>31</xdr:col>
      <xdr:colOff>304800</xdr:colOff>
      <xdr:row>377</xdr:row>
      <xdr:rowOff>152400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90217CEE-8CCC-4AE2-9AC7-62E7E51EF206}"/>
            </a:ext>
            <a:ext uri="{147F2762-F138-4A5C-976F-8EAC2B608ADB}">
              <a16:predDERef xmlns:a16="http://schemas.microsoft.com/office/drawing/2014/main" pred="{8960D632-DE9D-477C-9C8A-65ECAAC158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2"/>
        </a:graphicData>
      </a:graphic>
    </xdr:graphicFrame>
    <xdr:clientData/>
  </xdr:twoCellAnchor>
  <xdr:twoCellAnchor>
    <xdr:from>
      <xdr:col>0</xdr:col>
      <xdr:colOff>0</xdr:colOff>
      <xdr:row>382</xdr:row>
      <xdr:rowOff>0</xdr:rowOff>
    </xdr:from>
    <xdr:to>
      <xdr:col>7</xdr:col>
      <xdr:colOff>304800</xdr:colOff>
      <xdr:row>398</xdr:row>
      <xdr:rowOff>152400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B6E6C579-7860-4FEF-AB05-BA7D0DA22503}"/>
            </a:ext>
            <a:ext uri="{147F2762-F138-4A5C-976F-8EAC2B608ADB}">
              <a16:predDERef xmlns:a16="http://schemas.microsoft.com/office/drawing/2014/main" pred="{90217CEE-8CCC-4AE2-9AC7-62E7E51EF2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3"/>
        </a:graphicData>
      </a:graphic>
    </xdr:graphicFrame>
    <xdr:clientData/>
  </xdr:twoCellAnchor>
  <xdr:twoCellAnchor>
    <xdr:from>
      <xdr:col>8</xdr:col>
      <xdr:colOff>0</xdr:colOff>
      <xdr:row>382</xdr:row>
      <xdr:rowOff>0</xdr:rowOff>
    </xdr:from>
    <xdr:to>
      <xdr:col>15</xdr:col>
      <xdr:colOff>304800</xdr:colOff>
      <xdr:row>398</xdr:row>
      <xdr:rowOff>152400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42EC4F45-E9EA-4978-8CB7-03AD1028DBDD}"/>
            </a:ext>
            <a:ext uri="{147F2762-F138-4A5C-976F-8EAC2B608ADB}">
              <a16:predDERef xmlns:a16="http://schemas.microsoft.com/office/drawing/2014/main" pred="{B6E6C579-7860-4FEF-AB05-BA7D0DA225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4"/>
        </a:graphicData>
      </a:graphic>
    </xdr:graphicFrame>
    <xdr:clientData/>
  </xdr:twoCellAnchor>
  <xdr:twoCellAnchor>
    <xdr:from>
      <xdr:col>16</xdr:col>
      <xdr:colOff>0</xdr:colOff>
      <xdr:row>382</xdr:row>
      <xdr:rowOff>0</xdr:rowOff>
    </xdr:from>
    <xdr:to>
      <xdr:col>23</xdr:col>
      <xdr:colOff>304800</xdr:colOff>
      <xdr:row>398</xdr:row>
      <xdr:rowOff>152400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F6F0F186-664E-488F-9D6E-6E1105759CCA}"/>
            </a:ext>
            <a:ext uri="{147F2762-F138-4A5C-976F-8EAC2B608ADB}">
              <a16:predDERef xmlns:a16="http://schemas.microsoft.com/office/drawing/2014/main" pred="{42EC4F45-E9EA-4978-8CB7-03AD1028D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5"/>
        </a:graphicData>
      </a:graphic>
    </xdr:graphicFrame>
    <xdr:clientData/>
  </xdr:twoCellAnchor>
  <xdr:twoCellAnchor>
    <xdr:from>
      <xdr:col>24</xdr:col>
      <xdr:colOff>0</xdr:colOff>
      <xdr:row>382</xdr:row>
      <xdr:rowOff>0</xdr:rowOff>
    </xdr:from>
    <xdr:to>
      <xdr:col>31</xdr:col>
      <xdr:colOff>304800</xdr:colOff>
      <xdr:row>398</xdr:row>
      <xdr:rowOff>152400</xdr:rowOff>
    </xdr:to>
    <xdr:graphicFrame macro="">
      <xdr:nvGraphicFramePr>
        <xdr:cNvPr id="55" name="Chart 54">
          <a:extLst>
            <a:ext uri="{FF2B5EF4-FFF2-40B4-BE49-F238E27FC236}">
              <a16:creationId xmlns:a16="http://schemas.microsoft.com/office/drawing/2014/main" id="{173ECCEA-C748-403E-9F64-5F858C2DBEE9}"/>
            </a:ext>
            <a:ext uri="{147F2762-F138-4A5C-976F-8EAC2B608ADB}">
              <a16:predDERef xmlns:a16="http://schemas.microsoft.com/office/drawing/2014/main" pred="{F6F0F186-664E-488F-9D6E-6E1105759C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6"/>
        </a:graphicData>
      </a:graphic>
    </xdr:graphicFrame>
    <xdr:clientData/>
  </xdr:twoCellAnchor>
  <xdr:twoCellAnchor>
    <xdr:from>
      <xdr:col>0</xdr:col>
      <xdr:colOff>0</xdr:colOff>
      <xdr:row>403</xdr:row>
      <xdr:rowOff>0</xdr:rowOff>
    </xdr:from>
    <xdr:to>
      <xdr:col>7</xdr:col>
      <xdr:colOff>304800</xdr:colOff>
      <xdr:row>419</xdr:row>
      <xdr:rowOff>152400</xdr:rowOff>
    </xdr:to>
    <xdr:graphicFrame macro="">
      <xdr:nvGraphicFramePr>
        <xdr:cNvPr id="59" name="Chart 58">
          <a:extLst>
            <a:ext uri="{FF2B5EF4-FFF2-40B4-BE49-F238E27FC236}">
              <a16:creationId xmlns:a16="http://schemas.microsoft.com/office/drawing/2014/main" id="{5B792AF4-F7E1-4C0F-80E9-86F8C9FD77B5}"/>
            </a:ext>
            <a:ext uri="{147F2762-F138-4A5C-976F-8EAC2B608ADB}">
              <a16:predDERef xmlns:a16="http://schemas.microsoft.com/office/drawing/2014/main" pred="{173ECCEA-C748-403E-9F64-5F858C2DBE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7"/>
        </a:graphicData>
      </a:graphic>
    </xdr:graphicFrame>
    <xdr:clientData/>
  </xdr:twoCellAnchor>
  <xdr:twoCellAnchor>
    <xdr:from>
      <xdr:col>8</xdr:col>
      <xdr:colOff>0</xdr:colOff>
      <xdr:row>403</xdr:row>
      <xdr:rowOff>0</xdr:rowOff>
    </xdr:from>
    <xdr:to>
      <xdr:col>15</xdr:col>
      <xdr:colOff>304800</xdr:colOff>
      <xdr:row>419</xdr:row>
      <xdr:rowOff>152400</xdr:rowOff>
    </xdr:to>
    <xdr:graphicFrame macro="">
      <xdr:nvGraphicFramePr>
        <xdr:cNvPr id="63" name="Chart 62">
          <a:extLst>
            <a:ext uri="{FF2B5EF4-FFF2-40B4-BE49-F238E27FC236}">
              <a16:creationId xmlns:a16="http://schemas.microsoft.com/office/drawing/2014/main" id="{223B6884-EEC1-42DB-BA32-5EF7D0888B33}"/>
            </a:ext>
            <a:ext uri="{147F2762-F138-4A5C-976F-8EAC2B608ADB}">
              <a16:predDERef xmlns:a16="http://schemas.microsoft.com/office/drawing/2014/main" pred="{5B792AF4-F7E1-4C0F-80E9-86F8C9FD77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8"/>
        </a:graphicData>
      </a:graphic>
    </xdr:graphicFrame>
    <xdr:clientData/>
  </xdr:twoCellAnchor>
  <xdr:twoCellAnchor>
    <xdr:from>
      <xdr:col>16</xdr:col>
      <xdr:colOff>0</xdr:colOff>
      <xdr:row>403</xdr:row>
      <xdr:rowOff>0</xdr:rowOff>
    </xdr:from>
    <xdr:to>
      <xdr:col>23</xdr:col>
      <xdr:colOff>304800</xdr:colOff>
      <xdr:row>419</xdr:row>
      <xdr:rowOff>152400</xdr:rowOff>
    </xdr:to>
    <xdr:graphicFrame macro="">
      <xdr:nvGraphicFramePr>
        <xdr:cNvPr id="67" name="Chart 66">
          <a:extLst>
            <a:ext uri="{FF2B5EF4-FFF2-40B4-BE49-F238E27FC236}">
              <a16:creationId xmlns:a16="http://schemas.microsoft.com/office/drawing/2014/main" id="{1E041AFD-2F45-4A04-8237-F9F61AD54959}"/>
            </a:ext>
            <a:ext uri="{147F2762-F138-4A5C-976F-8EAC2B608ADB}">
              <a16:predDERef xmlns:a16="http://schemas.microsoft.com/office/drawing/2014/main" pred="{223B6884-EEC1-42DB-BA32-5EF7D0888B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9"/>
        </a:graphicData>
      </a:graphic>
    </xdr:graphicFrame>
    <xdr:clientData/>
  </xdr:twoCellAnchor>
  <xdr:twoCellAnchor>
    <xdr:from>
      <xdr:col>24</xdr:col>
      <xdr:colOff>0</xdr:colOff>
      <xdr:row>403</xdr:row>
      <xdr:rowOff>0</xdr:rowOff>
    </xdr:from>
    <xdr:to>
      <xdr:col>31</xdr:col>
      <xdr:colOff>304800</xdr:colOff>
      <xdr:row>419</xdr:row>
      <xdr:rowOff>152400</xdr:rowOff>
    </xdr:to>
    <xdr:graphicFrame macro="">
      <xdr:nvGraphicFramePr>
        <xdr:cNvPr id="71" name="Chart 70">
          <a:extLst>
            <a:ext uri="{FF2B5EF4-FFF2-40B4-BE49-F238E27FC236}">
              <a16:creationId xmlns:a16="http://schemas.microsoft.com/office/drawing/2014/main" id="{9AF27107-02DC-4EFF-9E37-78B47760506D}"/>
            </a:ext>
            <a:ext uri="{147F2762-F138-4A5C-976F-8EAC2B608ADB}">
              <a16:predDERef xmlns:a16="http://schemas.microsoft.com/office/drawing/2014/main" pred="{1E041AFD-2F45-4A04-8237-F9F61AD549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0"/>
        </a:graphicData>
      </a:graphic>
    </xdr:graphicFrame>
    <xdr:clientData/>
  </xdr:twoCellAnchor>
  <xdr:twoCellAnchor>
    <xdr:from>
      <xdr:col>0</xdr:col>
      <xdr:colOff>0</xdr:colOff>
      <xdr:row>424</xdr:row>
      <xdr:rowOff>0</xdr:rowOff>
    </xdr:from>
    <xdr:to>
      <xdr:col>7</xdr:col>
      <xdr:colOff>304800</xdr:colOff>
      <xdr:row>440</xdr:row>
      <xdr:rowOff>152400</xdr:rowOff>
    </xdr:to>
    <xdr:graphicFrame macro="">
      <xdr:nvGraphicFramePr>
        <xdr:cNvPr id="75" name="Chart 74">
          <a:extLst>
            <a:ext uri="{FF2B5EF4-FFF2-40B4-BE49-F238E27FC236}">
              <a16:creationId xmlns:a16="http://schemas.microsoft.com/office/drawing/2014/main" id="{43449BB8-BAD0-4500-9702-7072F9779637}"/>
            </a:ext>
            <a:ext uri="{147F2762-F138-4A5C-976F-8EAC2B608ADB}">
              <a16:predDERef xmlns:a16="http://schemas.microsoft.com/office/drawing/2014/main" pred="{9AF27107-02DC-4EFF-9E37-78B4776050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1"/>
        </a:graphicData>
      </a:graphic>
    </xdr:graphicFrame>
    <xdr:clientData/>
  </xdr:twoCellAnchor>
  <xdr:twoCellAnchor>
    <xdr:from>
      <xdr:col>8</xdr:col>
      <xdr:colOff>0</xdr:colOff>
      <xdr:row>424</xdr:row>
      <xdr:rowOff>0</xdr:rowOff>
    </xdr:from>
    <xdr:to>
      <xdr:col>15</xdr:col>
      <xdr:colOff>304800</xdr:colOff>
      <xdr:row>440</xdr:row>
      <xdr:rowOff>152400</xdr:rowOff>
    </xdr:to>
    <xdr:graphicFrame macro="">
      <xdr:nvGraphicFramePr>
        <xdr:cNvPr id="79" name="Chart 78">
          <a:extLst>
            <a:ext uri="{FF2B5EF4-FFF2-40B4-BE49-F238E27FC236}">
              <a16:creationId xmlns:a16="http://schemas.microsoft.com/office/drawing/2014/main" id="{7B110E3D-8A62-4AD8-A5AD-6828BCB64751}"/>
            </a:ext>
            <a:ext uri="{147F2762-F138-4A5C-976F-8EAC2B608ADB}">
              <a16:predDERef xmlns:a16="http://schemas.microsoft.com/office/drawing/2014/main" pred="{43449BB8-BAD0-4500-9702-7072F97796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2"/>
        </a:graphicData>
      </a:graphic>
    </xdr:graphicFrame>
    <xdr:clientData/>
  </xdr:twoCellAnchor>
  <xdr:twoCellAnchor>
    <xdr:from>
      <xdr:col>16</xdr:col>
      <xdr:colOff>0</xdr:colOff>
      <xdr:row>424</xdr:row>
      <xdr:rowOff>0</xdr:rowOff>
    </xdr:from>
    <xdr:to>
      <xdr:col>23</xdr:col>
      <xdr:colOff>304800</xdr:colOff>
      <xdr:row>440</xdr:row>
      <xdr:rowOff>152400</xdr:rowOff>
    </xdr:to>
    <xdr:graphicFrame macro="">
      <xdr:nvGraphicFramePr>
        <xdr:cNvPr id="83" name="Chart 82">
          <a:extLst>
            <a:ext uri="{FF2B5EF4-FFF2-40B4-BE49-F238E27FC236}">
              <a16:creationId xmlns:a16="http://schemas.microsoft.com/office/drawing/2014/main" id="{4D1539A8-B899-4829-8224-5EFD6AADBCC6}"/>
            </a:ext>
            <a:ext uri="{147F2762-F138-4A5C-976F-8EAC2B608ADB}">
              <a16:predDERef xmlns:a16="http://schemas.microsoft.com/office/drawing/2014/main" pred="{7B110E3D-8A62-4AD8-A5AD-6828BCB647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3"/>
        </a:graphicData>
      </a:graphic>
    </xdr:graphicFrame>
    <xdr:clientData/>
  </xdr:twoCellAnchor>
  <xdr:twoCellAnchor>
    <xdr:from>
      <xdr:col>24</xdr:col>
      <xdr:colOff>0</xdr:colOff>
      <xdr:row>424</xdr:row>
      <xdr:rowOff>0</xdr:rowOff>
    </xdr:from>
    <xdr:to>
      <xdr:col>31</xdr:col>
      <xdr:colOff>304800</xdr:colOff>
      <xdr:row>440</xdr:row>
      <xdr:rowOff>152400</xdr:rowOff>
    </xdr:to>
    <xdr:graphicFrame macro="">
      <xdr:nvGraphicFramePr>
        <xdr:cNvPr id="87" name="Chart 86">
          <a:extLst>
            <a:ext uri="{FF2B5EF4-FFF2-40B4-BE49-F238E27FC236}">
              <a16:creationId xmlns:a16="http://schemas.microsoft.com/office/drawing/2014/main" id="{A8CD06DE-192F-4E4A-ADD7-D1083DD739C8}"/>
            </a:ext>
            <a:ext uri="{147F2762-F138-4A5C-976F-8EAC2B608ADB}">
              <a16:predDERef xmlns:a16="http://schemas.microsoft.com/office/drawing/2014/main" pred="{4D1539A8-B899-4829-8224-5EFD6AADBC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4"/>
        </a:graphicData>
      </a:graphic>
    </xdr:graphicFrame>
    <xdr:clientData/>
  </xdr:twoCellAnchor>
  <xdr:twoCellAnchor>
    <xdr:from>
      <xdr:col>0</xdr:col>
      <xdr:colOff>0</xdr:colOff>
      <xdr:row>445</xdr:row>
      <xdr:rowOff>0</xdr:rowOff>
    </xdr:from>
    <xdr:to>
      <xdr:col>7</xdr:col>
      <xdr:colOff>304800</xdr:colOff>
      <xdr:row>461</xdr:row>
      <xdr:rowOff>152400</xdr:rowOff>
    </xdr:to>
    <xdr:graphicFrame macro="">
      <xdr:nvGraphicFramePr>
        <xdr:cNvPr id="93" name="Chart 92">
          <a:extLst>
            <a:ext uri="{FF2B5EF4-FFF2-40B4-BE49-F238E27FC236}">
              <a16:creationId xmlns:a16="http://schemas.microsoft.com/office/drawing/2014/main" id="{15935AE9-CF15-487C-82D6-E5D9CB7DD35B}"/>
            </a:ext>
            <a:ext uri="{147F2762-F138-4A5C-976F-8EAC2B608ADB}">
              <a16:predDERef xmlns:a16="http://schemas.microsoft.com/office/drawing/2014/main" pred="{A8CD06DE-192F-4E4A-ADD7-D1083DD739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5"/>
        </a:graphicData>
      </a:graphic>
    </xdr:graphicFrame>
    <xdr:clientData/>
  </xdr:twoCellAnchor>
  <xdr:twoCellAnchor>
    <xdr:from>
      <xdr:col>8</xdr:col>
      <xdr:colOff>0</xdr:colOff>
      <xdr:row>445</xdr:row>
      <xdr:rowOff>0</xdr:rowOff>
    </xdr:from>
    <xdr:to>
      <xdr:col>15</xdr:col>
      <xdr:colOff>304800</xdr:colOff>
      <xdr:row>461</xdr:row>
      <xdr:rowOff>152400</xdr:rowOff>
    </xdr:to>
    <xdr:graphicFrame macro="">
      <xdr:nvGraphicFramePr>
        <xdr:cNvPr id="103" name="Chart 102">
          <a:extLst>
            <a:ext uri="{FF2B5EF4-FFF2-40B4-BE49-F238E27FC236}">
              <a16:creationId xmlns:a16="http://schemas.microsoft.com/office/drawing/2014/main" id="{6FB97533-7292-499A-B3DC-FED20F202FD2}"/>
            </a:ext>
            <a:ext uri="{147F2762-F138-4A5C-976F-8EAC2B608ADB}">
              <a16:predDERef xmlns:a16="http://schemas.microsoft.com/office/drawing/2014/main" pred="{15935AE9-CF15-487C-82D6-E5D9CB7DD3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6"/>
        </a:graphicData>
      </a:graphic>
    </xdr:graphicFrame>
    <xdr:clientData/>
  </xdr:twoCellAnchor>
  <xdr:twoCellAnchor>
    <xdr:from>
      <xdr:col>16</xdr:col>
      <xdr:colOff>0</xdr:colOff>
      <xdr:row>445</xdr:row>
      <xdr:rowOff>0</xdr:rowOff>
    </xdr:from>
    <xdr:to>
      <xdr:col>23</xdr:col>
      <xdr:colOff>304800</xdr:colOff>
      <xdr:row>461</xdr:row>
      <xdr:rowOff>152400</xdr:rowOff>
    </xdr:to>
    <xdr:graphicFrame macro="">
      <xdr:nvGraphicFramePr>
        <xdr:cNvPr id="107" name="Chart 106">
          <a:extLst>
            <a:ext uri="{FF2B5EF4-FFF2-40B4-BE49-F238E27FC236}">
              <a16:creationId xmlns:a16="http://schemas.microsoft.com/office/drawing/2014/main" id="{26CA2ACF-A30F-428D-9584-EC55F9C01CA9}"/>
            </a:ext>
            <a:ext uri="{147F2762-F138-4A5C-976F-8EAC2B608ADB}">
              <a16:predDERef xmlns:a16="http://schemas.microsoft.com/office/drawing/2014/main" pred="{6FB97533-7292-499A-B3DC-FED20F202F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7"/>
        </a:graphicData>
      </a:graphic>
    </xdr:graphicFrame>
    <xdr:clientData/>
  </xdr:twoCellAnchor>
  <xdr:twoCellAnchor>
    <xdr:from>
      <xdr:col>24</xdr:col>
      <xdr:colOff>0</xdr:colOff>
      <xdr:row>445</xdr:row>
      <xdr:rowOff>0</xdr:rowOff>
    </xdr:from>
    <xdr:to>
      <xdr:col>31</xdr:col>
      <xdr:colOff>304800</xdr:colOff>
      <xdr:row>461</xdr:row>
      <xdr:rowOff>152400</xdr:rowOff>
    </xdr:to>
    <xdr:graphicFrame macro="">
      <xdr:nvGraphicFramePr>
        <xdr:cNvPr id="111" name="Chart 110">
          <a:extLst>
            <a:ext uri="{FF2B5EF4-FFF2-40B4-BE49-F238E27FC236}">
              <a16:creationId xmlns:a16="http://schemas.microsoft.com/office/drawing/2014/main" id="{17DDA378-2C88-4B75-A43C-ACB7FD93C5FD}"/>
            </a:ext>
            <a:ext uri="{147F2762-F138-4A5C-976F-8EAC2B608ADB}">
              <a16:predDERef xmlns:a16="http://schemas.microsoft.com/office/drawing/2014/main" pred="{26CA2ACF-A30F-428D-9584-EC55F9C01C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8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9FDFE2-FB28-4B9F-82F9-8444811BB777}" name="dataset_table" displayName="dataset_table" ref="A1:H1001" totalsRowShown="0" headerRowDxfId="26">
  <autoFilter ref="A1:H1001" xr:uid="{979FDFE2-FB28-4B9F-82F9-8444811BB777}"/>
  <tableColumns count="8">
    <tableColumn id="1" xr3:uid="{EF6B0023-1396-489A-BFCC-2439A8337892}" name="id">
      <calculatedColumnFormula>A1+1</calculatedColumnFormula>
    </tableColumn>
    <tableColumn id="2" xr3:uid="{3E5C49D2-0732-4F54-BA11-5F10CEF1106A}" name="title" dataDxfId="25">
      <calculatedColumnFormula>VLOOKUP(dataset_table[[#This Row],[id]],dataset!$A$2:$I$2533,2,FALSE)</calculatedColumnFormula>
    </tableColumn>
    <tableColumn id="3" xr3:uid="{B1CD67EE-F2CB-4BA3-AD20-C7444020C51C}" name="director" dataDxfId="24">
      <calculatedColumnFormula>VLOOKUP(dataset_table[[#This Row],[id]],dataset!$A$2:$I$2533,3,FALSE)</calculatedColumnFormula>
    </tableColumn>
    <tableColumn id="4" xr3:uid="{ADFE4AF0-13F6-44C7-9DD0-613EE8DCF302}" name="release_year" dataDxfId="23">
      <calculatedColumnFormula>VLOOKUP(dataset_table[[#This Row],[id]],dataset!$A$2:$I$2533,4,FALSE)</calculatedColumnFormula>
    </tableColumn>
    <tableColumn id="5" xr3:uid="{62455F21-F8B0-438E-94AF-FE597EEA78F3}" name="runtime" dataDxfId="22">
      <calculatedColumnFormula>VLOOKUP(dataset_table[[#This Row],[id]],dataset!$A$2:$I$2533,5,FALSE)</calculatedColumnFormula>
    </tableColumn>
    <tableColumn id="6" xr3:uid="{24A20C60-6497-487A-87DB-3E803EFE08CF}" name="rating" dataDxfId="21">
      <calculatedColumnFormula>VLOOKUP(dataset_table[[#This Row],[id]],dataset!$A$2:$I$2533,7,FALSE)</calculatedColumnFormula>
    </tableColumn>
    <tableColumn id="7" xr3:uid="{B006C3FE-5080-41C7-B48E-18580D5FE9FB}" name="metascore" dataDxfId="20">
      <calculatedColumnFormula>VLOOKUP(dataset_table[[#This Row],[id]],dataset!$A$2:$I$2533,8,FALSE)</calculatedColumnFormula>
    </tableColumn>
    <tableColumn id="8" xr3:uid="{53AE1951-4C54-4009-8851-B148C9B4CF54}" name="gross(M)" dataDxfId="19">
      <calculatedColumnFormula>VLOOKUP(dataset_table[[#This Row],[id]],dataset!$A$2:$I$2533,9,FALSE)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7820FF-3111-49DF-910F-79D3A13BDC8D}" name="Table6" displayName="Table6" ref="A1:H1001" totalsRowShown="0">
  <autoFilter ref="A1:H1001" xr:uid="{D67820FF-3111-49DF-910F-79D3A13BDC8D}">
    <filterColumn colId="7">
      <filters>
        <filter val="0.01"/>
        <filter val="0.02"/>
        <filter val="0.03"/>
        <filter val="0.04"/>
        <filter val="0.05"/>
        <filter val="0.06"/>
        <filter val="0.07"/>
        <filter val="0.08"/>
        <filter val="0.09"/>
        <filter val="0.1"/>
        <filter val="0.11"/>
        <filter val="0.13"/>
        <filter val="0.14"/>
        <filter val="0.16"/>
        <filter val="0.17"/>
        <filter val="0.18"/>
        <filter val="0.19"/>
        <filter val="0.2"/>
        <filter val="0.23"/>
        <filter val="0.24"/>
        <filter val="0.26"/>
        <filter val="0.27"/>
        <filter val="0.28"/>
        <filter val="0.29"/>
        <filter val="0.3"/>
        <filter val="0.31"/>
        <filter val="0.33"/>
        <filter val="0.34"/>
        <filter val="0.35"/>
        <filter val="0.37"/>
        <filter val="0.41"/>
        <filter val="0.44"/>
        <filter val="0.45"/>
        <filter val="0.5"/>
        <filter val="0.52"/>
        <filter val="0.54"/>
        <filter val="0.55"/>
        <filter val="0.58"/>
        <filter val="0.6"/>
        <filter val="0.63"/>
        <filter val="0.65"/>
        <filter val="0.68"/>
        <filter val="0.69"/>
        <filter val="0.71"/>
        <filter val="0.73"/>
        <filter val="0.74"/>
        <filter val="0.75"/>
        <filter val="0.77"/>
        <filter val="0.78"/>
        <filter val="0.86"/>
        <filter val="0.87"/>
        <filter val="0.88"/>
        <filter val="0.9"/>
        <filter val="0.92"/>
        <filter val="0.93"/>
        <filter val="0.98"/>
        <filter val="1"/>
        <filter val="1.01"/>
        <filter val="1.02"/>
        <filter val="1.03"/>
        <filter val="1.04"/>
        <filter val="1.06"/>
        <filter val="1.08"/>
        <filter val="1.09"/>
        <filter val="1.11"/>
        <filter val="1.14"/>
        <filter val="1.19"/>
        <filter val="1.22"/>
        <filter val="1.23"/>
        <filter val="1.24"/>
        <filter val="1.32"/>
        <filter val="1.33"/>
        <filter val="1.34"/>
        <filter val="1.37"/>
        <filter val="1.43"/>
        <filter val="1.44"/>
        <filter val="1.48"/>
        <filter val="1.5"/>
        <filter val="1.51"/>
        <filter val="1.53"/>
        <filter val="1.59"/>
        <filter val="1.63"/>
        <filter val="1.65"/>
        <filter val="1.66"/>
        <filter val="1.67"/>
        <filter val="1.74"/>
        <filter val="1.75"/>
        <filter val="1.77"/>
        <filter val="1.78"/>
        <filter val="1.79"/>
        <filter val="1.96"/>
        <filter val="10"/>
        <filter val="10.06"/>
        <filter val="10.1"/>
        <filter val="10.46"/>
        <filter val="10.55"/>
        <filter val="10.6"/>
        <filter val="10.62"/>
        <filter val="10.63"/>
        <filter val="10.73"/>
        <filter val="10.82"/>
        <filter val="10.9"/>
        <filter val="100.01"/>
        <filter val="100.13"/>
        <filter val="100.21"/>
        <filter val="100.49"/>
        <filter val="100.55"/>
        <filter val="101.16"/>
        <filter val="102.27"/>
        <filter val="102.31"/>
        <filter val="102.52"/>
        <filter val="104.45"/>
        <filter val="104.95"/>
        <filter val="106.26"/>
        <filter val="106.95"/>
        <filter val="107.1"/>
        <filter val="107.51"/>
        <filter val="107.93"/>
        <filter val="108.1"/>
        <filter val="108.33"/>
        <filter val="108.64"/>
        <filter val="11.29"/>
        <filter val="11.4"/>
        <filter val="11.49"/>
        <filter val="11.8"/>
        <filter val="11.9"/>
        <filter val="11.99"/>
        <filter val="111.11"/>
        <filter val="111.72"/>
        <filter val="112"/>
        <filter val="115.65"/>
        <filter val="116.9"/>
        <filter val="117.24"/>
        <filter val="117.62"/>
        <filter val="118.5"/>
        <filter val="119.5"/>
        <filter val="119.52"/>
        <filter val="12.06"/>
        <filter val="12.1"/>
        <filter val="12.28"/>
        <filter val="12.34"/>
        <filter val="12.39"/>
        <filter val="12.47"/>
        <filter val="12.54"/>
        <filter val="120.54"/>
        <filter val="120.62"/>
        <filter val="121.46"/>
        <filter val="121.66"/>
        <filter val="124.87"/>
        <filter val="124.99"/>
        <filter val="125.62"/>
        <filter val="127.51"/>
        <filter val="128.01"/>
        <filter val="128.08"/>
        <filter val="128.26"/>
        <filter val="13.06"/>
        <filter val="13.09"/>
        <filter val="13.18"/>
        <filter val="13.28"/>
        <filter val="13.34"/>
        <filter val="13.42"/>
        <filter val="13.47"/>
        <filter val="13.54"/>
        <filter val="13.62"/>
        <filter val="13.66"/>
        <filter val="13.76"/>
        <filter val="13.78"/>
        <filter val="130.1"/>
        <filter val="130.16"/>
        <filter val="130.74"/>
        <filter val="132.07"/>
        <filter val="132.09"/>
        <filter val="132.38"/>
        <filter val="132.42"/>
        <filter val="134.97"/>
        <filter val="136.03"/>
        <filter val="136.8"/>
        <filter val="138.43"/>
        <filter val="138.53"/>
        <filter val="138.8"/>
        <filter val="14.38"/>
        <filter val="14.5"/>
        <filter val="14.68"/>
        <filter val="14.74"/>
        <filter val="141.32"/>
        <filter val="141.34"/>
        <filter val="141.84"/>
        <filter val="142.5"/>
        <filter val="145"/>
        <filter val="146.41"/>
        <filter val="148.1"/>
        <filter val="148.48"/>
        <filter val="15"/>
        <filter val="15.07"/>
        <filter val="15.09"/>
        <filter val="15.32"/>
        <filter val="15.54"/>
        <filter val="15.63"/>
        <filter val="151.1"/>
        <filter val="154.06"/>
        <filter val="156.45"/>
        <filter val="159.23"/>
        <filter val="159.6"/>
        <filter val="16.06"/>
        <filter val="16.22"/>
        <filter val="16.29"/>
        <filter val="16.5"/>
        <filter val="16.78"/>
        <filter val="161.2"/>
        <filter val="162.81"/>
        <filter val="163.21"/>
        <filter val="163.57"/>
        <filter val="164.62"/>
        <filter val="165.36"/>
        <filter val="167.45"/>
        <filter val="167.77"/>
        <filter val="168.46"/>
        <filter val="169.61"/>
        <filter val="169.71"/>
        <filter val="17.11"/>
        <filter val="17.27"/>
        <filter val="17.5"/>
        <filter val="17.55"/>
        <filter val="17.57"/>
        <filter val="17.61"/>
        <filter val="17.65"/>
        <filter val="17.74"/>
        <filter val="170.74"/>
        <filter val="171.24"/>
        <filter val="171.48"/>
        <filter val="173.84"/>
        <filter val="176.04"/>
        <filter val="176.24"/>
        <filter val="177"/>
        <filter val="178.8"/>
        <filter val="18.1"/>
        <filter val="18.25"/>
        <filter val="18.35"/>
        <filter val="18.59"/>
        <filter val="18.6"/>
        <filter val="183.42"/>
        <filter val="183.64"/>
        <filter val="183.88"/>
        <filter val="184.21"/>
        <filter val="184.93"/>
        <filter val="187.71"/>
        <filter val="188.02"/>
        <filter val="188.37"/>
        <filter val="189.42"/>
        <filter val="19.5"/>
        <filter val="19.52"/>
        <filter val="190.24"/>
        <filter val="191.8"/>
        <filter val="197.17"/>
        <filter val="198.68"/>
        <filter val="2"/>
        <filter val="2.01"/>
        <filter val="2.02"/>
        <filter val="2.08"/>
        <filter val="2.09"/>
        <filter val="2.11"/>
        <filter val="2.12"/>
        <filter val="2.18"/>
        <filter val="2.2"/>
        <filter val="2.22"/>
        <filter val="2.24"/>
        <filter val="2.27"/>
        <filter val="2.28"/>
        <filter val="2.38"/>
        <filter val="2.4"/>
        <filter val="2.49"/>
        <filter val="2.5"/>
        <filter val="2.54"/>
        <filter val="2.6"/>
        <filter val="2.62"/>
        <filter val="2.63"/>
        <filter val="2.65"/>
        <filter val="2.73"/>
        <filter val="2.8"/>
        <filter val="2.81"/>
        <filter val="2.83"/>
        <filter val="2.85"/>
        <filter val="2.89"/>
        <filter val="2.92"/>
        <filter val="20.05"/>
        <filter val="20.19"/>
        <filter val="20.3"/>
        <filter val="20.61"/>
        <filter val="200.82"/>
        <filter val="204.84"/>
        <filter val="206.45"/>
        <filter val="206.85"/>
        <filter val="208.55"/>
        <filter val="209.73"/>
        <filter val="21"/>
        <filter val="21.5"/>
        <filter val="21.75"/>
        <filter val="21.85"/>
        <filter val="210.61"/>
        <filter val="215.29"/>
        <filter val="215.43"/>
        <filter val="216.43"/>
        <filter val="216.54"/>
        <filter val="217.35"/>
        <filter val="217.58"/>
        <filter val="218.97"/>
        <filter val="22"/>
        <filter val="22.24"/>
        <filter val="22.25"/>
        <filter val="22.28"/>
        <filter val="22.46"/>
        <filter val="22.49"/>
        <filter val="22.86"/>
        <filter val="22.95"/>
        <filter val="220.16"/>
        <filter val="222.53"/>
        <filter val="223.81"/>
        <filter val="226.28"/>
        <filter val="227.47"/>
        <filter val="228.43"/>
        <filter val="228.78"/>
        <filter val="23.09"/>
        <filter val="23.16"/>
        <filter val="23.34"/>
        <filter val="23.38"/>
        <filter val="23.53"/>
        <filter val="23.64"/>
        <filter val="23.65"/>
        <filter val="232.91"/>
        <filter val="233.63"/>
        <filter val="233.92"/>
        <filter val="238.63"/>
        <filter val="24.38"/>
        <filter val="24.48"/>
        <filter val="24.61"/>
        <filter val="245.85"/>
        <filter val="248.16"/>
        <filter val="248.76"/>
        <filter val="249.36"/>
        <filter val="25"/>
        <filter val="25.01"/>
        <filter val="25.38"/>
        <filter val="25.44"/>
        <filter val="25.51"/>
        <filter val="25.54"/>
        <filter val="25.57"/>
        <filter val="251.51"/>
        <filter val="255.96"/>
        <filter val="257.73"/>
        <filter val="257.76"/>
        <filter val="258.37"/>
        <filter val="259.77"/>
        <filter val="26.02"/>
        <filter val="26.24"/>
        <filter val="26.4"/>
        <filter val="26.83"/>
        <filter val="26.86"/>
        <filter val="26.95"/>
        <filter val="260"/>
        <filter val="261.44"/>
        <filter val="267.67"/>
        <filter val="27.28"/>
        <filter val="27.3"/>
        <filter val="27.55"/>
        <filter val="274.09"/>
        <filter val="277.32"/>
        <filter val="28.26"/>
        <filter val="28.34"/>
        <filter val="28.35"/>
        <filter val="28.97"/>
        <filter val="285.76"/>
        <filter val="289.92"/>
        <filter val="29.13"/>
        <filter val="29.8"/>
        <filter val="290.01"/>
        <filter val="290.48"/>
        <filter val="292.58"/>
        <filter val="293"/>
        <filter val="293.51"/>
        <filter val="295.98"/>
        <filter val="3.03"/>
        <filter val="3.11"/>
        <filter val="3.15"/>
        <filter val="3.19"/>
        <filter val="3.2"/>
        <filter val="3.24"/>
        <filter val="3.27"/>
        <filter val="3.31"/>
        <filter val="3.33"/>
        <filter val="3.48"/>
        <filter val="3.49"/>
        <filter val="3.51"/>
        <filter val="3.64"/>
        <filter val="3.76"/>
        <filter val="3.9"/>
        <filter val="3.97"/>
        <filter val="3.98"/>
        <filter val="30"/>
        <filter val="30.18"/>
        <filter val="30.33"/>
        <filter val="30.5"/>
        <filter val="30.86"/>
        <filter val="30.93"/>
        <filter val="303"/>
        <filter val="304.36"/>
        <filter val="305.41"/>
        <filter val="309.13"/>
        <filter val="31.57"/>
        <filter val="31.8"/>
        <filter val="315.06"/>
        <filter val="315.54"/>
        <filter val="317.58"/>
        <filter val="318.41"/>
        <filter val="32"/>
        <filter val="32.02"/>
        <filter val="32.38"/>
        <filter val="32.39"/>
        <filter val="32.42"/>
        <filter val="32.48"/>
        <filter val="32.53"/>
        <filter val="32.57"/>
        <filter val="32.87"/>
        <filter val="322.74"/>
        <filter val="324.59"/>
        <filter val="33.08"/>
        <filter val="33.23"/>
        <filter val="33.37"/>
        <filter val="33.4"/>
        <filter val="33.8"/>
        <filter val="330.25"/>
        <filter val="333.18"/>
        <filter val="335.45"/>
        <filter val="34.4"/>
        <filter val="34.6"/>
        <filter val="34.7"/>
        <filter val="341.27"/>
        <filter val="342.55"/>
        <filter val="35.01"/>
        <filter val="35.06"/>
        <filter val="35.55"/>
        <filter val="35.74"/>
        <filter val="35.81"/>
        <filter val="35.89"/>
        <filter val="35.9"/>
        <filter val="356.46"/>
        <filter val="36.4"/>
        <filter val="36.47"/>
        <filter val="36.76"/>
        <filter val="36.95"/>
        <filter val="363.07"/>
        <filter val="369.35"/>
        <filter val="37.03"/>
        <filter val="37.63"/>
        <filter val="37.71"/>
        <filter val="37.82"/>
        <filter val="377.85"/>
        <filter val="38.4"/>
        <filter val="38.41"/>
        <filter val="38.63"/>
        <filter val="380.26"/>
        <filter val="380.84"/>
        <filter val="381.01"/>
        <filter val="389.81"/>
        <filter val="39.1"/>
        <filter val="39.2"/>
        <filter val="4"/>
        <filter val="4.02"/>
        <filter val="4.04"/>
        <filter val="4.05"/>
        <filter val="4.06"/>
        <filter val="4.08"/>
        <filter val="4.11"/>
        <filter val="4.14"/>
        <filter val="4.18"/>
        <filter val="4.19"/>
        <filter val="4.23"/>
        <filter val="4.36"/>
        <filter val="4.4"/>
        <filter val="4.41"/>
        <filter val="4.42"/>
        <filter val="4.45"/>
        <filter val="4.5"/>
        <filter val="4.54"/>
        <filter val="4.66"/>
        <filter val="4.71"/>
        <filter val="4.74"/>
        <filter val="4.89"/>
        <filter val="4.91"/>
        <filter val="4.94"/>
        <filter val="4.97"/>
        <filter val="40.08"/>
        <filter val="40.22"/>
        <filter val="40.31"/>
        <filter val="40.44"/>
        <filter val="40.46"/>
        <filter val="402.45"/>
        <filter val="408.08"/>
        <filter val="41"/>
        <filter val="41.91"/>
        <filter val="415"/>
        <filter val="42.34"/>
        <filter val="42.44"/>
        <filter val="42.77"/>
        <filter val="422.78"/>
        <filter val="43.18"/>
        <filter val="43.98"/>
        <filter val="434.04"/>
        <filter val="435.11"/>
        <filter val="44.02"/>
        <filter val="44.59"/>
        <filter val="44.67"/>
        <filter val="44.79"/>
        <filter val="44.82"/>
        <filter val="44.91"/>
        <filter val="448.14"/>
        <filter val="45.06"/>
        <filter val="45.3"/>
        <filter val="45.51"/>
        <filter val="45.6"/>
        <filter val="45.7"/>
        <filter val="45.88"/>
        <filter val="46.36"/>
        <filter val="46.84"/>
        <filter val="46.89"/>
        <filter val="47"/>
        <filter val="47.21"/>
        <filter val="47.7"/>
        <filter val="48.02"/>
        <filter val="48.07"/>
        <filter val="48.17"/>
        <filter val="48.32"/>
        <filter val="48.98"/>
        <filter val="5.01"/>
        <filter val="5.02"/>
        <filter val="5.08"/>
        <filter val="5.1"/>
        <filter val="5.13"/>
        <filter val="5.2"/>
        <filter val="5.21"/>
        <filter val="5.22"/>
        <filter val="5.32"/>
        <filter val="5.38"/>
        <filter val="5.45"/>
        <filter val="5.51"/>
        <filter val="5.54"/>
        <filter val="5.57"/>
        <filter val="5.6"/>
        <filter val="5.62"/>
        <filter val="5.72"/>
        <filter val="5.82"/>
        <filter val="5.88"/>
        <filter val="5.89"/>
        <filter val="5.92"/>
        <filter val="5.99"/>
        <filter val="50"/>
        <filter val="50.87"/>
        <filter val="50.93"/>
        <filter val="51.08"/>
        <filter val="51.68"/>
        <filter val="51.74"/>
        <filter val="51.97"/>
        <filter val="52.04"/>
        <filter val="52.1"/>
        <filter val="52.29"/>
        <filter val="52.36"/>
        <filter val="52.77"/>
        <filter val="52.93"/>
        <filter val="53.09"/>
        <filter val="53.27"/>
        <filter val="53.37"/>
        <filter val="53.42"/>
        <filter val="53.61"/>
        <filter val="53.71"/>
        <filter val="532.18"/>
        <filter val="534.86"/>
        <filter val="54"/>
        <filter val="54.12"/>
        <filter val="54.23"/>
        <filter val="54.51"/>
        <filter val="54.58"/>
        <filter val="54.8"/>
        <filter val="56"/>
        <filter val="56.12"/>
        <filter val="56.36"/>
        <filter val="56.51"/>
        <filter val="56.67"/>
        <filter val="56.7"/>
        <filter val="56.82"/>
        <filter val="56.95"/>
        <filter val="57.14"/>
        <filter val="57.23"/>
        <filter val="57.3"/>
        <filter val="57.37"/>
        <filter val="57.5"/>
        <filter val="57.6"/>
        <filter val="57.94"/>
        <filter val="59.1"/>
        <filter val="59.74"/>
        <filter val="59.89"/>
        <filter val="6.1"/>
        <filter val="6.11"/>
        <filter val="6.15"/>
        <filter val="6.17"/>
        <filter val="6.2"/>
        <filter val="6.21"/>
        <filter val="6.39"/>
        <filter val="6.53"/>
        <filter val="6.54"/>
        <filter val="6.6"/>
        <filter val="6.72"/>
        <filter val="6.74"/>
        <filter val="6.86"/>
        <filter val="61"/>
        <filter val="61.28"/>
        <filter val="61.5"/>
        <filter val="61.65"/>
        <filter val="61.7"/>
        <filter val="623.28"/>
        <filter val="63.54"/>
        <filter val="63.9"/>
        <filter val="64.62"/>
        <filter val="65.21"/>
        <filter val="659.33"/>
        <filter val="659.68"/>
        <filter val="66.21"/>
        <filter val="66.26"/>
        <filter val="67.21"/>
        <filter val="67.44"/>
        <filter val="678.82"/>
        <filter val="7"/>
        <filter val="7.06"/>
        <filter val="7.1"/>
        <filter val="7.15"/>
        <filter val="7.22"/>
        <filter val="7.27"/>
        <filter val="7.56"/>
        <filter val="7.63"/>
        <filter val="7.76"/>
        <filter val="70.1"/>
        <filter val="70.14"/>
        <filter val="70.26"/>
        <filter val="70.41"/>
        <filter val="70.51"/>
        <filter val="70.6"/>
        <filter val="70.91"/>
        <filter val="71.52"/>
        <filter val="718.73"/>
        <filter val="72"/>
        <filter val="72.86"/>
        <filter val="74.1"/>
        <filter val="74.28"/>
        <filter val="74.7"/>
        <filter val="75.08"/>
        <filter val="75.29"/>
        <filter val="75.33"/>
        <filter val="75.51"/>
        <filter val="75.6"/>
        <filter val="75.61"/>
        <filter val="76.27"/>
        <filter val="76.41"/>
        <filter val="76.63"/>
        <filter val="760.51"/>
        <filter val="77.32"/>
        <filter val="77.91"/>
        <filter val="78.9"/>
        <filter val="78.91"/>
        <filter val="8"/>
        <filter val="8.11"/>
        <filter val="8.18"/>
        <filter val="8.26"/>
        <filter val="8.28"/>
        <filter val="8.49"/>
        <filter val="8.55"/>
        <filter val="8.82"/>
        <filter val="80.5"/>
        <filter val="804.75"/>
        <filter val="81"/>
        <filter val="82.42"/>
        <filter val="83.01"/>
        <filter val="83.04"/>
        <filter val="83.4"/>
        <filter val="83.47"/>
        <filter val="85.08"/>
        <filter val="85.16"/>
        <filter val="858.37"/>
        <filter val="86.3"/>
        <filter val="88.51"/>
        <filter val="9.03"/>
        <filter val="9.17"/>
        <filter val="9.36"/>
        <filter val="9.44"/>
        <filter val="9.45"/>
        <filter val="9.46"/>
        <filter val="9.6"/>
        <filter val="9.93"/>
        <filter val="90.14"/>
        <filter val="91.13"/>
        <filter val="92.05"/>
        <filter val="92.82"/>
        <filter val="93.62"/>
        <filter val="93.74"/>
        <filter val="936.66"/>
        <filter val="95.86"/>
        <filter val="96.52"/>
        <filter val="96.9"/>
        <filter val="96.96"/>
        <filter val="98.47"/>
      </filters>
    </filterColumn>
  </autoFilter>
  <tableColumns count="8">
    <tableColumn id="1" xr3:uid="{2D3F77EE-A11F-4965-AC95-7606EFAD2C29}" name="id"/>
    <tableColumn id="2" xr3:uid="{215AEE8A-A6D0-48B6-8AF1-F8537766ECAD}" name="title"/>
    <tableColumn id="3" xr3:uid="{4BA81E9E-2062-4F83-B821-3D3A0F7DB627}" name="director"/>
    <tableColumn id="4" xr3:uid="{5733CD05-9354-4D85-88ED-EDBF00B4070A}" name="release_year"/>
    <tableColumn id="5" xr3:uid="{BB6C1F29-00CA-41F5-9F0E-BE81B2B64D0C}" name="runtime"/>
    <tableColumn id="6" xr3:uid="{05957FB6-E85D-4AF4-8DEA-8C2C4D249DA5}" name="rating"/>
    <tableColumn id="7" xr3:uid="{1DC362F1-60FE-4707-8403-1161689E7FD1}" name="metascore"/>
    <tableColumn id="8" xr3:uid="{A795B02F-D698-4C3C-AECC-F62F2C1F736D}" name="gross(M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831CDE-C362-405D-8CBD-39342AB4DA74}" name="Table4" displayName="Table4" ref="A1:T22" totalsRowShown="0" dataDxfId="18">
  <autoFilter ref="A1:T22" xr:uid="{87831CDE-C362-405D-8CBD-39342AB4DA74}"/>
  <tableColumns count="20">
    <tableColumn id="1" xr3:uid="{457C2789-119D-4C20-B333-ACA7C1071A5F}" name="unique_genres"/>
    <tableColumn id="2" xr3:uid="{3370D9C9-6820-4634-A34D-F5B6F6A00EC3}" name="count">
      <calculatedColumnFormula>COUNTIF(dataset!$F$2:$F$2533,A2)</calculatedColumnFormula>
    </tableColumn>
    <tableColumn id="3" xr3:uid="{D4E23CDE-E4E4-4398-BB4D-241826A5A788}" name="runtime (mean)" dataDxfId="17">
      <calculatedColumnFormula>AVERAGEIFS(dataset!$E$2:$E$2533,dataset!$F$2:$F$2533,genre_dashboard!A2,dataset!$E$2:$E$2533,"&gt;0")</calculatedColumnFormula>
    </tableColumn>
    <tableColumn id="4" xr3:uid="{972D733E-B57A-4821-8E3E-173BC75E0CCC}" name="runtime (median)" dataDxfId="16">
      <calculatedColumnFormula array="1">MEDIAN(IF(dataset!$F$2:$F$2533=A2,IF(dataset!$E$2:$E$2533&lt;&gt;0,dataset!$E$2:$E$2533)))</calculatedColumnFormula>
    </tableColumn>
    <tableColumn id="5" xr3:uid="{529A01D9-DA26-45B6-8CF8-30E90BE9A45E}" name="runtime (mode)" dataDxfId="15">
      <calculatedColumnFormula array="1">IFERROR(MODE(IF(dataset!$F$2:$F$2533=A2,IF(dataset!$E$2:$E$2533&lt;&gt;0,dataset!$E$2:$E$2533))),"all unique")</calculatedColumnFormula>
    </tableColumn>
    <tableColumn id="6" xr3:uid="{F67AF8E3-3EA9-4E73-AECA-A04102F36D60}" name="runtime (mode#)" dataDxfId="14">
      <calculatedColumnFormula>IF(ISNUMBER(E2),COUNTIFS(dataset!$F$2:$F$2533,A2,dataset!$E$2:$E$2533,E2),"na")</calculatedColumnFormula>
    </tableColumn>
    <tableColumn id="7" xr3:uid="{2324871E-2B85-4BCA-A276-F7F71EDED9DF}" name="runtime (mode%)" dataDxfId="13">
      <calculatedColumnFormula>IF(ISNUMBER(E2),COUNTIFS(dataset!$F$2:$F$2533,A2,dataset!$E$2:$E$2533,E2)/COUNTIFS(dataset!$F$2:$F$2533,A2),"na")</calculatedColumnFormula>
    </tableColumn>
    <tableColumn id="8" xr3:uid="{D1012BD2-6DB0-4065-91F1-59668BAEAB9A}" name="rating (mean)" dataDxfId="12">
      <calculatedColumnFormula>AVERAGEIFS(dataset!$G$2:$G$2533,dataset!$F$2:$F$2533,genre_dashboard!A2,dataset!$G$2:$G$2533,"&gt;0")</calculatedColumnFormula>
    </tableColumn>
    <tableColumn id="9" xr3:uid="{93D1A740-A391-4871-AAD5-441A8000DD61}" name="rating (median)" dataDxfId="11">
      <calculatedColumnFormula array="1">MEDIAN(IF(dataset!$F$2:$F$2533=A2,IF(dataset!$G$2:$G$2533&lt;&gt;0,dataset!$G$2:$G$2533)))</calculatedColumnFormula>
    </tableColumn>
    <tableColumn id="10" xr3:uid="{9DCFECC8-BAA6-4593-A449-6E01F9C510DA}" name="rating (mode)" dataDxfId="10">
      <calculatedColumnFormula array="1">IFERROR(MODE(IF(dataset!$F$2:$F$2533=A2,IF(dataset!$G$2:$G$2533&lt;&gt;0,dataset!$G$2:$G$2533))),"all unique")</calculatedColumnFormula>
    </tableColumn>
    <tableColumn id="11" xr3:uid="{AD55BDFC-55E1-44EE-90CB-216DA22FA90C}" name="rating (mode#)" dataDxfId="9">
      <calculatedColumnFormula>IF(ISNUMBER(J2),COUNTIFS(dataset!$F$2:$F$2533,A2,dataset!$G$2:$G$2533,J2),"na")</calculatedColumnFormula>
    </tableColumn>
    <tableColumn id="12" xr3:uid="{17640DA4-1D79-4658-ACA8-1E0C4A96A63E}" name="rating (mode%)" dataDxfId="8">
      <calculatedColumnFormula>IF(ISNUMBER(J2),COUNTIFS(dataset!$F$2:$F$2533,A2,dataset!$G$2:$G$2533,J2)/B2,"na")</calculatedColumnFormula>
    </tableColumn>
    <tableColumn id="13" xr3:uid="{23F44EFD-24E7-4F0C-94F5-0C99A7A67912}" name="metascore (mean)" dataDxfId="7">
      <calculatedColumnFormula>AVERAGEIFS(dataset!$H$2:$H$2533,dataset!$F$2:$F$2533,genre_dashboard!A2,dataset!$H$2:$H$2533,"&gt;0")</calculatedColumnFormula>
    </tableColumn>
    <tableColumn id="14" xr3:uid="{C32C7368-0B11-43A4-ABC7-DAA154762CC0}" name="metascore (median)" dataDxfId="6">
      <calculatedColumnFormula array="1">MEDIAN(IF(dataset!$F$2:$F$2533=A2,IF(dataset!$H$2:$H$2533&lt;&gt;0,dataset!$H$2:$H$2533)))</calculatedColumnFormula>
    </tableColumn>
    <tableColumn id="15" xr3:uid="{62F14405-35E6-4BCB-AA69-1C5FF2C8147A}" name="metascore (mode)" dataDxfId="5">
      <calculatedColumnFormula array="1">IFERROR(MODE(IF(dataset!$F$2:$F$2533=A2,IF(dataset!$H$2:$H$2533&lt;&gt;0,dataset!$H$2:$H$2533))),"all unique")</calculatedColumnFormula>
    </tableColumn>
    <tableColumn id="16" xr3:uid="{137842AE-0DC0-4FB9-9FBE-113A24DC9891}" name="metascore (mode#)" dataDxfId="4">
      <calculatedColumnFormula>IF(ISNUMBER(O2),COUNTIFS(dataset!$F$2:$F$2533,A2,dataset!$H$2:$H$2533,O2),"na")</calculatedColumnFormula>
    </tableColumn>
    <tableColumn id="17" xr3:uid="{8BB2FB22-874C-49FF-A5BB-7303AE92185C}" name="metascore (mode%)" dataDxfId="3">
      <calculatedColumnFormula>IF(ISNUMBER(O2),COUNTIFS(dataset!$F$2:$F$2533,A2,dataset!$H$2:$H$2533,O2)/COUNTIFS(dataset!$F$2:$F$2533,A2),"na")</calculatedColumnFormula>
    </tableColumn>
    <tableColumn id="18" xr3:uid="{9AE77389-006D-4D95-AF89-61D243AACAAA}" name="gross(M) (mean)" dataDxfId="2">
      <calculatedColumnFormula>AVERAGEIFS(dataset!$I$2:$I$2533,dataset!$F$2:$F$2533,genre_dashboard!A2,dataset!$I$2:$I$2533,"&gt;0")</calculatedColumnFormula>
    </tableColumn>
    <tableColumn id="19" xr3:uid="{DA5F6196-8054-4CCA-88A7-6CD787048B55}" name="gross(M) (median)" dataDxfId="1">
      <calculatedColumnFormula array="1">MEDIAN(IF(dataset!$F$2:$F$2533=A2,IF(dataset!$I$2:$I$2533&lt;&gt;0,dataset!$I$2:$I$2533)))</calculatedColumnFormula>
    </tableColumn>
    <tableColumn id="20" xr3:uid="{34B830A5-B003-42F0-AB78-B3E7173E7F44}" name="gross(M) (mode)" dataDxfId="0">
      <calculatedColumnFormula array="1">IFERROR(MODE(IF(dataset!$F$2:$F$2533=A2,IF(dataset!$I$2:$I$2533&lt;&gt;0,dataset!$I$2:$I$2533))),"all unique")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arthurchongg/imdb-top-1000-movies?select=imdb_clean.csv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972D-5129-41FF-9258-3F343999FDD4}">
  <dimension ref="A1:N10"/>
  <sheetViews>
    <sheetView topLeftCell="A138" workbookViewId="0">
      <selection activeCell="O112" sqref="O112"/>
    </sheetView>
  </sheetViews>
  <sheetFormatPr defaultRowHeight="12.75"/>
  <sheetData>
    <row r="1" spans="1:14" ht="12.75" customHeight="1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ht="12.75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 ht="12.75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5" spans="1:14">
      <c r="A5" s="2" t="s">
        <v>1</v>
      </c>
      <c r="D5" s="2" t="s">
        <v>2</v>
      </c>
    </row>
    <row r="6" spans="1:14">
      <c r="A6" t="s">
        <v>3</v>
      </c>
      <c r="B6">
        <f>MIN(dataset_table[release_year])</f>
        <v>1920</v>
      </c>
      <c r="D6" t="s">
        <v>4</v>
      </c>
      <c r="E6">
        <f>MIN(dataset_table[runtime])</f>
        <v>45</v>
      </c>
    </row>
    <row r="7" spans="1:14">
      <c r="A7" t="s">
        <v>5</v>
      </c>
      <c r="B7">
        <f>MAX(dataset_table[release_year])</f>
        <v>2023</v>
      </c>
      <c r="D7" t="s">
        <v>6</v>
      </c>
      <c r="E7">
        <f>MAX(dataset_table[runtime])</f>
        <v>321</v>
      </c>
    </row>
    <row r="8" spans="1:14">
      <c r="A8" t="s">
        <v>7</v>
      </c>
      <c r="B8" s="22">
        <f>AVERAGE(dataset_table[release_year])</f>
        <v>1991.6189999999999</v>
      </c>
      <c r="D8" t="s">
        <v>7</v>
      </c>
      <c r="E8" s="22">
        <f>AVERAGE(dataset_table[runtime])</f>
        <v>124.136</v>
      </c>
    </row>
    <row r="9" spans="1:14">
      <c r="A9" t="s">
        <v>8</v>
      </c>
      <c r="B9">
        <f>MEDIAN(dataset_table[release_year])</f>
        <v>1999</v>
      </c>
      <c r="D9" t="s">
        <v>8</v>
      </c>
      <c r="E9">
        <f>MEDIAN(dataset_table[runtime])</f>
        <v>120</v>
      </c>
    </row>
    <row r="10" spans="1:14">
      <c r="A10" t="s">
        <v>9</v>
      </c>
      <c r="B10">
        <f>MODE(dataset_table[release_year])</f>
        <v>2014</v>
      </c>
      <c r="D10" t="s">
        <v>9</v>
      </c>
      <c r="E10">
        <f>MODE(dataset_table[runtime])</f>
        <v>130</v>
      </c>
    </row>
  </sheetData>
  <mergeCells count="1">
    <mergeCell ref="A1:N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3A68-8EE1-4988-9022-F3A8A6E7654E}">
  <dimension ref="A1:I2533"/>
  <sheetViews>
    <sheetView workbookViewId="0">
      <pane ySplit="1" topLeftCell="A2" activePane="bottomLeft" state="frozen"/>
      <selection pane="bottomLeft"/>
    </sheetView>
  </sheetViews>
  <sheetFormatPr defaultColWidth="11.5703125" defaultRowHeight="12.75"/>
  <cols>
    <col min="1" max="1" width="4.5703125" customWidth="1"/>
    <col min="2" max="2" width="59.7109375" customWidth="1"/>
    <col min="3" max="3" width="30" customWidth="1"/>
    <col min="4" max="4" width="12.5703125" customWidth="1"/>
    <col min="5" max="5" width="7.7109375" customWidth="1"/>
    <col min="6" max="6" width="9.85546875" customWidth="1"/>
    <col min="7" max="7" width="6.140625" customWidth="1"/>
    <col min="8" max="8" width="10.28515625" customWidth="1"/>
    <col min="9" max="9" width="8.85546875" customWidth="1"/>
  </cols>
  <sheetData>
    <row r="1" spans="1:9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>
      <c r="A2">
        <v>0</v>
      </c>
      <c r="B2" t="s">
        <v>19</v>
      </c>
      <c r="C2" t="s">
        <v>20</v>
      </c>
      <c r="D2">
        <v>1994</v>
      </c>
      <c r="E2">
        <v>142</v>
      </c>
      <c r="F2" t="s">
        <v>21</v>
      </c>
      <c r="G2">
        <v>9.3000000000000007</v>
      </c>
      <c r="H2">
        <v>82</v>
      </c>
      <c r="I2">
        <v>28.34</v>
      </c>
    </row>
    <row r="3" spans="1:9">
      <c r="A3">
        <v>1</v>
      </c>
      <c r="B3" t="s">
        <v>22</v>
      </c>
      <c r="C3" t="s">
        <v>23</v>
      </c>
      <c r="D3">
        <v>1972</v>
      </c>
      <c r="E3">
        <v>175</v>
      </c>
      <c r="F3" t="s">
        <v>24</v>
      </c>
      <c r="G3">
        <v>9.1999999999999993</v>
      </c>
      <c r="H3">
        <v>100</v>
      </c>
      <c r="I3">
        <v>134.97</v>
      </c>
    </row>
    <row r="4" spans="1:9">
      <c r="A4">
        <v>1</v>
      </c>
      <c r="B4" t="s">
        <v>22</v>
      </c>
      <c r="C4" t="s">
        <v>23</v>
      </c>
      <c r="D4">
        <v>1972</v>
      </c>
      <c r="E4">
        <v>175</v>
      </c>
      <c r="F4" t="s">
        <v>21</v>
      </c>
      <c r="G4">
        <v>9.1999999999999993</v>
      </c>
      <c r="H4">
        <v>100</v>
      </c>
      <c r="I4">
        <v>134.97</v>
      </c>
    </row>
    <row r="5" spans="1:9">
      <c r="A5">
        <v>2</v>
      </c>
      <c r="B5" t="s">
        <v>25</v>
      </c>
      <c r="C5" t="s">
        <v>26</v>
      </c>
      <c r="D5">
        <v>2008</v>
      </c>
      <c r="E5">
        <v>152</v>
      </c>
      <c r="F5" t="s">
        <v>27</v>
      </c>
      <c r="G5">
        <v>9</v>
      </c>
      <c r="H5">
        <v>84</v>
      </c>
      <c r="I5">
        <v>534.86</v>
      </c>
    </row>
    <row r="6" spans="1:9">
      <c r="A6">
        <v>2</v>
      </c>
      <c r="B6" t="s">
        <v>25</v>
      </c>
      <c r="C6" t="s">
        <v>26</v>
      </c>
      <c r="D6">
        <v>2008</v>
      </c>
      <c r="E6">
        <v>152</v>
      </c>
      <c r="F6" t="s">
        <v>24</v>
      </c>
      <c r="G6">
        <v>9</v>
      </c>
      <c r="H6">
        <v>84</v>
      </c>
      <c r="I6">
        <v>534.86</v>
      </c>
    </row>
    <row r="7" spans="1:9">
      <c r="A7">
        <v>2</v>
      </c>
      <c r="B7" t="s">
        <v>25</v>
      </c>
      <c r="C7" t="s">
        <v>26</v>
      </c>
      <c r="D7">
        <v>2008</v>
      </c>
      <c r="E7">
        <v>152</v>
      </c>
      <c r="F7" t="s">
        <v>21</v>
      </c>
      <c r="G7">
        <v>9</v>
      </c>
      <c r="H7">
        <v>84</v>
      </c>
      <c r="I7">
        <v>534.86</v>
      </c>
    </row>
    <row r="8" spans="1:9">
      <c r="A8">
        <v>3</v>
      </c>
      <c r="B8" t="s">
        <v>28</v>
      </c>
      <c r="C8" t="s">
        <v>29</v>
      </c>
      <c r="D8">
        <v>1993</v>
      </c>
      <c r="E8">
        <v>195</v>
      </c>
      <c r="F8" t="s">
        <v>30</v>
      </c>
      <c r="G8">
        <v>9</v>
      </c>
      <c r="H8">
        <v>95</v>
      </c>
      <c r="I8">
        <v>96.9</v>
      </c>
    </row>
    <row r="9" spans="1:9">
      <c r="A9">
        <v>3</v>
      </c>
      <c r="B9" t="s">
        <v>28</v>
      </c>
      <c r="C9" t="s">
        <v>29</v>
      </c>
      <c r="D9">
        <v>1993</v>
      </c>
      <c r="E9">
        <v>195</v>
      </c>
      <c r="F9" t="s">
        <v>21</v>
      </c>
      <c r="G9">
        <v>9</v>
      </c>
      <c r="H9">
        <v>95</v>
      </c>
      <c r="I9">
        <v>96.9</v>
      </c>
    </row>
    <row r="10" spans="1:9">
      <c r="A10">
        <v>3</v>
      </c>
      <c r="B10" t="s">
        <v>28</v>
      </c>
      <c r="C10" t="s">
        <v>29</v>
      </c>
      <c r="D10">
        <v>1993</v>
      </c>
      <c r="E10">
        <v>195</v>
      </c>
      <c r="F10" t="s">
        <v>31</v>
      </c>
      <c r="G10">
        <v>9</v>
      </c>
      <c r="H10">
        <v>95</v>
      </c>
      <c r="I10">
        <v>96.9</v>
      </c>
    </row>
    <row r="11" spans="1:9">
      <c r="A11">
        <v>4</v>
      </c>
      <c r="B11" t="s">
        <v>32</v>
      </c>
      <c r="C11" t="s">
        <v>33</v>
      </c>
      <c r="D11">
        <v>1957</v>
      </c>
      <c r="E11">
        <v>96</v>
      </c>
      <c r="F11" t="s">
        <v>24</v>
      </c>
      <c r="G11">
        <v>9</v>
      </c>
      <c r="H11">
        <v>97</v>
      </c>
      <c r="I11">
        <v>4.3600000000000003</v>
      </c>
    </row>
    <row r="12" spans="1:9">
      <c r="A12">
        <v>4</v>
      </c>
      <c r="B12" t="s">
        <v>32</v>
      </c>
      <c r="C12" t="s">
        <v>33</v>
      </c>
      <c r="D12">
        <v>1957</v>
      </c>
      <c r="E12">
        <v>96</v>
      </c>
      <c r="F12" t="s">
        <v>21</v>
      </c>
      <c r="G12">
        <v>9</v>
      </c>
      <c r="H12">
        <v>97</v>
      </c>
      <c r="I12">
        <v>4.3600000000000003</v>
      </c>
    </row>
    <row r="13" spans="1:9">
      <c r="A13">
        <v>5</v>
      </c>
      <c r="B13" t="s">
        <v>34</v>
      </c>
      <c r="C13" t="s">
        <v>35</v>
      </c>
      <c r="D13">
        <v>2003</v>
      </c>
      <c r="E13">
        <v>201</v>
      </c>
      <c r="F13" t="s">
        <v>27</v>
      </c>
      <c r="G13">
        <v>9</v>
      </c>
      <c r="H13">
        <v>94</v>
      </c>
      <c r="I13">
        <v>377.85</v>
      </c>
    </row>
    <row r="14" spans="1:9">
      <c r="A14">
        <v>5</v>
      </c>
      <c r="B14" t="s">
        <v>34</v>
      </c>
      <c r="C14" t="s">
        <v>35</v>
      </c>
      <c r="D14">
        <v>2003</v>
      </c>
      <c r="E14">
        <v>201</v>
      </c>
      <c r="F14" t="s">
        <v>36</v>
      </c>
      <c r="G14">
        <v>9</v>
      </c>
      <c r="H14">
        <v>94</v>
      </c>
      <c r="I14">
        <v>377.85</v>
      </c>
    </row>
    <row r="15" spans="1:9">
      <c r="A15">
        <v>5</v>
      </c>
      <c r="B15" t="s">
        <v>34</v>
      </c>
      <c r="C15" t="s">
        <v>35</v>
      </c>
      <c r="D15">
        <v>2003</v>
      </c>
      <c r="E15">
        <v>201</v>
      </c>
      <c r="F15" t="s">
        <v>21</v>
      </c>
      <c r="G15">
        <v>9</v>
      </c>
      <c r="H15">
        <v>94</v>
      </c>
      <c r="I15">
        <v>377.85</v>
      </c>
    </row>
    <row r="16" spans="1:9">
      <c r="A16">
        <v>6</v>
      </c>
      <c r="B16" t="s">
        <v>37</v>
      </c>
      <c r="C16" t="s">
        <v>23</v>
      </c>
      <c r="D16">
        <v>1974</v>
      </c>
      <c r="E16">
        <v>202</v>
      </c>
      <c r="F16" t="s">
        <v>24</v>
      </c>
      <c r="G16">
        <v>9</v>
      </c>
      <c r="H16">
        <v>90</v>
      </c>
      <c r="I16">
        <v>57.3</v>
      </c>
    </row>
    <row r="17" spans="1:9">
      <c r="A17">
        <v>6</v>
      </c>
      <c r="B17" t="s">
        <v>37</v>
      </c>
      <c r="C17" t="s">
        <v>23</v>
      </c>
      <c r="D17">
        <v>1974</v>
      </c>
      <c r="E17">
        <v>202</v>
      </c>
      <c r="F17" t="s">
        <v>21</v>
      </c>
      <c r="G17">
        <v>9</v>
      </c>
      <c r="H17">
        <v>90</v>
      </c>
      <c r="I17">
        <v>57.3</v>
      </c>
    </row>
    <row r="18" spans="1:9">
      <c r="A18">
        <v>7</v>
      </c>
      <c r="B18" t="s">
        <v>38</v>
      </c>
      <c r="C18" t="s">
        <v>39</v>
      </c>
      <c r="D18">
        <v>2023</v>
      </c>
      <c r="E18">
        <v>140</v>
      </c>
      <c r="F18" t="s">
        <v>40</v>
      </c>
      <c r="G18">
        <v>8.9</v>
      </c>
      <c r="H18">
        <v>86</v>
      </c>
      <c r="I18">
        <v>0</v>
      </c>
    </row>
    <row r="19" spans="1:9">
      <c r="A19">
        <v>7</v>
      </c>
      <c r="B19" t="s">
        <v>38</v>
      </c>
      <c r="C19" t="s">
        <v>39</v>
      </c>
      <c r="D19">
        <v>2023</v>
      </c>
      <c r="E19">
        <v>140</v>
      </c>
      <c r="F19" t="s">
        <v>27</v>
      </c>
      <c r="G19">
        <v>8.9</v>
      </c>
      <c r="H19">
        <v>86</v>
      </c>
      <c r="I19">
        <v>0</v>
      </c>
    </row>
    <row r="20" spans="1:9">
      <c r="A20">
        <v>7</v>
      </c>
      <c r="B20" t="s">
        <v>38</v>
      </c>
      <c r="C20" t="s">
        <v>39</v>
      </c>
      <c r="D20">
        <v>2023</v>
      </c>
      <c r="E20">
        <v>140</v>
      </c>
      <c r="F20" t="s">
        <v>36</v>
      </c>
      <c r="G20">
        <v>8.9</v>
      </c>
      <c r="H20">
        <v>86</v>
      </c>
      <c r="I20">
        <v>0</v>
      </c>
    </row>
    <row r="21" spans="1:9">
      <c r="A21">
        <v>8</v>
      </c>
      <c r="B21" t="s">
        <v>41</v>
      </c>
      <c r="C21" t="s">
        <v>42</v>
      </c>
      <c r="D21">
        <v>1994</v>
      </c>
      <c r="E21">
        <v>154</v>
      </c>
      <c r="F21" t="s">
        <v>24</v>
      </c>
      <c r="G21">
        <v>8.9</v>
      </c>
      <c r="H21">
        <v>95</v>
      </c>
      <c r="I21">
        <v>107.93</v>
      </c>
    </row>
    <row r="22" spans="1:9">
      <c r="A22">
        <v>8</v>
      </c>
      <c r="B22" t="s">
        <v>41</v>
      </c>
      <c r="C22" t="s">
        <v>42</v>
      </c>
      <c r="D22">
        <v>1994</v>
      </c>
      <c r="E22">
        <v>154</v>
      </c>
      <c r="F22" t="s">
        <v>21</v>
      </c>
      <c r="G22">
        <v>8.9</v>
      </c>
      <c r="H22">
        <v>95</v>
      </c>
      <c r="I22">
        <v>107.93</v>
      </c>
    </row>
    <row r="23" spans="1:9">
      <c r="A23">
        <v>9</v>
      </c>
      <c r="B23" t="s">
        <v>43</v>
      </c>
      <c r="C23" t="s">
        <v>26</v>
      </c>
      <c r="D23">
        <v>2010</v>
      </c>
      <c r="E23">
        <v>148</v>
      </c>
      <c r="F23" t="s">
        <v>27</v>
      </c>
      <c r="G23">
        <v>8.8000000000000007</v>
      </c>
      <c r="H23">
        <v>74</v>
      </c>
      <c r="I23">
        <v>292.58</v>
      </c>
    </row>
    <row r="24" spans="1:9">
      <c r="A24">
        <v>9</v>
      </c>
      <c r="B24" t="s">
        <v>43</v>
      </c>
      <c r="C24" t="s">
        <v>26</v>
      </c>
      <c r="D24">
        <v>2010</v>
      </c>
      <c r="E24">
        <v>148</v>
      </c>
      <c r="F24" t="s">
        <v>36</v>
      </c>
      <c r="G24">
        <v>8.8000000000000007</v>
      </c>
      <c r="H24">
        <v>74</v>
      </c>
      <c r="I24">
        <v>292.58</v>
      </c>
    </row>
    <row r="25" spans="1:9">
      <c r="A25">
        <v>9</v>
      </c>
      <c r="B25" t="s">
        <v>43</v>
      </c>
      <c r="C25" t="s">
        <v>26</v>
      </c>
      <c r="D25">
        <v>2010</v>
      </c>
      <c r="E25">
        <v>148</v>
      </c>
      <c r="F25" t="s">
        <v>44</v>
      </c>
      <c r="G25">
        <v>8.8000000000000007</v>
      </c>
      <c r="H25">
        <v>74</v>
      </c>
      <c r="I25">
        <v>292.58</v>
      </c>
    </row>
    <row r="26" spans="1:9">
      <c r="A26">
        <v>10</v>
      </c>
      <c r="B26" t="s">
        <v>45</v>
      </c>
      <c r="C26" t="s">
        <v>35</v>
      </c>
      <c r="D26">
        <v>2001</v>
      </c>
      <c r="E26">
        <v>178</v>
      </c>
      <c r="F26" t="s">
        <v>27</v>
      </c>
      <c r="G26">
        <v>8.8000000000000007</v>
      </c>
      <c r="H26">
        <v>92</v>
      </c>
      <c r="I26">
        <v>315.54000000000002</v>
      </c>
    </row>
    <row r="27" spans="1:9">
      <c r="A27">
        <v>10</v>
      </c>
      <c r="B27" t="s">
        <v>45</v>
      </c>
      <c r="C27" t="s">
        <v>35</v>
      </c>
      <c r="D27">
        <v>2001</v>
      </c>
      <c r="E27">
        <v>178</v>
      </c>
      <c r="F27" t="s">
        <v>36</v>
      </c>
      <c r="G27">
        <v>8.8000000000000007</v>
      </c>
      <c r="H27">
        <v>92</v>
      </c>
      <c r="I27">
        <v>315.54000000000002</v>
      </c>
    </row>
    <row r="28" spans="1:9">
      <c r="A28">
        <v>10</v>
      </c>
      <c r="B28" t="s">
        <v>45</v>
      </c>
      <c r="C28" t="s">
        <v>35</v>
      </c>
      <c r="D28">
        <v>2001</v>
      </c>
      <c r="E28">
        <v>178</v>
      </c>
      <c r="F28" t="s">
        <v>21</v>
      </c>
      <c r="G28">
        <v>8.8000000000000007</v>
      </c>
      <c r="H28">
        <v>92</v>
      </c>
      <c r="I28">
        <v>315.54000000000002</v>
      </c>
    </row>
    <row r="29" spans="1:9">
      <c r="A29">
        <v>11</v>
      </c>
      <c r="B29" t="s">
        <v>46</v>
      </c>
      <c r="C29" t="s">
        <v>47</v>
      </c>
      <c r="D29">
        <v>1999</v>
      </c>
      <c r="E29">
        <v>139</v>
      </c>
      <c r="F29" t="s">
        <v>21</v>
      </c>
      <c r="G29">
        <v>8.8000000000000007</v>
      </c>
      <c r="H29">
        <v>67</v>
      </c>
      <c r="I29">
        <v>37.03</v>
      </c>
    </row>
    <row r="30" spans="1:9">
      <c r="A30">
        <v>12</v>
      </c>
      <c r="B30" t="s">
        <v>48</v>
      </c>
      <c r="C30" t="s">
        <v>49</v>
      </c>
      <c r="D30">
        <v>1994</v>
      </c>
      <c r="E30">
        <v>142</v>
      </c>
      <c r="F30" t="s">
        <v>21</v>
      </c>
      <c r="G30">
        <v>8.8000000000000007</v>
      </c>
      <c r="H30">
        <v>82</v>
      </c>
      <c r="I30">
        <v>330.25</v>
      </c>
    </row>
    <row r="31" spans="1:9">
      <c r="A31">
        <v>12</v>
      </c>
      <c r="B31" t="s">
        <v>48</v>
      </c>
      <c r="C31" t="s">
        <v>49</v>
      </c>
      <c r="D31">
        <v>1994</v>
      </c>
      <c r="E31">
        <v>142</v>
      </c>
      <c r="F31" t="s">
        <v>50</v>
      </c>
      <c r="G31">
        <v>8.8000000000000007</v>
      </c>
      <c r="H31">
        <v>82</v>
      </c>
      <c r="I31">
        <v>330.25</v>
      </c>
    </row>
    <row r="32" spans="1:9">
      <c r="A32">
        <v>13</v>
      </c>
      <c r="B32" t="s">
        <v>51</v>
      </c>
      <c r="C32" t="s">
        <v>52</v>
      </c>
      <c r="D32">
        <v>1966</v>
      </c>
      <c r="E32">
        <v>178</v>
      </c>
      <c r="F32" t="s">
        <v>36</v>
      </c>
      <c r="G32">
        <v>8.8000000000000007</v>
      </c>
      <c r="H32">
        <v>90</v>
      </c>
      <c r="I32">
        <v>6.1</v>
      </c>
    </row>
    <row r="33" spans="1:9">
      <c r="A33">
        <v>13</v>
      </c>
      <c r="B33" t="s">
        <v>51</v>
      </c>
      <c r="C33" t="s">
        <v>52</v>
      </c>
      <c r="D33">
        <v>1966</v>
      </c>
      <c r="E33">
        <v>178</v>
      </c>
      <c r="F33" t="s">
        <v>53</v>
      </c>
      <c r="G33">
        <v>8.8000000000000007</v>
      </c>
      <c r="H33">
        <v>90</v>
      </c>
      <c r="I33">
        <v>6.1</v>
      </c>
    </row>
    <row r="34" spans="1:9">
      <c r="A34">
        <v>14</v>
      </c>
      <c r="B34" t="s">
        <v>54</v>
      </c>
      <c r="C34" t="s">
        <v>35</v>
      </c>
      <c r="D34">
        <v>2002</v>
      </c>
      <c r="E34">
        <v>179</v>
      </c>
      <c r="F34" t="s">
        <v>27</v>
      </c>
      <c r="G34">
        <v>8.8000000000000007</v>
      </c>
      <c r="H34">
        <v>87</v>
      </c>
      <c r="I34">
        <v>342.55</v>
      </c>
    </row>
    <row r="35" spans="1:9">
      <c r="A35">
        <v>14</v>
      </c>
      <c r="B35" t="s">
        <v>54</v>
      </c>
      <c r="C35" t="s">
        <v>35</v>
      </c>
      <c r="D35">
        <v>2002</v>
      </c>
      <c r="E35">
        <v>179</v>
      </c>
      <c r="F35" t="s">
        <v>36</v>
      </c>
      <c r="G35">
        <v>8.8000000000000007</v>
      </c>
      <c r="H35">
        <v>87</v>
      </c>
      <c r="I35">
        <v>342.55</v>
      </c>
    </row>
    <row r="36" spans="1:9">
      <c r="A36">
        <v>14</v>
      </c>
      <c r="B36" t="s">
        <v>54</v>
      </c>
      <c r="C36" t="s">
        <v>35</v>
      </c>
      <c r="D36">
        <v>2002</v>
      </c>
      <c r="E36">
        <v>179</v>
      </c>
      <c r="F36" t="s">
        <v>21</v>
      </c>
      <c r="G36">
        <v>8.8000000000000007</v>
      </c>
      <c r="H36">
        <v>87</v>
      </c>
      <c r="I36">
        <v>342.55</v>
      </c>
    </row>
    <row r="37" spans="1:9">
      <c r="A37">
        <v>15</v>
      </c>
      <c r="B37" t="s">
        <v>55</v>
      </c>
      <c r="C37" t="s">
        <v>56</v>
      </c>
      <c r="D37">
        <v>2021</v>
      </c>
      <c r="E37">
        <v>164</v>
      </c>
      <c r="F37" t="s">
        <v>24</v>
      </c>
      <c r="G37">
        <v>8.8000000000000007</v>
      </c>
      <c r="H37">
        <v>0</v>
      </c>
      <c r="I37">
        <v>0</v>
      </c>
    </row>
    <row r="38" spans="1:9">
      <c r="A38">
        <v>15</v>
      </c>
      <c r="B38" t="s">
        <v>55</v>
      </c>
      <c r="C38" t="s">
        <v>56</v>
      </c>
      <c r="D38">
        <v>2021</v>
      </c>
      <c r="E38">
        <v>164</v>
      </c>
      <c r="F38" t="s">
        <v>21</v>
      </c>
      <c r="G38">
        <v>8.8000000000000007</v>
      </c>
      <c r="H38">
        <v>0</v>
      </c>
      <c r="I38">
        <v>0</v>
      </c>
    </row>
    <row r="39" spans="1:9">
      <c r="A39">
        <v>15</v>
      </c>
      <c r="B39" t="s">
        <v>55</v>
      </c>
      <c r="C39" t="s">
        <v>56</v>
      </c>
      <c r="D39">
        <v>2021</v>
      </c>
      <c r="E39">
        <v>164</v>
      </c>
      <c r="F39" t="s">
        <v>57</v>
      </c>
      <c r="G39">
        <v>8.8000000000000007</v>
      </c>
      <c r="H39">
        <v>0</v>
      </c>
      <c r="I39">
        <v>0</v>
      </c>
    </row>
    <row r="40" spans="1:9">
      <c r="A40">
        <v>16</v>
      </c>
      <c r="B40" t="s">
        <v>58</v>
      </c>
      <c r="C40" t="s">
        <v>59</v>
      </c>
      <c r="D40">
        <v>2022</v>
      </c>
      <c r="E40">
        <v>164</v>
      </c>
      <c r="F40" t="s">
        <v>36</v>
      </c>
      <c r="G40">
        <v>8.8000000000000007</v>
      </c>
      <c r="H40">
        <v>0</v>
      </c>
      <c r="I40">
        <v>0</v>
      </c>
    </row>
    <row r="41" spans="1:9">
      <c r="A41">
        <v>16</v>
      </c>
      <c r="B41" t="s">
        <v>58</v>
      </c>
      <c r="C41" t="s">
        <v>59</v>
      </c>
      <c r="D41">
        <v>2022</v>
      </c>
      <c r="E41">
        <v>164</v>
      </c>
      <c r="F41" t="s">
        <v>60</v>
      </c>
      <c r="G41">
        <v>8.8000000000000007</v>
      </c>
      <c r="H41">
        <v>0</v>
      </c>
      <c r="I41">
        <v>0</v>
      </c>
    </row>
    <row r="42" spans="1:9">
      <c r="A42">
        <v>16</v>
      </c>
      <c r="B42" t="s">
        <v>58</v>
      </c>
      <c r="C42" t="s">
        <v>59</v>
      </c>
      <c r="D42">
        <v>2022</v>
      </c>
      <c r="E42">
        <v>164</v>
      </c>
      <c r="F42" t="s">
        <v>21</v>
      </c>
      <c r="G42">
        <v>8.8000000000000007</v>
      </c>
      <c r="H42">
        <v>0</v>
      </c>
      <c r="I42">
        <v>0</v>
      </c>
    </row>
    <row r="43" spans="1:9">
      <c r="A43">
        <v>17</v>
      </c>
      <c r="B43" t="s">
        <v>61</v>
      </c>
      <c r="C43" t="s">
        <v>26</v>
      </c>
      <c r="D43">
        <v>2014</v>
      </c>
      <c r="E43">
        <v>169</v>
      </c>
      <c r="F43" t="s">
        <v>36</v>
      </c>
      <c r="G43">
        <v>8.6999999999999993</v>
      </c>
      <c r="H43">
        <v>74</v>
      </c>
      <c r="I43">
        <v>188.02</v>
      </c>
    </row>
    <row r="44" spans="1:9">
      <c r="A44">
        <v>17</v>
      </c>
      <c r="B44" t="s">
        <v>61</v>
      </c>
      <c r="C44" t="s">
        <v>26</v>
      </c>
      <c r="D44">
        <v>2014</v>
      </c>
      <c r="E44">
        <v>169</v>
      </c>
      <c r="F44" t="s">
        <v>21</v>
      </c>
      <c r="G44">
        <v>8.6999999999999993</v>
      </c>
      <c r="H44">
        <v>74</v>
      </c>
      <c r="I44">
        <v>188.02</v>
      </c>
    </row>
    <row r="45" spans="1:9">
      <c r="A45">
        <v>17</v>
      </c>
      <c r="B45" t="s">
        <v>61</v>
      </c>
      <c r="C45" t="s">
        <v>26</v>
      </c>
      <c r="D45">
        <v>2014</v>
      </c>
      <c r="E45">
        <v>169</v>
      </c>
      <c r="F45" t="s">
        <v>44</v>
      </c>
      <c r="G45">
        <v>8.6999999999999993</v>
      </c>
      <c r="H45">
        <v>74</v>
      </c>
      <c r="I45">
        <v>188.02</v>
      </c>
    </row>
    <row r="46" spans="1:9">
      <c r="A46">
        <v>18</v>
      </c>
      <c r="B46" t="s">
        <v>62</v>
      </c>
      <c r="C46" t="s">
        <v>63</v>
      </c>
      <c r="D46">
        <v>1990</v>
      </c>
      <c r="E46">
        <v>145</v>
      </c>
      <c r="F46" t="s">
        <v>30</v>
      </c>
      <c r="G46">
        <v>8.6999999999999993</v>
      </c>
      <c r="H46">
        <v>92</v>
      </c>
      <c r="I46">
        <v>46.84</v>
      </c>
    </row>
    <row r="47" spans="1:9">
      <c r="A47">
        <v>18</v>
      </c>
      <c r="B47" t="s">
        <v>62</v>
      </c>
      <c r="C47" t="s">
        <v>63</v>
      </c>
      <c r="D47">
        <v>1990</v>
      </c>
      <c r="E47">
        <v>145</v>
      </c>
      <c r="F47" t="s">
        <v>24</v>
      </c>
      <c r="G47">
        <v>8.6999999999999993</v>
      </c>
      <c r="H47">
        <v>92</v>
      </c>
      <c r="I47">
        <v>46.84</v>
      </c>
    </row>
    <row r="48" spans="1:9">
      <c r="A48">
        <v>18</v>
      </c>
      <c r="B48" t="s">
        <v>62</v>
      </c>
      <c r="C48" t="s">
        <v>63</v>
      </c>
      <c r="D48">
        <v>1990</v>
      </c>
      <c r="E48">
        <v>145</v>
      </c>
      <c r="F48" t="s">
        <v>21</v>
      </c>
      <c r="G48">
        <v>8.6999999999999993</v>
      </c>
      <c r="H48">
        <v>92</v>
      </c>
      <c r="I48">
        <v>46.84</v>
      </c>
    </row>
    <row r="49" spans="1:9">
      <c r="A49">
        <v>19</v>
      </c>
      <c r="B49" t="s">
        <v>64</v>
      </c>
      <c r="C49" t="s">
        <v>65</v>
      </c>
      <c r="D49">
        <v>1999</v>
      </c>
      <c r="E49">
        <v>136</v>
      </c>
      <c r="F49" t="s">
        <v>27</v>
      </c>
      <c r="G49">
        <v>8.6999999999999993</v>
      </c>
      <c r="H49">
        <v>73</v>
      </c>
      <c r="I49">
        <v>171.48</v>
      </c>
    </row>
    <row r="50" spans="1:9">
      <c r="A50">
        <v>19</v>
      </c>
      <c r="B50" t="s">
        <v>64</v>
      </c>
      <c r="C50" t="s">
        <v>65</v>
      </c>
      <c r="D50">
        <v>1999</v>
      </c>
      <c r="E50">
        <v>136</v>
      </c>
      <c r="F50" t="s">
        <v>44</v>
      </c>
      <c r="G50">
        <v>8.6999999999999993</v>
      </c>
      <c r="H50">
        <v>73</v>
      </c>
      <c r="I50">
        <v>171.48</v>
      </c>
    </row>
    <row r="51" spans="1:9">
      <c r="A51">
        <v>20</v>
      </c>
      <c r="B51" t="s">
        <v>66</v>
      </c>
      <c r="C51" t="s">
        <v>67</v>
      </c>
      <c r="D51">
        <v>1975</v>
      </c>
      <c r="E51">
        <v>133</v>
      </c>
      <c r="F51" t="s">
        <v>21</v>
      </c>
      <c r="G51">
        <v>8.6999999999999993</v>
      </c>
      <c r="H51">
        <v>84</v>
      </c>
      <c r="I51">
        <v>112</v>
      </c>
    </row>
    <row r="52" spans="1:9">
      <c r="A52">
        <v>21</v>
      </c>
      <c r="B52" t="s">
        <v>68</v>
      </c>
      <c r="C52" t="s">
        <v>69</v>
      </c>
      <c r="D52">
        <v>1980</v>
      </c>
      <c r="E52">
        <v>124</v>
      </c>
      <c r="F52" t="s">
        <v>27</v>
      </c>
      <c r="G52">
        <v>8.6999999999999993</v>
      </c>
      <c r="H52">
        <v>82</v>
      </c>
      <c r="I52">
        <v>290.48</v>
      </c>
    </row>
    <row r="53" spans="1:9">
      <c r="A53">
        <v>21</v>
      </c>
      <c r="B53" t="s">
        <v>68</v>
      </c>
      <c r="C53" t="s">
        <v>69</v>
      </c>
      <c r="D53">
        <v>1980</v>
      </c>
      <c r="E53">
        <v>124</v>
      </c>
      <c r="F53" t="s">
        <v>36</v>
      </c>
      <c r="G53">
        <v>8.6999999999999993</v>
      </c>
      <c r="H53">
        <v>82</v>
      </c>
      <c r="I53">
        <v>290.48</v>
      </c>
    </row>
    <row r="54" spans="1:9">
      <c r="A54">
        <v>21</v>
      </c>
      <c r="B54" t="s">
        <v>68</v>
      </c>
      <c r="C54" t="s">
        <v>69</v>
      </c>
      <c r="D54">
        <v>1980</v>
      </c>
      <c r="E54">
        <v>124</v>
      </c>
      <c r="F54" t="s">
        <v>70</v>
      </c>
      <c r="G54">
        <v>8.6999999999999993</v>
      </c>
      <c r="H54">
        <v>82</v>
      </c>
      <c r="I54">
        <v>290.48</v>
      </c>
    </row>
    <row r="55" spans="1:9">
      <c r="A55">
        <v>22</v>
      </c>
      <c r="B55" t="s">
        <v>71</v>
      </c>
      <c r="C55" t="s">
        <v>72</v>
      </c>
      <c r="D55">
        <v>2022</v>
      </c>
      <c r="E55">
        <v>157</v>
      </c>
      <c r="F55" t="s">
        <v>30</v>
      </c>
      <c r="G55">
        <v>8.6999999999999993</v>
      </c>
      <c r="H55">
        <v>0</v>
      </c>
      <c r="I55">
        <v>0</v>
      </c>
    </row>
    <row r="56" spans="1:9">
      <c r="A56">
        <v>22</v>
      </c>
      <c r="B56" t="s">
        <v>71</v>
      </c>
      <c r="C56" t="s">
        <v>72</v>
      </c>
      <c r="D56">
        <v>2022</v>
      </c>
      <c r="E56">
        <v>157</v>
      </c>
      <c r="F56" t="s">
        <v>21</v>
      </c>
      <c r="G56">
        <v>8.6999999999999993</v>
      </c>
      <c r="H56">
        <v>0</v>
      </c>
      <c r="I56">
        <v>0</v>
      </c>
    </row>
    <row r="57" spans="1:9">
      <c r="A57">
        <v>23</v>
      </c>
      <c r="B57" t="s">
        <v>73</v>
      </c>
      <c r="C57" t="s">
        <v>74</v>
      </c>
      <c r="D57">
        <v>2020</v>
      </c>
      <c r="E57">
        <v>153</v>
      </c>
      <c r="F57" t="s">
        <v>27</v>
      </c>
      <c r="G57">
        <v>8.6999999999999993</v>
      </c>
      <c r="H57">
        <v>0</v>
      </c>
      <c r="I57">
        <v>0</v>
      </c>
    </row>
    <row r="58" spans="1:9">
      <c r="A58">
        <v>23</v>
      </c>
      <c r="B58" t="s">
        <v>73</v>
      </c>
      <c r="C58" t="s">
        <v>74</v>
      </c>
      <c r="D58">
        <v>2020</v>
      </c>
      <c r="E58">
        <v>153</v>
      </c>
      <c r="F58" t="s">
        <v>21</v>
      </c>
      <c r="G58">
        <v>8.6999999999999993</v>
      </c>
      <c r="H58">
        <v>0</v>
      </c>
      <c r="I58">
        <v>0</v>
      </c>
    </row>
    <row r="59" spans="1:9">
      <c r="A59">
        <v>24</v>
      </c>
      <c r="B59" t="s">
        <v>75</v>
      </c>
      <c r="C59" t="s">
        <v>20</v>
      </c>
      <c r="D59">
        <v>1999</v>
      </c>
      <c r="E59">
        <v>189</v>
      </c>
      <c r="F59" t="s">
        <v>24</v>
      </c>
      <c r="G59">
        <v>8.6</v>
      </c>
      <c r="H59">
        <v>61</v>
      </c>
      <c r="I59">
        <v>136.80000000000001</v>
      </c>
    </row>
    <row r="60" spans="1:9">
      <c r="A60">
        <v>24</v>
      </c>
      <c r="B60" t="s">
        <v>75</v>
      </c>
      <c r="C60" t="s">
        <v>20</v>
      </c>
      <c r="D60">
        <v>1999</v>
      </c>
      <c r="E60">
        <v>189</v>
      </c>
      <c r="F60" t="s">
        <v>21</v>
      </c>
      <c r="G60">
        <v>8.6</v>
      </c>
      <c r="H60">
        <v>61</v>
      </c>
      <c r="I60">
        <v>136.80000000000001</v>
      </c>
    </row>
    <row r="61" spans="1:9">
      <c r="A61">
        <v>24</v>
      </c>
      <c r="B61" t="s">
        <v>75</v>
      </c>
      <c r="C61" t="s">
        <v>20</v>
      </c>
      <c r="D61">
        <v>1999</v>
      </c>
      <c r="E61">
        <v>189</v>
      </c>
      <c r="F61" t="s">
        <v>70</v>
      </c>
      <c r="G61">
        <v>8.6</v>
      </c>
      <c r="H61">
        <v>61</v>
      </c>
      <c r="I61">
        <v>136.80000000000001</v>
      </c>
    </row>
    <row r="62" spans="1:9">
      <c r="A62">
        <v>25</v>
      </c>
      <c r="B62" t="s">
        <v>76</v>
      </c>
      <c r="C62" t="s">
        <v>77</v>
      </c>
      <c r="D62">
        <v>1991</v>
      </c>
      <c r="E62">
        <v>137</v>
      </c>
      <c r="F62" t="s">
        <v>27</v>
      </c>
      <c r="G62">
        <v>8.6</v>
      </c>
      <c r="H62">
        <v>75</v>
      </c>
      <c r="I62">
        <v>204.84</v>
      </c>
    </row>
    <row r="63" spans="1:9">
      <c r="A63">
        <v>25</v>
      </c>
      <c r="B63" t="s">
        <v>76</v>
      </c>
      <c r="C63" t="s">
        <v>77</v>
      </c>
      <c r="D63">
        <v>1991</v>
      </c>
      <c r="E63">
        <v>137</v>
      </c>
      <c r="F63" t="s">
        <v>44</v>
      </c>
      <c r="G63">
        <v>8.6</v>
      </c>
      <c r="H63">
        <v>75</v>
      </c>
      <c r="I63">
        <v>204.84</v>
      </c>
    </row>
    <row r="64" spans="1:9">
      <c r="A64">
        <v>26</v>
      </c>
      <c r="B64" t="s">
        <v>78</v>
      </c>
      <c r="C64" t="s">
        <v>47</v>
      </c>
      <c r="D64">
        <v>1995</v>
      </c>
      <c r="E64">
        <v>127</v>
      </c>
      <c r="F64" t="s">
        <v>24</v>
      </c>
      <c r="G64">
        <v>8.6</v>
      </c>
      <c r="H64">
        <v>65</v>
      </c>
      <c r="I64">
        <v>100.13</v>
      </c>
    </row>
    <row r="65" spans="1:9">
      <c r="A65">
        <v>26</v>
      </c>
      <c r="B65" t="s">
        <v>78</v>
      </c>
      <c r="C65" t="s">
        <v>47</v>
      </c>
      <c r="D65">
        <v>1995</v>
      </c>
      <c r="E65">
        <v>127</v>
      </c>
      <c r="F65" t="s">
        <v>21</v>
      </c>
      <c r="G65">
        <v>8.6</v>
      </c>
      <c r="H65">
        <v>65</v>
      </c>
      <c r="I65">
        <v>100.13</v>
      </c>
    </row>
    <row r="66" spans="1:9">
      <c r="A66">
        <v>26</v>
      </c>
      <c r="B66" t="s">
        <v>78</v>
      </c>
      <c r="C66" t="s">
        <v>47</v>
      </c>
      <c r="D66">
        <v>1995</v>
      </c>
      <c r="E66">
        <v>127</v>
      </c>
      <c r="F66" t="s">
        <v>57</v>
      </c>
      <c r="G66">
        <v>8.6</v>
      </c>
      <c r="H66">
        <v>65</v>
      </c>
      <c r="I66">
        <v>100.13</v>
      </c>
    </row>
    <row r="67" spans="1:9">
      <c r="A67">
        <v>27</v>
      </c>
      <c r="B67" t="s">
        <v>79</v>
      </c>
      <c r="C67" t="s">
        <v>29</v>
      </c>
      <c r="D67">
        <v>1998</v>
      </c>
      <c r="E67">
        <v>169</v>
      </c>
      <c r="F67" t="s">
        <v>21</v>
      </c>
      <c r="G67">
        <v>8.6</v>
      </c>
      <c r="H67">
        <v>91</v>
      </c>
      <c r="I67">
        <v>216.54</v>
      </c>
    </row>
    <row r="68" spans="1:9">
      <c r="A68">
        <v>27</v>
      </c>
      <c r="B68" t="s">
        <v>79</v>
      </c>
      <c r="C68" t="s">
        <v>29</v>
      </c>
      <c r="D68">
        <v>1998</v>
      </c>
      <c r="E68">
        <v>169</v>
      </c>
      <c r="F68" t="s">
        <v>80</v>
      </c>
      <c r="G68">
        <v>8.6</v>
      </c>
      <c r="H68">
        <v>91</v>
      </c>
      <c r="I68">
        <v>216.54</v>
      </c>
    </row>
    <row r="69" spans="1:9">
      <c r="A69">
        <v>28</v>
      </c>
      <c r="B69" t="s">
        <v>81</v>
      </c>
      <c r="C69" t="s">
        <v>82</v>
      </c>
      <c r="D69">
        <v>1991</v>
      </c>
      <c r="E69">
        <v>118</v>
      </c>
      <c r="F69" t="s">
        <v>24</v>
      </c>
      <c r="G69">
        <v>8.6</v>
      </c>
      <c r="H69">
        <v>86</v>
      </c>
      <c r="I69">
        <v>130.74</v>
      </c>
    </row>
    <row r="70" spans="1:9">
      <c r="A70">
        <v>28</v>
      </c>
      <c r="B70" t="s">
        <v>81</v>
      </c>
      <c r="C70" t="s">
        <v>82</v>
      </c>
      <c r="D70">
        <v>1991</v>
      </c>
      <c r="E70">
        <v>118</v>
      </c>
      <c r="F70" t="s">
        <v>21</v>
      </c>
      <c r="G70">
        <v>8.6</v>
      </c>
      <c r="H70">
        <v>86</v>
      </c>
      <c r="I70">
        <v>130.74</v>
      </c>
    </row>
    <row r="71" spans="1:9">
      <c r="A71">
        <v>28</v>
      </c>
      <c r="B71" t="s">
        <v>81</v>
      </c>
      <c r="C71" t="s">
        <v>82</v>
      </c>
      <c r="D71">
        <v>1991</v>
      </c>
      <c r="E71">
        <v>118</v>
      </c>
      <c r="F71" t="s">
        <v>83</v>
      </c>
      <c r="G71">
        <v>8.6</v>
      </c>
      <c r="H71">
        <v>86</v>
      </c>
      <c r="I71">
        <v>130.74</v>
      </c>
    </row>
    <row r="72" spans="1:9">
      <c r="A72">
        <v>29</v>
      </c>
      <c r="B72" t="s">
        <v>84</v>
      </c>
      <c r="C72" t="s">
        <v>85</v>
      </c>
      <c r="D72">
        <v>1977</v>
      </c>
      <c r="E72">
        <v>121</v>
      </c>
      <c r="F72" t="s">
        <v>27</v>
      </c>
      <c r="G72">
        <v>8.6</v>
      </c>
      <c r="H72">
        <v>90</v>
      </c>
      <c r="I72">
        <v>322.74</v>
      </c>
    </row>
    <row r="73" spans="1:9">
      <c r="A73">
        <v>29</v>
      </c>
      <c r="B73" t="s">
        <v>84</v>
      </c>
      <c r="C73" t="s">
        <v>85</v>
      </c>
      <c r="D73">
        <v>1977</v>
      </c>
      <c r="E73">
        <v>121</v>
      </c>
      <c r="F73" t="s">
        <v>36</v>
      </c>
      <c r="G73">
        <v>8.6</v>
      </c>
      <c r="H73">
        <v>90</v>
      </c>
      <c r="I73">
        <v>322.74</v>
      </c>
    </row>
    <row r="74" spans="1:9">
      <c r="A74">
        <v>29</v>
      </c>
      <c r="B74" t="s">
        <v>84</v>
      </c>
      <c r="C74" t="s">
        <v>85</v>
      </c>
      <c r="D74">
        <v>1977</v>
      </c>
      <c r="E74">
        <v>121</v>
      </c>
      <c r="F74" t="s">
        <v>70</v>
      </c>
      <c r="G74">
        <v>8.6</v>
      </c>
      <c r="H74">
        <v>90</v>
      </c>
      <c r="I74">
        <v>322.74</v>
      </c>
    </row>
    <row r="75" spans="1:9">
      <c r="A75">
        <v>30</v>
      </c>
      <c r="B75" t="s">
        <v>86</v>
      </c>
      <c r="C75" t="s">
        <v>87</v>
      </c>
      <c r="D75">
        <v>2001</v>
      </c>
      <c r="E75">
        <v>125</v>
      </c>
      <c r="F75" t="s">
        <v>40</v>
      </c>
      <c r="G75">
        <v>8.6</v>
      </c>
      <c r="H75">
        <v>96</v>
      </c>
      <c r="I75">
        <v>10.06</v>
      </c>
    </row>
    <row r="76" spans="1:9">
      <c r="A76">
        <v>30</v>
      </c>
      <c r="B76" t="s">
        <v>86</v>
      </c>
      <c r="C76" t="s">
        <v>87</v>
      </c>
      <c r="D76">
        <v>2001</v>
      </c>
      <c r="E76">
        <v>125</v>
      </c>
      <c r="F76" t="s">
        <v>36</v>
      </c>
      <c r="G76">
        <v>8.6</v>
      </c>
      <c r="H76">
        <v>96</v>
      </c>
      <c r="I76">
        <v>10.06</v>
      </c>
    </row>
    <row r="77" spans="1:9">
      <c r="A77">
        <v>30</v>
      </c>
      <c r="B77" t="s">
        <v>86</v>
      </c>
      <c r="C77" t="s">
        <v>87</v>
      </c>
      <c r="D77">
        <v>2001</v>
      </c>
      <c r="E77">
        <v>125</v>
      </c>
      <c r="F77" t="s">
        <v>88</v>
      </c>
      <c r="G77">
        <v>8.6</v>
      </c>
      <c r="H77">
        <v>96</v>
      </c>
      <c r="I77">
        <v>10.06</v>
      </c>
    </row>
    <row r="78" spans="1:9">
      <c r="A78">
        <v>31</v>
      </c>
      <c r="B78" t="s">
        <v>89</v>
      </c>
      <c r="C78" t="s">
        <v>90</v>
      </c>
      <c r="D78">
        <v>2002</v>
      </c>
      <c r="E78">
        <v>130</v>
      </c>
      <c r="F78" t="s">
        <v>24</v>
      </c>
      <c r="G78">
        <v>8.6</v>
      </c>
      <c r="H78">
        <v>79</v>
      </c>
      <c r="I78">
        <v>7.56</v>
      </c>
    </row>
    <row r="79" spans="1:9">
      <c r="A79">
        <v>31</v>
      </c>
      <c r="B79" t="s">
        <v>89</v>
      </c>
      <c r="C79" t="s">
        <v>90</v>
      </c>
      <c r="D79">
        <v>2002</v>
      </c>
      <c r="E79">
        <v>130</v>
      </c>
      <c r="F79" t="s">
        <v>21</v>
      </c>
      <c r="G79">
        <v>8.6</v>
      </c>
      <c r="H79">
        <v>79</v>
      </c>
      <c r="I79">
        <v>7.56</v>
      </c>
    </row>
    <row r="80" spans="1:9">
      <c r="A80">
        <v>32</v>
      </c>
      <c r="B80" t="s">
        <v>91</v>
      </c>
      <c r="C80" t="s">
        <v>92</v>
      </c>
      <c r="D80">
        <v>1997</v>
      </c>
      <c r="E80">
        <v>116</v>
      </c>
      <c r="F80" t="s">
        <v>60</v>
      </c>
      <c r="G80">
        <v>8.6</v>
      </c>
      <c r="H80">
        <v>59</v>
      </c>
      <c r="I80">
        <v>57.6</v>
      </c>
    </row>
    <row r="81" spans="1:9">
      <c r="A81">
        <v>32</v>
      </c>
      <c r="B81" t="s">
        <v>91</v>
      </c>
      <c r="C81" t="s">
        <v>92</v>
      </c>
      <c r="D81">
        <v>1997</v>
      </c>
      <c r="E81">
        <v>116</v>
      </c>
      <c r="F81" t="s">
        <v>21</v>
      </c>
      <c r="G81">
        <v>8.6</v>
      </c>
      <c r="H81">
        <v>59</v>
      </c>
      <c r="I81">
        <v>57.6</v>
      </c>
    </row>
    <row r="82" spans="1:9">
      <c r="A82">
        <v>32</v>
      </c>
      <c r="B82" t="s">
        <v>91</v>
      </c>
      <c r="C82" t="s">
        <v>92</v>
      </c>
      <c r="D82">
        <v>1997</v>
      </c>
      <c r="E82">
        <v>116</v>
      </c>
      <c r="F82" t="s">
        <v>50</v>
      </c>
      <c r="G82">
        <v>8.6</v>
      </c>
      <c r="H82">
        <v>59</v>
      </c>
      <c r="I82">
        <v>57.6</v>
      </c>
    </row>
    <row r="83" spans="1:9">
      <c r="A83">
        <v>33</v>
      </c>
      <c r="B83" t="s">
        <v>93</v>
      </c>
      <c r="C83" t="s">
        <v>94</v>
      </c>
      <c r="D83">
        <v>1954</v>
      </c>
      <c r="E83">
        <v>207</v>
      </c>
      <c r="F83" t="s">
        <v>27</v>
      </c>
      <c r="G83">
        <v>8.6</v>
      </c>
      <c r="H83">
        <v>98</v>
      </c>
      <c r="I83">
        <v>0.27</v>
      </c>
    </row>
    <row r="84" spans="1:9">
      <c r="A84">
        <v>33</v>
      </c>
      <c r="B84" t="s">
        <v>93</v>
      </c>
      <c r="C84" t="s">
        <v>94</v>
      </c>
      <c r="D84">
        <v>1954</v>
      </c>
      <c r="E84">
        <v>207</v>
      </c>
      <c r="F84" t="s">
        <v>21</v>
      </c>
      <c r="G84">
        <v>8.6</v>
      </c>
      <c r="H84">
        <v>98</v>
      </c>
      <c r="I84">
        <v>0.27</v>
      </c>
    </row>
    <row r="85" spans="1:9">
      <c r="A85">
        <v>34</v>
      </c>
      <c r="B85" t="s">
        <v>95</v>
      </c>
      <c r="C85" t="s">
        <v>96</v>
      </c>
      <c r="D85">
        <v>1946</v>
      </c>
      <c r="E85">
        <v>130</v>
      </c>
      <c r="F85" t="s">
        <v>21</v>
      </c>
      <c r="G85">
        <v>8.6</v>
      </c>
      <c r="H85">
        <v>89</v>
      </c>
      <c r="I85">
        <v>0</v>
      </c>
    </row>
    <row r="86" spans="1:9">
      <c r="A86">
        <v>34</v>
      </c>
      <c r="B86" t="s">
        <v>95</v>
      </c>
      <c r="C86" t="s">
        <v>96</v>
      </c>
      <c r="D86">
        <v>1946</v>
      </c>
      <c r="E86">
        <v>130</v>
      </c>
      <c r="F86" t="s">
        <v>88</v>
      </c>
      <c r="G86">
        <v>8.6</v>
      </c>
      <c r="H86">
        <v>89</v>
      </c>
      <c r="I86">
        <v>0</v>
      </c>
    </row>
    <row r="87" spans="1:9">
      <c r="A87">
        <v>34</v>
      </c>
      <c r="B87" t="s">
        <v>95</v>
      </c>
      <c r="C87" t="s">
        <v>96</v>
      </c>
      <c r="D87">
        <v>1946</v>
      </c>
      <c r="E87">
        <v>130</v>
      </c>
      <c r="F87" t="s">
        <v>70</v>
      </c>
      <c r="G87">
        <v>8.6</v>
      </c>
      <c r="H87">
        <v>89</v>
      </c>
      <c r="I87">
        <v>0</v>
      </c>
    </row>
    <row r="88" spans="1:9">
      <c r="A88">
        <v>35</v>
      </c>
      <c r="B88" t="s">
        <v>97</v>
      </c>
      <c r="C88" t="s">
        <v>98</v>
      </c>
      <c r="D88">
        <v>1962</v>
      </c>
      <c r="E88">
        <v>133</v>
      </c>
      <c r="F88" t="s">
        <v>27</v>
      </c>
      <c r="G88">
        <v>8.6</v>
      </c>
      <c r="H88">
        <v>85</v>
      </c>
      <c r="I88">
        <v>0</v>
      </c>
    </row>
    <row r="89" spans="1:9">
      <c r="A89">
        <v>35</v>
      </c>
      <c r="B89" t="s">
        <v>97</v>
      </c>
      <c r="C89" t="s">
        <v>98</v>
      </c>
      <c r="D89">
        <v>1962</v>
      </c>
      <c r="E89">
        <v>133</v>
      </c>
      <c r="F89" t="s">
        <v>21</v>
      </c>
      <c r="G89">
        <v>8.6</v>
      </c>
      <c r="H89">
        <v>85</v>
      </c>
      <c r="I89">
        <v>0</v>
      </c>
    </row>
    <row r="90" spans="1:9">
      <c r="A90">
        <v>35</v>
      </c>
      <c r="B90" t="s">
        <v>97</v>
      </c>
      <c r="C90" t="s">
        <v>98</v>
      </c>
      <c r="D90">
        <v>1962</v>
      </c>
      <c r="E90">
        <v>133</v>
      </c>
      <c r="F90" t="s">
        <v>57</v>
      </c>
      <c r="G90">
        <v>8.6</v>
      </c>
      <c r="H90">
        <v>85</v>
      </c>
      <c r="I90">
        <v>0</v>
      </c>
    </row>
    <row r="91" spans="1:9">
      <c r="A91">
        <v>36</v>
      </c>
      <c r="B91" t="s">
        <v>99</v>
      </c>
      <c r="C91" t="s">
        <v>100</v>
      </c>
      <c r="D91">
        <v>2022</v>
      </c>
      <c r="E91">
        <v>163</v>
      </c>
      <c r="F91" t="s">
        <v>27</v>
      </c>
      <c r="G91">
        <v>8.6</v>
      </c>
      <c r="H91">
        <v>0</v>
      </c>
      <c r="I91">
        <v>0</v>
      </c>
    </row>
    <row r="92" spans="1:9">
      <c r="A92">
        <v>36</v>
      </c>
      <c r="B92" t="s">
        <v>99</v>
      </c>
      <c r="C92" t="s">
        <v>100</v>
      </c>
      <c r="D92">
        <v>2022</v>
      </c>
      <c r="E92">
        <v>163</v>
      </c>
      <c r="F92" t="s">
        <v>21</v>
      </c>
      <c r="G92">
        <v>8.6</v>
      </c>
      <c r="H92">
        <v>0</v>
      </c>
      <c r="I92">
        <v>0</v>
      </c>
    </row>
    <row r="93" spans="1:9">
      <c r="A93">
        <v>36</v>
      </c>
      <c r="B93" t="s">
        <v>99</v>
      </c>
      <c r="C93" t="s">
        <v>100</v>
      </c>
      <c r="D93">
        <v>2022</v>
      </c>
      <c r="E93">
        <v>163</v>
      </c>
      <c r="F93" t="s">
        <v>57</v>
      </c>
      <c r="G93">
        <v>8.6</v>
      </c>
      <c r="H93">
        <v>0</v>
      </c>
      <c r="I93">
        <v>0</v>
      </c>
    </row>
    <row r="94" spans="1:9">
      <c r="A94">
        <v>37</v>
      </c>
      <c r="B94" t="s">
        <v>101</v>
      </c>
      <c r="C94" t="s">
        <v>49</v>
      </c>
      <c r="D94">
        <v>1985</v>
      </c>
      <c r="E94">
        <v>116</v>
      </c>
      <c r="F94" t="s">
        <v>36</v>
      </c>
      <c r="G94">
        <v>8.5</v>
      </c>
      <c r="H94">
        <v>87</v>
      </c>
      <c r="I94">
        <v>210.61</v>
      </c>
    </row>
    <row r="95" spans="1:9">
      <c r="A95">
        <v>37</v>
      </c>
      <c r="B95" t="s">
        <v>101</v>
      </c>
      <c r="C95" t="s">
        <v>49</v>
      </c>
      <c r="D95">
        <v>1985</v>
      </c>
      <c r="E95">
        <v>116</v>
      </c>
      <c r="F95" t="s">
        <v>60</v>
      </c>
      <c r="G95">
        <v>8.5</v>
      </c>
      <c r="H95">
        <v>87</v>
      </c>
      <c r="I95">
        <v>210.61</v>
      </c>
    </row>
    <row r="96" spans="1:9">
      <c r="A96">
        <v>37</v>
      </c>
      <c r="B96" t="s">
        <v>101</v>
      </c>
      <c r="C96" t="s">
        <v>49</v>
      </c>
      <c r="D96">
        <v>1985</v>
      </c>
      <c r="E96">
        <v>116</v>
      </c>
      <c r="F96" t="s">
        <v>44</v>
      </c>
      <c r="G96">
        <v>8.5</v>
      </c>
      <c r="H96">
        <v>87</v>
      </c>
      <c r="I96">
        <v>210.61</v>
      </c>
    </row>
    <row r="97" spans="1:9">
      <c r="A97">
        <v>38</v>
      </c>
      <c r="B97" t="s">
        <v>102</v>
      </c>
      <c r="C97" t="s">
        <v>63</v>
      </c>
      <c r="D97">
        <v>2006</v>
      </c>
      <c r="E97">
        <v>151</v>
      </c>
      <c r="F97" t="s">
        <v>24</v>
      </c>
      <c r="G97">
        <v>8.5</v>
      </c>
      <c r="H97">
        <v>85</v>
      </c>
      <c r="I97">
        <v>132.38</v>
      </c>
    </row>
    <row r="98" spans="1:9">
      <c r="A98">
        <v>38</v>
      </c>
      <c r="B98" t="s">
        <v>102</v>
      </c>
      <c r="C98" t="s">
        <v>63</v>
      </c>
      <c r="D98">
        <v>2006</v>
      </c>
      <c r="E98">
        <v>151</v>
      </c>
      <c r="F98" t="s">
        <v>21</v>
      </c>
      <c r="G98">
        <v>8.5</v>
      </c>
      <c r="H98">
        <v>85</v>
      </c>
      <c r="I98">
        <v>132.38</v>
      </c>
    </row>
    <row r="99" spans="1:9">
      <c r="A99">
        <v>38</v>
      </c>
      <c r="B99" t="s">
        <v>102</v>
      </c>
      <c r="C99" t="s">
        <v>63</v>
      </c>
      <c r="D99">
        <v>2006</v>
      </c>
      <c r="E99">
        <v>151</v>
      </c>
      <c r="F99" t="s">
        <v>83</v>
      </c>
      <c r="G99">
        <v>8.5</v>
      </c>
      <c r="H99">
        <v>85</v>
      </c>
      <c r="I99">
        <v>132.38</v>
      </c>
    </row>
    <row r="100" spans="1:9">
      <c r="A100">
        <v>39</v>
      </c>
      <c r="B100" t="s">
        <v>103</v>
      </c>
      <c r="C100" t="s">
        <v>104</v>
      </c>
      <c r="D100">
        <v>2000</v>
      </c>
      <c r="E100">
        <v>155</v>
      </c>
      <c r="F100" t="s">
        <v>27</v>
      </c>
      <c r="G100">
        <v>8.5</v>
      </c>
      <c r="H100">
        <v>67</v>
      </c>
      <c r="I100">
        <v>187.71</v>
      </c>
    </row>
    <row r="101" spans="1:9">
      <c r="A101">
        <v>39</v>
      </c>
      <c r="B101" t="s">
        <v>103</v>
      </c>
      <c r="C101" t="s">
        <v>104</v>
      </c>
      <c r="D101">
        <v>2000</v>
      </c>
      <c r="E101">
        <v>155</v>
      </c>
      <c r="F101" t="s">
        <v>36</v>
      </c>
      <c r="G101">
        <v>8.5</v>
      </c>
      <c r="H101">
        <v>67</v>
      </c>
      <c r="I101">
        <v>187.71</v>
      </c>
    </row>
    <row r="102" spans="1:9">
      <c r="A102">
        <v>39</v>
      </c>
      <c r="B102" t="s">
        <v>103</v>
      </c>
      <c r="C102" t="s">
        <v>104</v>
      </c>
      <c r="D102">
        <v>2000</v>
      </c>
      <c r="E102">
        <v>155</v>
      </c>
      <c r="F102" t="s">
        <v>21</v>
      </c>
      <c r="G102">
        <v>8.5</v>
      </c>
      <c r="H102">
        <v>67</v>
      </c>
      <c r="I102">
        <v>187.71</v>
      </c>
    </row>
    <row r="103" spans="1:9">
      <c r="A103">
        <v>40</v>
      </c>
      <c r="B103" t="s">
        <v>105</v>
      </c>
      <c r="C103" t="s">
        <v>104</v>
      </c>
      <c r="D103">
        <v>1979</v>
      </c>
      <c r="E103">
        <v>117</v>
      </c>
      <c r="F103" t="s">
        <v>106</v>
      </c>
      <c r="G103">
        <v>8.5</v>
      </c>
      <c r="H103">
        <v>89</v>
      </c>
      <c r="I103">
        <v>78.900000000000006</v>
      </c>
    </row>
    <row r="104" spans="1:9">
      <c r="A104">
        <v>40</v>
      </c>
      <c r="B104" t="s">
        <v>105</v>
      </c>
      <c r="C104" t="s">
        <v>104</v>
      </c>
      <c r="D104">
        <v>1979</v>
      </c>
      <c r="E104">
        <v>117</v>
      </c>
      <c r="F104" t="s">
        <v>44</v>
      </c>
      <c r="G104">
        <v>8.5</v>
      </c>
      <c r="H104">
        <v>89</v>
      </c>
      <c r="I104">
        <v>78.900000000000006</v>
      </c>
    </row>
    <row r="105" spans="1:9">
      <c r="A105">
        <v>41</v>
      </c>
      <c r="B105" t="s">
        <v>107</v>
      </c>
      <c r="C105" t="s">
        <v>108</v>
      </c>
      <c r="D105">
        <v>2019</v>
      </c>
      <c r="E105">
        <v>132</v>
      </c>
      <c r="F105" t="s">
        <v>21</v>
      </c>
      <c r="G105">
        <v>8.5</v>
      </c>
      <c r="H105">
        <v>96</v>
      </c>
      <c r="I105">
        <v>53.37</v>
      </c>
    </row>
    <row r="106" spans="1:9">
      <c r="A106">
        <v>41</v>
      </c>
      <c r="B106" t="s">
        <v>107</v>
      </c>
      <c r="C106" t="s">
        <v>108</v>
      </c>
      <c r="D106">
        <v>2019</v>
      </c>
      <c r="E106">
        <v>132</v>
      </c>
      <c r="F106" t="s">
        <v>83</v>
      </c>
      <c r="G106">
        <v>8.5</v>
      </c>
      <c r="H106">
        <v>96</v>
      </c>
      <c r="I106">
        <v>53.37</v>
      </c>
    </row>
    <row r="107" spans="1:9">
      <c r="A107">
        <v>42</v>
      </c>
      <c r="B107" t="s">
        <v>109</v>
      </c>
      <c r="C107" t="s">
        <v>26</v>
      </c>
      <c r="D107">
        <v>2006</v>
      </c>
      <c r="E107">
        <v>130</v>
      </c>
      <c r="F107" t="s">
        <v>21</v>
      </c>
      <c r="G107">
        <v>8.5</v>
      </c>
      <c r="H107">
        <v>66</v>
      </c>
      <c r="I107">
        <v>53.09</v>
      </c>
    </row>
    <row r="108" spans="1:9">
      <c r="A108">
        <v>42</v>
      </c>
      <c r="B108" t="s">
        <v>109</v>
      </c>
      <c r="C108" t="s">
        <v>26</v>
      </c>
      <c r="D108">
        <v>2006</v>
      </c>
      <c r="E108">
        <v>130</v>
      </c>
      <c r="F108" t="s">
        <v>57</v>
      </c>
      <c r="G108">
        <v>8.5</v>
      </c>
      <c r="H108">
        <v>66</v>
      </c>
      <c r="I108">
        <v>53.09</v>
      </c>
    </row>
    <row r="109" spans="1:9">
      <c r="A109">
        <v>42</v>
      </c>
      <c r="B109" t="s">
        <v>109</v>
      </c>
      <c r="C109" t="s">
        <v>26</v>
      </c>
      <c r="D109">
        <v>2006</v>
      </c>
      <c r="E109">
        <v>130</v>
      </c>
      <c r="F109" t="s">
        <v>44</v>
      </c>
      <c r="G109">
        <v>8.5</v>
      </c>
      <c r="H109">
        <v>66</v>
      </c>
      <c r="I109">
        <v>53.09</v>
      </c>
    </row>
    <row r="110" spans="1:9">
      <c r="A110">
        <v>43</v>
      </c>
      <c r="B110" t="s">
        <v>110</v>
      </c>
      <c r="C110" t="s">
        <v>111</v>
      </c>
      <c r="D110">
        <v>2014</v>
      </c>
      <c r="E110">
        <v>106</v>
      </c>
      <c r="F110" t="s">
        <v>21</v>
      </c>
      <c r="G110">
        <v>8.5</v>
      </c>
      <c r="H110">
        <v>89</v>
      </c>
      <c r="I110">
        <v>13.09</v>
      </c>
    </row>
    <row r="111" spans="1:9">
      <c r="A111">
        <v>43</v>
      </c>
      <c r="B111" t="s">
        <v>110</v>
      </c>
      <c r="C111" t="s">
        <v>111</v>
      </c>
      <c r="D111">
        <v>2014</v>
      </c>
      <c r="E111">
        <v>106</v>
      </c>
      <c r="F111" t="s">
        <v>112</v>
      </c>
      <c r="G111">
        <v>8.5</v>
      </c>
      <c r="H111">
        <v>89</v>
      </c>
      <c r="I111">
        <v>13.09</v>
      </c>
    </row>
    <row r="112" spans="1:9">
      <c r="A112">
        <v>44</v>
      </c>
      <c r="B112" t="s">
        <v>113</v>
      </c>
      <c r="C112" t="s">
        <v>114</v>
      </c>
      <c r="D112">
        <v>1994</v>
      </c>
      <c r="E112">
        <v>110</v>
      </c>
      <c r="F112" t="s">
        <v>27</v>
      </c>
      <c r="G112">
        <v>8.5</v>
      </c>
      <c r="H112">
        <v>64</v>
      </c>
      <c r="I112">
        <v>19.5</v>
      </c>
    </row>
    <row r="113" spans="1:9">
      <c r="A113">
        <v>44</v>
      </c>
      <c r="B113" t="s">
        <v>113</v>
      </c>
      <c r="C113" t="s">
        <v>114</v>
      </c>
      <c r="D113">
        <v>1994</v>
      </c>
      <c r="E113">
        <v>110</v>
      </c>
      <c r="F113" t="s">
        <v>24</v>
      </c>
      <c r="G113">
        <v>8.5</v>
      </c>
      <c r="H113">
        <v>64</v>
      </c>
      <c r="I113">
        <v>19.5</v>
      </c>
    </row>
    <row r="114" spans="1:9">
      <c r="A114">
        <v>44</v>
      </c>
      <c r="B114" t="s">
        <v>113</v>
      </c>
      <c r="C114" t="s">
        <v>114</v>
      </c>
      <c r="D114">
        <v>1994</v>
      </c>
      <c r="E114">
        <v>110</v>
      </c>
      <c r="F114" t="s">
        <v>21</v>
      </c>
      <c r="G114">
        <v>8.5</v>
      </c>
      <c r="H114">
        <v>64</v>
      </c>
      <c r="I114">
        <v>19.5</v>
      </c>
    </row>
    <row r="115" spans="1:9">
      <c r="A115">
        <v>45</v>
      </c>
      <c r="B115" t="s">
        <v>115</v>
      </c>
      <c r="C115" t="s">
        <v>116</v>
      </c>
      <c r="D115">
        <v>1994</v>
      </c>
      <c r="E115">
        <v>88</v>
      </c>
      <c r="F115" t="s">
        <v>40</v>
      </c>
      <c r="G115">
        <v>8.5</v>
      </c>
      <c r="H115">
        <v>88</v>
      </c>
      <c r="I115">
        <v>422.78</v>
      </c>
    </row>
    <row r="116" spans="1:9">
      <c r="A116">
        <v>45</v>
      </c>
      <c r="B116" t="s">
        <v>115</v>
      </c>
      <c r="C116" t="s">
        <v>116</v>
      </c>
      <c r="D116">
        <v>1994</v>
      </c>
      <c r="E116">
        <v>88</v>
      </c>
      <c r="F116" t="s">
        <v>36</v>
      </c>
      <c r="G116">
        <v>8.5</v>
      </c>
      <c r="H116">
        <v>88</v>
      </c>
      <c r="I116">
        <v>422.78</v>
      </c>
    </row>
    <row r="117" spans="1:9">
      <c r="A117">
        <v>45</v>
      </c>
      <c r="B117" t="s">
        <v>115</v>
      </c>
      <c r="C117" t="s">
        <v>116</v>
      </c>
      <c r="D117">
        <v>1994</v>
      </c>
      <c r="E117">
        <v>88</v>
      </c>
      <c r="F117" t="s">
        <v>21</v>
      </c>
      <c r="G117">
        <v>8.5</v>
      </c>
      <c r="H117">
        <v>88</v>
      </c>
      <c r="I117">
        <v>422.78</v>
      </c>
    </row>
    <row r="118" spans="1:9">
      <c r="A118">
        <v>46</v>
      </c>
      <c r="B118" t="s">
        <v>117</v>
      </c>
      <c r="C118" t="s">
        <v>118</v>
      </c>
      <c r="D118">
        <v>1995</v>
      </c>
      <c r="E118">
        <v>106</v>
      </c>
      <c r="F118" t="s">
        <v>24</v>
      </c>
      <c r="G118">
        <v>8.5</v>
      </c>
      <c r="H118">
        <v>77</v>
      </c>
      <c r="I118">
        <v>23.34</v>
      </c>
    </row>
    <row r="119" spans="1:9">
      <c r="A119">
        <v>46</v>
      </c>
      <c r="B119" t="s">
        <v>117</v>
      </c>
      <c r="C119" t="s">
        <v>118</v>
      </c>
      <c r="D119">
        <v>1995</v>
      </c>
      <c r="E119">
        <v>106</v>
      </c>
      <c r="F119" t="s">
        <v>21</v>
      </c>
      <c r="G119">
        <v>8.5</v>
      </c>
      <c r="H119">
        <v>77</v>
      </c>
      <c r="I119">
        <v>23.34</v>
      </c>
    </row>
    <row r="120" spans="1:9">
      <c r="A120">
        <v>46</v>
      </c>
      <c r="B120" t="s">
        <v>117</v>
      </c>
      <c r="C120" t="s">
        <v>118</v>
      </c>
      <c r="D120">
        <v>1995</v>
      </c>
      <c r="E120">
        <v>106</v>
      </c>
      <c r="F120" t="s">
        <v>57</v>
      </c>
      <c r="G120">
        <v>8.5</v>
      </c>
      <c r="H120">
        <v>77</v>
      </c>
      <c r="I120">
        <v>23.34</v>
      </c>
    </row>
    <row r="121" spans="1:9">
      <c r="A121">
        <v>47</v>
      </c>
      <c r="B121" t="s">
        <v>119</v>
      </c>
      <c r="C121" t="s">
        <v>120</v>
      </c>
      <c r="D121">
        <v>1942</v>
      </c>
      <c r="E121">
        <v>102</v>
      </c>
      <c r="F121" t="s">
        <v>21</v>
      </c>
      <c r="G121">
        <v>8.5</v>
      </c>
      <c r="H121">
        <v>100</v>
      </c>
      <c r="I121">
        <v>1.02</v>
      </c>
    </row>
    <row r="122" spans="1:9">
      <c r="A122">
        <v>47</v>
      </c>
      <c r="B122" t="s">
        <v>119</v>
      </c>
      <c r="C122" t="s">
        <v>120</v>
      </c>
      <c r="D122">
        <v>1942</v>
      </c>
      <c r="E122">
        <v>102</v>
      </c>
      <c r="F122" t="s">
        <v>50</v>
      </c>
      <c r="G122">
        <v>8.5</v>
      </c>
      <c r="H122">
        <v>100</v>
      </c>
      <c r="I122">
        <v>1.02</v>
      </c>
    </row>
    <row r="123" spans="1:9">
      <c r="A123">
        <v>47</v>
      </c>
      <c r="B123" t="s">
        <v>119</v>
      </c>
      <c r="C123" t="s">
        <v>120</v>
      </c>
      <c r="D123">
        <v>1942</v>
      </c>
      <c r="E123">
        <v>102</v>
      </c>
      <c r="F123" t="s">
        <v>80</v>
      </c>
      <c r="G123">
        <v>8.5</v>
      </c>
      <c r="H123">
        <v>100</v>
      </c>
      <c r="I123">
        <v>1.02</v>
      </c>
    </row>
    <row r="124" spans="1:9">
      <c r="A124">
        <v>48</v>
      </c>
      <c r="B124" t="s">
        <v>121</v>
      </c>
      <c r="C124" t="s">
        <v>122</v>
      </c>
      <c r="D124">
        <v>1998</v>
      </c>
      <c r="E124">
        <v>119</v>
      </c>
      <c r="F124" t="s">
        <v>24</v>
      </c>
      <c r="G124">
        <v>8.5</v>
      </c>
      <c r="H124">
        <v>62</v>
      </c>
      <c r="I124">
        <v>6.72</v>
      </c>
    </row>
    <row r="125" spans="1:9">
      <c r="A125">
        <v>48</v>
      </c>
      <c r="B125" t="s">
        <v>121</v>
      </c>
      <c r="C125" t="s">
        <v>122</v>
      </c>
      <c r="D125">
        <v>1998</v>
      </c>
      <c r="E125">
        <v>119</v>
      </c>
      <c r="F125" t="s">
        <v>21</v>
      </c>
      <c r="G125">
        <v>8.5</v>
      </c>
      <c r="H125">
        <v>62</v>
      </c>
      <c r="I125">
        <v>6.72</v>
      </c>
    </row>
    <row r="126" spans="1:9">
      <c r="A126">
        <v>49</v>
      </c>
      <c r="B126" t="s">
        <v>123</v>
      </c>
      <c r="C126" t="s">
        <v>124</v>
      </c>
      <c r="D126">
        <v>1960</v>
      </c>
      <c r="E126">
        <v>109</v>
      </c>
      <c r="F126" t="s">
        <v>106</v>
      </c>
      <c r="G126">
        <v>8.5</v>
      </c>
      <c r="H126">
        <v>97</v>
      </c>
      <c r="I126">
        <v>32</v>
      </c>
    </row>
    <row r="127" spans="1:9">
      <c r="A127">
        <v>49</v>
      </c>
      <c r="B127" t="s">
        <v>123</v>
      </c>
      <c r="C127" t="s">
        <v>124</v>
      </c>
      <c r="D127">
        <v>1960</v>
      </c>
      <c r="E127">
        <v>109</v>
      </c>
      <c r="F127" t="s">
        <v>57</v>
      </c>
      <c r="G127">
        <v>8.5</v>
      </c>
      <c r="H127">
        <v>97</v>
      </c>
      <c r="I127">
        <v>32</v>
      </c>
    </row>
    <row r="128" spans="1:9">
      <c r="A128">
        <v>49</v>
      </c>
      <c r="B128" t="s">
        <v>123</v>
      </c>
      <c r="C128" t="s">
        <v>124</v>
      </c>
      <c r="D128">
        <v>1960</v>
      </c>
      <c r="E128">
        <v>109</v>
      </c>
      <c r="F128" t="s">
        <v>83</v>
      </c>
      <c r="G128">
        <v>8.5</v>
      </c>
      <c r="H128">
        <v>97</v>
      </c>
      <c r="I128">
        <v>32</v>
      </c>
    </row>
    <row r="129" spans="1:9">
      <c r="A129">
        <v>50</v>
      </c>
      <c r="B129" t="s">
        <v>125</v>
      </c>
      <c r="C129" t="s">
        <v>126</v>
      </c>
      <c r="D129">
        <v>2002</v>
      </c>
      <c r="E129">
        <v>150</v>
      </c>
      <c r="F129" t="s">
        <v>30</v>
      </c>
      <c r="G129">
        <v>8.5</v>
      </c>
      <c r="H129">
        <v>85</v>
      </c>
      <c r="I129">
        <v>32.57</v>
      </c>
    </row>
    <row r="130" spans="1:9">
      <c r="A130">
        <v>50</v>
      </c>
      <c r="B130" t="s">
        <v>125</v>
      </c>
      <c r="C130" t="s">
        <v>126</v>
      </c>
      <c r="D130">
        <v>2002</v>
      </c>
      <c r="E130">
        <v>150</v>
      </c>
      <c r="F130" t="s">
        <v>21</v>
      </c>
      <c r="G130">
        <v>8.5</v>
      </c>
      <c r="H130">
        <v>85</v>
      </c>
      <c r="I130">
        <v>32.57</v>
      </c>
    </row>
    <row r="131" spans="1:9">
      <c r="A131">
        <v>50</v>
      </c>
      <c r="B131" t="s">
        <v>125</v>
      </c>
      <c r="C131" t="s">
        <v>126</v>
      </c>
      <c r="D131">
        <v>2002</v>
      </c>
      <c r="E131">
        <v>150</v>
      </c>
      <c r="F131" t="s">
        <v>112</v>
      </c>
      <c r="G131">
        <v>8.5</v>
      </c>
      <c r="H131">
        <v>85</v>
      </c>
      <c r="I131">
        <v>32.57</v>
      </c>
    </row>
    <row r="132" spans="1:9">
      <c r="A132">
        <v>51</v>
      </c>
      <c r="B132" t="s">
        <v>127</v>
      </c>
      <c r="C132" t="s">
        <v>128</v>
      </c>
      <c r="D132">
        <v>2011</v>
      </c>
      <c r="E132">
        <v>112</v>
      </c>
      <c r="F132" t="s">
        <v>30</v>
      </c>
      <c r="G132">
        <v>8.5</v>
      </c>
      <c r="H132">
        <v>57</v>
      </c>
      <c r="I132">
        <v>13.18</v>
      </c>
    </row>
    <row r="133" spans="1:9">
      <c r="A133">
        <v>51</v>
      </c>
      <c r="B133" t="s">
        <v>127</v>
      </c>
      <c r="C133" t="s">
        <v>128</v>
      </c>
      <c r="D133">
        <v>2011</v>
      </c>
      <c r="E133">
        <v>112</v>
      </c>
      <c r="F133" t="s">
        <v>60</v>
      </c>
      <c r="G133">
        <v>8.5</v>
      </c>
      <c r="H133">
        <v>57</v>
      </c>
      <c r="I133">
        <v>13.18</v>
      </c>
    </row>
    <row r="134" spans="1:9">
      <c r="A134">
        <v>51</v>
      </c>
      <c r="B134" t="s">
        <v>127</v>
      </c>
      <c r="C134" t="s">
        <v>128</v>
      </c>
      <c r="D134">
        <v>2011</v>
      </c>
      <c r="E134">
        <v>112</v>
      </c>
      <c r="F134" t="s">
        <v>21</v>
      </c>
      <c r="G134">
        <v>8.5</v>
      </c>
      <c r="H134">
        <v>57</v>
      </c>
      <c r="I134">
        <v>13.18</v>
      </c>
    </row>
    <row r="135" spans="1:9">
      <c r="A135">
        <v>52</v>
      </c>
      <c r="B135" t="s">
        <v>129</v>
      </c>
      <c r="C135" t="s">
        <v>52</v>
      </c>
      <c r="D135">
        <v>1968</v>
      </c>
      <c r="E135">
        <v>165</v>
      </c>
      <c r="F135" t="s">
        <v>53</v>
      </c>
      <c r="G135">
        <v>8.5</v>
      </c>
      <c r="H135">
        <v>82</v>
      </c>
      <c r="I135">
        <v>5.32</v>
      </c>
    </row>
    <row r="136" spans="1:9">
      <c r="A136">
        <v>53</v>
      </c>
      <c r="B136" t="s">
        <v>130</v>
      </c>
      <c r="C136" t="s">
        <v>131</v>
      </c>
      <c r="D136">
        <v>1988</v>
      </c>
      <c r="E136">
        <v>89</v>
      </c>
      <c r="F136" t="s">
        <v>40</v>
      </c>
      <c r="G136">
        <v>8.5</v>
      </c>
      <c r="H136">
        <v>94</v>
      </c>
      <c r="I136">
        <v>0</v>
      </c>
    </row>
    <row r="137" spans="1:9">
      <c r="A137">
        <v>53</v>
      </c>
      <c r="B137" t="s">
        <v>130</v>
      </c>
      <c r="C137" t="s">
        <v>131</v>
      </c>
      <c r="D137">
        <v>1988</v>
      </c>
      <c r="E137">
        <v>89</v>
      </c>
      <c r="F137" t="s">
        <v>21</v>
      </c>
      <c r="G137">
        <v>8.5</v>
      </c>
      <c r="H137">
        <v>94</v>
      </c>
      <c r="I137">
        <v>0</v>
      </c>
    </row>
    <row r="138" spans="1:9">
      <c r="A138">
        <v>53</v>
      </c>
      <c r="B138" t="s">
        <v>130</v>
      </c>
      <c r="C138" t="s">
        <v>131</v>
      </c>
      <c r="D138">
        <v>1988</v>
      </c>
      <c r="E138">
        <v>89</v>
      </c>
      <c r="F138" t="s">
        <v>80</v>
      </c>
      <c r="G138">
        <v>8.5</v>
      </c>
      <c r="H138">
        <v>94</v>
      </c>
      <c r="I138">
        <v>0</v>
      </c>
    </row>
    <row r="139" spans="1:9">
      <c r="A139">
        <v>54</v>
      </c>
      <c r="B139" t="s">
        <v>132</v>
      </c>
      <c r="C139" t="s">
        <v>124</v>
      </c>
      <c r="D139">
        <v>1954</v>
      </c>
      <c r="E139">
        <v>112</v>
      </c>
      <c r="F139" t="s">
        <v>57</v>
      </c>
      <c r="G139">
        <v>8.5</v>
      </c>
      <c r="H139">
        <v>100</v>
      </c>
      <c r="I139">
        <v>36.76</v>
      </c>
    </row>
    <row r="140" spans="1:9">
      <c r="A140">
        <v>54</v>
      </c>
      <c r="B140" t="s">
        <v>132</v>
      </c>
      <c r="C140" t="s">
        <v>124</v>
      </c>
      <c r="D140">
        <v>1954</v>
      </c>
      <c r="E140">
        <v>112</v>
      </c>
      <c r="F140" t="s">
        <v>83</v>
      </c>
      <c r="G140">
        <v>8.5</v>
      </c>
      <c r="H140">
        <v>100</v>
      </c>
      <c r="I140">
        <v>36.76</v>
      </c>
    </row>
    <row r="141" spans="1:9">
      <c r="A141">
        <v>55</v>
      </c>
      <c r="B141" t="s">
        <v>133</v>
      </c>
      <c r="C141" t="s">
        <v>134</v>
      </c>
      <c r="D141">
        <v>1988</v>
      </c>
      <c r="E141">
        <v>155</v>
      </c>
      <c r="F141" t="s">
        <v>21</v>
      </c>
      <c r="G141">
        <v>8.5</v>
      </c>
      <c r="H141">
        <v>80</v>
      </c>
      <c r="I141">
        <v>11.99</v>
      </c>
    </row>
    <row r="142" spans="1:9">
      <c r="A142">
        <v>55</v>
      </c>
      <c r="B142" t="s">
        <v>133</v>
      </c>
      <c r="C142" t="s">
        <v>134</v>
      </c>
      <c r="D142">
        <v>1988</v>
      </c>
      <c r="E142">
        <v>155</v>
      </c>
      <c r="F142" t="s">
        <v>50</v>
      </c>
      <c r="G142">
        <v>8.5</v>
      </c>
      <c r="H142">
        <v>80</v>
      </c>
      <c r="I142">
        <v>11.99</v>
      </c>
    </row>
    <row r="143" spans="1:9">
      <c r="A143">
        <v>56</v>
      </c>
      <c r="B143" t="s">
        <v>135</v>
      </c>
      <c r="C143" t="s">
        <v>136</v>
      </c>
      <c r="D143">
        <v>1936</v>
      </c>
      <c r="E143">
        <v>87</v>
      </c>
      <c r="F143" t="s">
        <v>60</v>
      </c>
      <c r="G143">
        <v>8.5</v>
      </c>
      <c r="H143">
        <v>96</v>
      </c>
      <c r="I143">
        <v>0.16</v>
      </c>
    </row>
    <row r="144" spans="1:9">
      <c r="A144">
        <v>56</v>
      </c>
      <c r="B144" t="s">
        <v>135</v>
      </c>
      <c r="C144" t="s">
        <v>136</v>
      </c>
      <c r="D144">
        <v>1936</v>
      </c>
      <c r="E144">
        <v>87</v>
      </c>
      <c r="F144" t="s">
        <v>21</v>
      </c>
      <c r="G144">
        <v>8.5</v>
      </c>
      <c r="H144">
        <v>96</v>
      </c>
      <c r="I144">
        <v>0.16</v>
      </c>
    </row>
    <row r="145" spans="1:9">
      <c r="A145">
        <v>56</v>
      </c>
      <c r="B145" t="s">
        <v>135</v>
      </c>
      <c r="C145" t="s">
        <v>136</v>
      </c>
      <c r="D145">
        <v>1936</v>
      </c>
      <c r="E145">
        <v>87</v>
      </c>
      <c r="F145" t="s">
        <v>50</v>
      </c>
      <c r="G145">
        <v>8.5</v>
      </c>
      <c r="H145">
        <v>96</v>
      </c>
      <c r="I145">
        <v>0.16</v>
      </c>
    </row>
    <row r="146" spans="1:9">
      <c r="A146">
        <v>57</v>
      </c>
      <c r="B146" t="s">
        <v>137</v>
      </c>
      <c r="C146" t="s">
        <v>136</v>
      </c>
      <c r="D146">
        <v>1931</v>
      </c>
      <c r="E146">
        <v>87</v>
      </c>
      <c r="F146" t="s">
        <v>60</v>
      </c>
      <c r="G146">
        <v>8.5</v>
      </c>
      <c r="H146">
        <v>99</v>
      </c>
      <c r="I146">
        <v>0.02</v>
      </c>
    </row>
    <row r="147" spans="1:9">
      <c r="A147">
        <v>57</v>
      </c>
      <c r="B147" t="s">
        <v>137</v>
      </c>
      <c r="C147" t="s">
        <v>136</v>
      </c>
      <c r="D147">
        <v>1931</v>
      </c>
      <c r="E147">
        <v>87</v>
      </c>
      <c r="F147" t="s">
        <v>21</v>
      </c>
      <c r="G147">
        <v>8.5</v>
      </c>
      <c r="H147">
        <v>99</v>
      </c>
      <c r="I147">
        <v>0.02</v>
      </c>
    </row>
    <row r="148" spans="1:9">
      <c r="A148">
        <v>57</v>
      </c>
      <c r="B148" t="s">
        <v>137</v>
      </c>
      <c r="C148" t="s">
        <v>136</v>
      </c>
      <c r="D148">
        <v>1931</v>
      </c>
      <c r="E148">
        <v>87</v>
      </c>
      <c r="F148" t="s">
        <v>50</v>
      </c>
      <c r="G148">
        <v>8.5</v>
      </c>
      <c r="H148">
        <v>99</v>
      </c>
      <c r="I148">
        <v>0.02</v>
      </c>
    </row>
    <row r="149" spans="1:9">
      <c r="A149">
        <v>58</v>
      </c>
      <c r="B149">
        <v>96</v>
      </c>
      <c r="C149" t="s">
        <v>138</v>
      </c>
      <c r="D149">
        <v>2018</v>
      </c>
      <c r="E149">
        <v>158</v>
      </c>
      <c r="F149" t="s">
        <v>21</v>
      </c>
      <c r="G149">
        <v>8.5</v>
      </c>
      <c r="H149">
        <v>0</v>
      </c>
      <c r="I149">
        <v>0</v>
      </c>
    </row>
    <row r="150" spans="1:9">
      <c r="A150">
        <v>58</v>
      </c>
      <c r="B150">
        <v>96</v>
      </c>
      <c r="C150" t="s">
        <v>138</v>
      </c>
      <c r="D150">
        <v>2018</v>
      </c>
      <c r="E150">
        <v>158</v>
      </c>
      <c r="F150" t="s">
        <v>50</v>
      </c>
      <c r="G150">
        <v>8.5</v>
      </c>
      <c r="H150">
        <v>0</v>
      </c>
      <c r="I150">
        <v>0</v>
      </c>
    </row>
    <row r="151" spans="1:9">
      <c r="A151">
        <v>59</v>
      </c>
      <c r="B151" t="s">
        <v>139</v>
      </c>
      <c r="C151" t="s">
        <v>29</v>
      </c>
      <c r="D151">
        <v>1981</v>
      </c>
      <c r="E151">
        <v>115</v>
      </c>
      <c r="F151" t="s">
        <v>27</v>
      </c>
      <c r="G151">
        <v>8.4</v>
      </c>
      <c r="H151">
        <v>85</v>
      </c>
      <c r="I151">
        <v>248.16</v>
      </c>
    </row>
    <row r="152" spans="1:9">
      <c r="A152">
        <v>59</v>
      </c>
      <c r="B152" t="s">
        <v>139</v>
      </c>
      <c r="C152" t="s">
        <v>29</v>
      </c>
      <c r="D152">
        <v>1981</v>
      </c>
      <c r="E152">
        <v>115</v>
      </c>
      <c r="F152" t="s">
        <v>36</v>
      </c>
      <c r="G152">
        <v>8.4</v>
      </c>
      <c r="H152">
        <v>85</v>
      </c>
      <c r="I152">
        <v>248.16</v>
      </c>
    </row>
    <row r="153" spans="1:9">
      <c r="A153">
        <v>60</v>
      </c>
      <c r="B153" t="s">
        <v>140</v>
      </c>
      <c r="C153" t="s">
        <v>141</v>
      </c>
      <c r="D153">
        <v>2018</v>
      </c>
      <c r="E153">
        <v>117</v>
      </c>
      <c r="F153" t="s">
        <v>40</v>
      </c>
      <c r="G153">
        <v>8.4</v>
      </c>
      <c r="H153">
        <v>87</v>
      </c>
      <c r="I153">
        <v>190.24</v>
      </c>
    </row>
    <row r="154" spans="1:9">
      <c r="A154">
        <v>60</v>
      </c>
      <c r="B154" t="s">
        <v>140</v>
      </c>
      <c r="C154" t="s">
        <v>141</v>
      </c>
      <c r="D154">
        <v>2018</v>
      </c>
      <c r="E154">
        <v>117</v>
      </c>
      <c r="F154" t="s">
        <v>27</v>
      </c>
      <c r="G154">
        <v>8.4</v>
      </c>
      <c r="H154">
        <v>87</v>
      </c>
      <c r="I154">
        <v>190.24</v>
      </c>
    </row>
    <row r="155" spans="1:9">
      <c r="A155">
        <v>60</v>
      </c>
      <c r="B155" t="s">
        <v>140</v>
      </c>
      <c r="C155" t="s">
        <v>141</v>
      </c>
      <c r="D155">
        <v>2018</v>
      </c>
      <c r="E155">
        <v>117</v>
      </c>
      <c r="F155" t="s">
        <v>36</v>
      </c>
      <c r="G155">
        <v>8.4</v>
      </c>
      <c r="H155">
        <v>87</v>
      </c>
      <c r="I155">
        <v>190.24</v>
      </c>
    </row>
    <row r="156" spans="1:9">
      <c r="A156">
        <v>61</v>
      </c>
      <c r="B156" t="s">
        <v>142</v>
      </c>
      <c r="C156" t="s">
        <v>143</v>
      </c>
      <c r="D156">
        <v>2019</v>
      </c>
      <c r="E156">
        <v>181</v>
      </c>
      <c r="F156" t="s">
        <v>27</v>
      </c>
      <c r="G156">
        <v>8.4</v>
      </c>
      <c r="H156">
        <v>78</v>
      </c>
      <c r="I156">
        <v>858.37</v>
      </c>
    </row>
    <row r="157" spans="1:9">
      <c r="A157">
        <v>61</v>
      </c>
      <c r="B157" t="s">
        <v>142</v>
      </c>
      <c r="C157" t="s">
        <v>143</v>
      </c>
      <c r="D157">
        <v>2019</v>
      </c>
      <c r="E157">
        <v>181</v>
      </c>
      <c r="F157" t="s">
        <v>36</v>
      </c>
      <c r="G157">
        <v>8.4</v>
      </c>
      <c r="H157">
        <v>78</v>
      </c>
      <c r="I157">
        <v>858.37</v>
      </c>
    </row>
    <row r="158" spans="1:9">
      <c r="A158">
        <v>61</v>
      </c>
      <c r="B158" t="s">
        <v>142</v>
      </c>
      <c r="C158" t="s">
        <v>143</v>
      </c>
      <c r="D158">
        <v>2019</v>
      </c>
      <c r="E158">
        <v>181</v>
      </c>
      <c r="F158" t="s">
        <v>21</v>
      </c>
      <c r="G158">
        <v>8.4</v>
      </c>
      <c r="H158">
        <v>78</v>
      </c>
      <c r="I158">
        <v>858.37</v>
      </c>
    </row>
    <row r="159" spans="1:9">
      <c r="A159">
        <v>62</v>
      </c>
      <c r="B159" t="s">
        <v>144</v>
      </c>
      <c r="C159" t="s">
        <v>42</v>
      </c>
      <c r="D159">
        <v>2012</v>
      </c>
      <c r="E159">
        <v>165</v>
      </c>
      <c r="F159" t="s">
        <v>21</v>
      </c>
      <c r="G159">
        <v>8.4</v>
      </c>
      <c r="H159">
        <v>81</v>
      </c>
      <c r="I159">
        <v>162.81</v>
      </c>
    </row>
    <row r="160" spans="1:9">
      <c r="A160">
        <v>62</v>
      </c>
      <c r="B160" t="s">
        <v>144</v>
      </c>
      <c r="C160" t="s">
        <v>42</v>
      </c>
      <c r="D160">
        <v>2012</v>
      </c>
      <c r="E160">
        <v>165</v>
      </c>
      <c r="F160" t="s">
        <v>53</v>
      </c>
      <c r="G160">
        <v>8.4</v>
      </c>
      <c r="H160">
        <v>81</v>
      </c>
      <c r="I160">
        <v>162.81</v>
      </c>
    </row>
    <row r="161" spans="1:9">
      <c r="A161">
        <v>63</v>
      </c>
      <c r="B161" t="s">
        <v>145</v>
      </c>
      <c r="C161" t="s">
        <v>23</v>
      </c>
      <c r="D161">
        <v>1979</v>
      </c>
      <c r="E161">
        <v>147</v>
      </c>
      <c r="F161" t="s">
        <v>21</v>
      </c>
      <c r="G161">
        <v>8.4</v>
      </c>
      <c r="H161">
        <v>94</v>
      </c>
      <c r="I161">
        <v>83.47</v>
      </c>
    </row>
    <row r="162" spans="1:9">
      <c r="A162">
        <v>63</v>
      </c>
      <c r="B162" t="s">
        <v>145</v>
      </c>
      <c r="C162" t="s">
        <v>23</v>
      </c>
      <c r="D162">
        <v>1979</v>
      </c>
      <c r="E162">
        <v>147</v>
      </c>
      <c r="F162" t="s">
        <v>57</v>
      </c>
      <c r="G162">
        <v>8.4</v>
      </c>
      <c r="H162">
        <v>94</v>
      </c>
      <c r="I162">
        <v>83.47</v>
      </c>
    </row>
    <row r="163" spans="1:9">
      <c r="A163">
        <v>63</v>
      </c>
      <c r="B163" t="s">
        <v>145</v>
      </c>
      <c r="C163" t="s">
        <v>23</v>
      </c>
      <c r="D163">
        <v>1979</v>
      </c>
      <c r="E163">
        <v>147</v>
      </c>
      <c r="F163" t="s">
        <v>80</v>
      </c>
      <c r="G163">
        <v>8.4</v>
      </c>
      <c r="H163">
        <v>94</v>
      </c>
      <c r="I163">
        <v>83.47</v>
      </c>
    </row>
    <row r="164" spans="1:9">
      <c r="A164">
        <v>64</v>
      </c>
      <c r="B164" t="s">
        <v>146</v>
      </c>
      <c r="C164" t="s">
        <v>77</v>
      </c>
      <c r="D164">
        <v>1986</v>
      </c>
      <c r="E164">
        <v>137</v>
      </c>
      <c r="F164" t="s">
        <v>27</v>
      </c>
      <c r="G164">
        <v>8.4</v>
      </c>
      <c r="H164">
        <v>84</v>
      </c>
      <c r="I164">
        <v>85.16</v>
      </c>
    </row>
    <row r="165" spans="1:9">
      <c r="A165">
        <v>64</v>
      </c>
      <c r="B165" t="s">
        <v>146</v>
      </c>
      <c r="C165" t="s">
        <v>77</v>
      </c>
      <c r="D165">
        <v>1986</v>
      </c>
      <c r="E165">
        <v>137</v>
      </c>
      <c r="F165" t="s">
        <v>36</v>
      </c>
      <c r="G165">
        <v>8.4</v>
      </c>
      <c r="H165">
        <v>84</v>
      </c>
      <c r="I165">
        <v>85.16</v>
      </c>
    </row>
    <row r="166" spans="1:9">
      <c r="A166">
        <v>64</v>
      </c>
      <c r="B166" t="s">
        <v>146</v>
      </c>
      <c r="C166" t="s">
        <v>77</v>
      </c>
      <c r="D166">
        <v>1986</v>
      </c>
      <c r="E166">
        <v>137</v>
      </c>
      <c r="F166" t="s">
        <v>44</v>
      </c>
      <c r="G166">
        <v>8.4</v>
      </c>
      <c r="H166">
        <v>84</v>
      </c>
      <c r="I166">
        <v>85.16</v>
      </c>
    </row>
    <row r="167" spans="1:9">
      <c r="A167">
        <v>65</v>
      </c>
      <c r="B167" t="s">
        <v>147</v>
      </c>
      <c r="C167" t="s">
        <v>148</v>
      </c>
      <c r="D167">
        <v>2019</v>
      </c>
      <c r="E167">
        <v>122</v>
      </c>
      <c r="F167" t="s">
        <v>24</v>
      </c>
      <c r="G167">
        <v>8.4</v>
      </c>
      <c r="H167">
        <v>59</v>
      </c>
      <c r="I167">
        <v>335.45</v>
      </c>
    </row>
    <row r="168" spans="1:9">
      <c r="A168">
        <v>65</v>
      </c>
      <c r="B168" t="s">
        <v>147</v>
      </c>
      <c r="C168" t="s">
        <v>148</v>
      </c>
      <c r="D168">
        <v>2019</v>
      </c>
      <c r="E168">
        <v>122</v>
      </c>
      <c r="F168" t="s">
        <v>21</v>
      </c>
      <c r="G168">
        <v>8.4</v>
      </c>
      <c r="H168">
        <v>59</v>
      </c>
      <c r="I168">
        <v>335.45</v>
      </c>
    </row>
    <row r="169" spans="1:9">
      <c r="A169">
        <v>65</v>
      </c>
      <c r="B169" t="s">
        <v>147</v>
      </c>
      <c r="C169" t="s">
        <v>148</v>
      </c>
      <c r="D169">
        <v>2019</v>
      </c>
      <c r="E169">
        <v>122</v>
      </c>
      <c r="F169" t="s">
        <v>83</v>
      </c>
      <c r="G169">
        <v>8.4</v>
      </c>
      <c r="H169">
        <v>59</v>
      </c>
      <c r="I169">
        <v>335.45</v>
      </c>
    </row>
    <row r="170" spans="1:9">
      <c r="A170">
        <v>66</v>
      </c>
      <c r="B170" t="s">
        <v>149</v>
      </c>
      <c r="C170" t="s">
        <v>26</v>
      </c>
      <c r="D170">
        <v>2012</v>
      </c>
      <c r="E170">
        <v>164</v>
      </c>
      <c r="F170" t="s">
        <v>27</v>
      </c>
      <c r="G170">
        <v>8.4</v>
      </c>
      <c r="H170">
        <v>78</v>
      </c>
      <c r="I170">
        <v>448.14</v>
      </c>
    </row>
    <row r="171" spans="1:9">
      <c r="A171">
        <v>66</v>
      </c>
      <c r="B171" t="s">
        <v>149</v>
      </c>
      <c r="C171" t="s">
        <v>26</v>
      </c>
      <c r="D171">
        <v>2012</v>
      </c>
      <c r="E171">
        <v>164</v>
      </c>
      <c r="F171" t="s">
        <v>21</v>
      </c>
      <c r="G171">
        <v>8.4</v>
      </c>
      <c r="H171">
        <v>78</v>
      </c>
      <c r="I171">
        <v>448.14</v>
      </c>
    </row>
    <row r="172" spans="1:9">
      <c r="A172">
        <v>66</v>
      </c>
      <c r="B172" t="s">
        <v>149</v>
      </c>
      <c r="C172" t="s">
        <v>26</v>
      </c>
      <c r="D172">
        <v>2012</v>
      </c>
      <c r="E172">
        <v>164</v>
      </c>
      <c r="F172" t="s">
        <v>83</v>
      </c>
      <c r="G172">
        <v>8.4</v>
      </c>
      <c r="H172">
        <v>78</v>
      </c>
      <c r="I172">
        <v>448.14</v>
      </c>
    </row>
    <row r="173" spans="1:9">
      <c r="A173">
        <v>67</v>
      </c>
      <c r="B173" t="s">
        <v>150</v>
      </c>
      <c r="C173" t="s">
        <v>143</v>
      </c>
      <c r="D173">
        <v>2018</v>
      </c>
      <c r="E173">
        <v>149</v>
      </c>
      <c r="F173" t="s">
        <v>27</v>
      </c>
      <c r="G173">
        <v>8.4</v>
      </c>
      <c r="H173">
        <v>68</v>
      </c>
      <c r="I173">
        <v>678.82</v>
      </c>
    </row>
    <row r="174" spans="1:9">
      <c r="A174">
        <v>67</v>
      </c>
      <c r="B174" t="s">
        <v>150</v>
      </c>
      <c r="C174" t="s">
        <v>143</v>
      </c>
      <c r="D174">
        <v>2018</v>
      </c>
      <c r="E174">
        <v>149</v>
      </c>
      <c r="F174" t="s">
        <v>36</v>
      </c>
      <c r="G174">
        <v>8.4</v>
      </c>
      <c r="H174">
        <v>68</v>
      </c>
      <c r="I174">
        <v>678.82</v>
      </c>
    </row>
    <row r="175" spans="1:9">
      <c r="A175">
        <v>67</v>
      </c>
      <c r="B175" t="s">
        <v>150</v>
      </c>
      <c r="C175" t="s">
        <v>143</v>
      </c>
      <c r="D175">
        <v>2018</v>
      </c>
      <c r="E175">
        <v>149</v>
      </c>
      <c r="F175" t="s">
        <v>44</v>
      </c>
      <c r="G175">
        <v>8.4</v>
      </c>
      <c r="H175">
        <v>68</v>
      </c>
      <c r="I175">
        <v>678.82</v>
      </c>
    </row>
    <row r="176" spans="1:9">
      <c r="A176">
        <v>68</v>
      </c>
      <c r="B176" t="s">
        <v>151</v>
      </c>
      <c r="C176" t="s">
        <v>152</v>
      </c>
      <c r="D176">
        <v>1980</v>
      </c>
      <c r="E176">
        <v>146</v>
      </c>
      <c r="F176" t="s">
        <v>21</v>
      </c>
      <c r="G176">
        <v>8.4</v>
      </c>
      <c r="H176">
        <v>66</v>
      </c>
      <c r="I176">
        <v>44.02</v>
      </c>
    </row>
    <row r="177" spans="1:9">
      <c r="A177">
        <v>68</v>
      </c>
      <c r="B177" t="s">
        <v>151</v>
      </c>
      <c r="C177" t="s">
        <v>152</v>
      </c>
      <c r="D177">
        <v>1980</v>
      </c>
      <c r="E177">
        <v>146</v>
      </c>
      <c r="F177" t="s">
        <v>106</v>
      </c>
      <c r="G177">
        <v>8.4</v>
      </c>
      <c r="H177">
        <v>66</v>
      </c>
      <c r="I177">
        <v>44.02</v>
      </c>
    </row>
    <row r="178" spans="1:9">
      <c r="A178">
        <v>69</v>
      </c>
      <c r="B178" t="s">
        <v>153</v>
      </c>
      <c r="C178" t="s">
        <v>154</v>
      </c>
      <c r="D178">
        <v>2003</v>
      </c>
      <c r="E178">
        <v>120</v>
      </c>
      <c r="F178" t="s">
        <v>27</v>
      </c>
      <c r="G178">
        <v>8.4</v>
      </c>
      <c r="H178">
        <v>77</v>
      </c>
      <c r="I178">
        <v>0.71</v>
      </c>
    </row>
    <row r="179" spans="1:9">
      <c r="A179">
        <v>69</v>
      </c>
      <c r="B179" t="s">
        <v>153</v>
      </c>
      <c r="C179" t="s">
        <v>154</v>
      </c>
      <c r="D179">
        <v>2003</v>
      </c>
      <c r="E179">
        <v>120</v>
      </c>
      <c r="F179" t="s">
        <v>21</v>
      </c>
      <c r="G179">
        <v>8.4</v>
      </c>
      <c r="H179">
        <v>77</v>
      </c>
      <c r="I179">
        <v>0.71</v>
      </c>
    </row>
    <row r="180" spans="1:9">
      <c r="A180">
        <v>69</v>
      </c>
      <c r="B180" t="s">
        <v>153</v>
      </c>
      <c r="C180" t="s">
        <v>154</v>
      </c>
      <c r="D180">
        <v>2003</v>
      </c>
      <c r="E180">
        <v>120</v>
      </c>
      <c r="F180" t="s">
        <v>57</v>
      </c>
      <c r="G180">
        <v>8.4</v>
      </c>
      <c r="H180">
        <v>77</v>
      </c>
      <c r="I180">
        <v>0.71</v>
      </c>
    </row>
    <row r="181" spans="1:9">
      <c r="A181">
        <v>70</v>
      </c>
      <c r="B181" t="s">
        <v>155</v>
      </c>
      <c r="C181" t="s">
        <v>26</v>
      </c>
      <c r="D181">
        <v>2000</v>
      </c>
      <c r="E181">
        <v>113</v>
      </c>
      <c r="F181" t="s">
        <v>57</v>
      </c>
      <c r="G181">
        <v>8.4</v>
      </c>
      <c r="H181">
        <v>83</v>
      </c>
      <c r="I181">
        <v>25.54</v>
      </c>
    </row>
    <row r="182" spans="1:9">
      <c r="A182">
        <v>70</v>
      </c>
      <c r="B182" t="s">
        <v>155</v>
      </c>
      <c r="C182" t="s">
        <v>26</v>
      </c>
      <c r="D182">
        <v>2000</v>
      </c>
      <c r="E182">
        <v>113</v>
      </c>
      <c r="F182" t="s">
        <v>83</v>
      </c>
      <c r="G182">
        <v>8.4</v>
      </c>
      <c r="H182">
        <v>83</v>
      </c>
      <c r="I182">
        <v>25.54</v>
      </c>
    </row>
    <row r="183" spans="1:9">
      <c r="A183">
        <v>71</v>
      </c>
      <c r="B183" t="s">
        <v>156</v>
      </c>
      <c r="C183" t="s">
        <v>67</v>
      </c>
      <c r="D183">
        <v>1984</v>
      </c>
      <c r="E183">
        <v>160</v>
      </c>
      <c r="F183" t="s">
        <v>30</v>
      </c>
      <c r="G183">
        <v>8.4</v>
      </c>
      <c r="H183">
        <v>88</v>
      </c>
      <c r="I183">
        <v>51.97</v>
      </c>
    </row>
    <row r="184" spans="1:9">
      <c r="A184">
        <v>71</v>
      </c>
      <c r="B184" t="s">
        <v>156</v>
      </c>
      <c r="C184" t="s">
        <v>67</v>
      </c>
      <c r="D184">
        <v>1984</v>
      </c>
      <c r="E184">
        <v>160</v>
      </c>
      <c r="F184" t="s">
        <v>21</v>
      </c>
      <c r="G184">
        <v>8.4</v>
      </c>
      <c r="H184">
        <v>88</v>
      </c>
      <c r="I184">
        <v>51.97</v>
      </c>
    </row>
    <row r="185" spans="1:9">
      <c r="A185">
        <v>71</v>
      </c>
      <c r="B185" t="s">
        <v>156</v>
      </c>
      <c r="C185" t="s">
        <v>67</v>
      </c>
      <c r="D185">
        <v>1984</v>
      </c>
      <c r="E185">
        <v>160</v>
      </c>
      <c r="F185" t="s">
        <v>112</v>
      </c>
      <c r="G185">
        <v>8.4</v>
      </c>
      <c r="H185">
        <v>88</v>
      </c>
      <c r="I185">
        <v>51.97</v>
      </c>
    </row>
    <row r="186" spans="1:9">
      <c r="A186">
        <v>72</v>
      </c>
      <c r="B186" t="s">
        <v>157</v>
      </c>
      <c r="C186" t="s">
        <v>158</v>
      </c>
      <c r="D186">
        <v>1985</v>
      </c>
      <c r="E186">
        <v>142</v>
      </c>
      <c r="F186" t="s">
        <v>21</v>
      </c>
      <c r="G186">
        <v>8.4</v>
      </c>
      <c r="H186">
        <v>0</v>
      </c>
      <c r="I186">
        <v>0</v>
      </c>
    </row>
    <row r="187" spans="1:9">
      <c r="A187">
        <v>72</v>
      </c>
      <c r="B187" t="s">
        <v>157</v>
      </c>
      <c r="C187" t="s">
        <v>158</v>
      </c>
      <c r="D187">
        <v>1985</v>
      </c>
      <c r="E187">
        <v>142</v>
      </c>
      <c r="F187" t="s">
        <v>83</v>
      </c>
      <c r="G187">
        <v>8.4</v>
      </c>
      <c r="H187">
        <v>0</v>
      </c>
      <c r="I187">
        <v>0</v>
      </c>
    </row>
    <row r="188" spans="1:9">
      <c r="A188">
        <v>72</v>
      </c>
      <c r="B188" t="s">
        <v>157</v>
      </c>
      <c r="C188" t="s">
        <v>158</v>
      </c>
      <c r="D188">
        <v>1985</v>
      </c>
      <c r="E188">
        <v>142</v>
      </c>
      <c r="F188" t="s">
        <v>80</v>
      </c>
      <c r="G188">
        <v>8.4</v>
      </c>
      <c r="H188">
        <v>0</v>
      </c>
      <c r="I188">
        <v>0</v>
      </c>
    </row>
    <row r="189" spans="1:9">
      <c r="A189">
        <v>73</v>
      </c>
      <c r="B189" t="s">
        <v>159</v>
      </c>
      <c r="C189" t="s">
        <v>160</v>
      </c>
      <c r="D189">
        <v>2017</v>
      </c>
      <c r="E189">
        <v>105</v>
      </c>
      <c r="F189" t="s">
        <v>40</v>
      </c>
      <c r="G189">
        <v>8.4</v>
      </c>
      <c r="H189">
        <v>81</v>
      </c>
      <c r="I189">
        <v>209.73</v>
      </c>
    </row>
    <row r="190" spans="1:9">
      <c r="A190">
        <v>73</v>
      </c>
      <c r="B190" t="s">
        <v>159</v>
      </c>
      <c r="C190" t="s">
        <v>160</v>
      </c>
      <c r="D190">
        <v>2017</v>
      </c>
      <c r="E190">
        <v>105</v>
      </c>
      <c r="F190" t="s">
        <v>36</v>
      </c>
      <c r="G190">
        <v>8.4</v>
      </c>
      <c r="H190">
        <v>81</v>
      </c>
      <c r="I190">
        <v>209.73</v>
      </c>
    </row>
    <row r="191" spans="1:9">
      <c r="A191">
        <v>73</v>
      </c>
      <c r="B191" t="s">
        <v>159</v>
      </c>
      <c r="C191" t="s">
        <v>160</v>
      </c>
      <c r="D191">
        <v>2017</v>
      </c>
      <c r="E191">
        <v>105</v>
      </c>
      <c r="F191" t="s">
        <v>21</v>
      </c>
      <c r="G191">
        <v>8.4</v>
      </c>
      <c r="H191">
        <v>81</v>
      </c>
      <c r="I191">
        <v>209.73</v>
      </c>
    </row>
    <row r="192" spans="1:9">
      <c r="A192">
        <v>74</v>
      </c>
      <c r="B192" t="s">
        <v>161</v>
      </c>
      <c r="C192" t="s">
        <v>162</v>
      </c>
      <c r="D192">
        <v>2016</v>
      </c>
      <c r="E192">
        <v>106</v>
      </c>
      <c r="F192" t="s">
        <v>40</v>
      </c>
      <c r="G192">
        <v>8.4</v>
      </c>
      <c r="H192">
        <v>81</v>
      </c>
      <c r="I192">
        <v>5.0199999999999996</v>
      </c>
    </row>
    <row r="193" spans="1:9">
      <c r="A193">
        <v>74</v>
      </c>
      <c r="B193" t="s">
        <v>161</v>
      </c>
      <c r="C193" t="s">
        <v>162</v>
      </c>
      <c r="D193">
        <v>2016</v>
      </c>
      <c r="E193">
        <v>106</v>
      </c>
      <c r="F193" t="s">
        <v>21</v>
      </c>
      <c r="G193">
        <v>8.4</v>
      </c>
      <c r="H193">
        <v>81</v>
      </c>
      <c r="I193">
        <v>5.0199999999999996</v>
      </c>
    </row>
    <row r="194" spans="1:9">
      <c r="A194">
        <v>74</v>
      </c>
      <c r="B194" t="s">
        <v>161</v>
      </c>
      <c r="C194" t="s">
        <v>162</v>
      </c>
      <c r="D194">
        <v>2016</v>
      </c>
      <c r="E194">
        <v>106</v>
      </c>
      <c r="F194" t="s">
        <v>70</v>
      </c>
      <c r="G194">
        <v>8.4</v>
      </c>
      <c r="H194">
        <v>81</v>
      </c>
      <c r="I194">
        <v>5.0199999999999996</v>
      </c>
    </row>
    <row r="195" spans="1:9">
      <c r="A195">
        <v>75</v>
      </c>
      <c r="B195" t="s">
        <v>163</v>
      </c>
      <c r="C195" t="s">
        <v>164</v>
      </c>
      <c r="D195">
        <v>2008</v>
      </c>
      <c r="E195">
        <v>98</v>
      </c>
      <c r="F195" t="s">
        <v>40</v>
      </c>
      <c r="G195">
        <v>8.4</v>
      </c>
      <c r="H195">
        <v>95</v>
      </c>
      <c r="I195">
        <v>223.81</v>
      </c>
    </row>
    <row r="196" spans="1:9">
      <c r="A196">
        <v>75</v>
      </c>
      <c r="B196" t="s">
        <v>163</v>
      </c>
      <c r="C196" t="s">
        <v>164</v>
      </c>
      <c r="D196">
        <v>2008</v>
      </c>
      <c r="E196">
        <v>98</v>
      </c>
      <c r="F196" t="s">
        <v>36</v>
      </c>
      <c r="G196">
        <v>8.4</v>
      </c>
      <c r="H196">
        <v>95</v>
      </c>
      <c r="I196">
        <v>223.81</v>
      </c>
    </row>
    <row r="197" spans="1:9">
      <c r="A197">
        <v>75</v>
      </c>
      <c r="B197" t="s">
        <v>163</v>
      </c>
      <c r="C197" t="s">
        <v>164</v>
      </c>
      <c r="D197">
        <v>2008</v>
      </c>
      <c r="E197">
        <v>98</v>
      </c>
      <c r="F197" t="s">
        <v>88</v>
      </c>
      <c r="G197">
        <v>8.4</v>
      </c>
      <c r="H197">
        <v>95</v>
      </c>
      <c r="I197">
        <v>223.81</v>
      </c>
    </row>
    <row r="198" spans="1:9">
      <c r="A198">
        <v>76</v>
      </c>
      <c r="B198" t="s">
        <v>165</v>
      </c>
      <c r="C198" t="s">
        <v>166</v>
      </c>
      <c r="D198">
        <v>2009</v>
      </c>
      <c r="E198">
        <v>170</v>
      </c>
      <c r="F198" t="s">
        <v>60</v>
      </c>
      <c r="G198">
        <v>8.4</v>
      </c>
      <c r="H198">
        <v>67</v>
      </c>
      <c r="I198">
        <v>6.53</v>
      </c>
    </row>
    <row r="199" spans="1:9">
      <c r="A199">
        <v>76</v>
      </c>
      <c r="B199" t="s">
        <v>165</v>
      </c>
      <c r="C199" t="s">
        <v>166</v>
      </c>
      <c r="D199">
        <v>2009</v>
      </c>
      <c r="E199">
        <v>170</v>
      </c>
      <c r="F199" t="s">
        <v>21</v>
      </c>
      <c r="G199">
        <v>8.4</v>
      </c>
      <c r="H199">
        <v>67</v>
      </c>
      <c r="I199">
        <v>6.53</v>
      </c>
    </row>
    <row r="200" spans="1:9">
      <c r="A200">
        <v>77</v>
      </c>
      <c r="B200" t="s">
        <v>167</v>
      </c>
      <c r="C200" t="s">
        <v>168</v>
      </c>
      <c r="D200">
        <v>2006</v>
      </c>
      <c r="E200">
        <v>137</v>
      </c>
      <c r="F200" t="s">
        <v>21</v>
      </c>
      <c r="G200">
        <v>8.4</v>
      </c>
      <c r="H200">
        <v>89</v>
      </c>
      <c r="I200">
        <v>11.29</v>
      </c>
    </row>
    <row r="201" spans="1:9">
      <c r="A201">
        <v>77</v>
      </c>
      <c r="B201" t="s">
        <v>167</v>
      </c>
      <c r="C201" t="s">
        <v>168</v>
      </c>
      <c r="D201">
        <v>2006</v>
      </c>
      <c r="E201">
        <v>137</v>
      </c>
      <c r="F201" t="s">
        <v>57</v>
      </c>
      <c r="G201">
        <v>8.4</v>
      </c>
      <c r="H201">
        <v>89</v>
      </c>
      <c r="I201">
        <v>11.29</v>
      </c>
    </row>
    <row r="202" spans="1:9">
      <c r="A202">
        <v>77</v>
      </c>
      <c r="B202" t="s">
        <v>167</v>
      </c>
      <c r="C202" t="s">
        <v>168</v>
      </c>
      <c r="D202">
        <v>2006</v>
      </c>
      <c r="E202">
        <v>137</v>
      </c>
      <c r="F202" t="s">
        <v>83</v>
      </c>
      <c r="G202">
        <v>8.4</v>
      </c>
      <c r="H202">
        <v>89</v>
      </c>
      <c r="I202">
        <v>11.29</v>
      </c>
    </row>
    <row r="203" spans="1:9">
      <c r="A203">
        <v>78</v>
      </c>
      <c r="B203" t="s">
        <v>169</v>
      </c>
      <c r="C203" t="s">
        <v>152</v>
      </c>
      <c r="D203">
        <v>1964</v>
      </c>
      <c r="E203">
        <v>95</v>
      </c>
      <c r="F203" t="s">
        <v>60</v>
      </c>
      <c r="G203">
        <v>8.4</v>
      </c>
      <c r="H203">
        <v>97</v>
      </c>
      <c r="I203">
        <v>0.28000000000000003</v>
      </c>
    </row>
    <row r="204" spans="1:9">
      <c r="A204">
        <v>78</v>
      </c>
      <c r="B204" t="s">
        <v>169</v>
      </c>
      <c r="C204" t="s">
        <v>152</v>
      </c>
      <c r="D204">
        <v>1964</v>
      </c>
      <c r="E204">
        <v>95</v>
      </c>
      <c r="F204" t="s">
        <v>80</v>
      </c>
      <c r="G204">
        <v>8.4</v>
      </c>
      <c r="H204">
        <v>97</v>
      </c>
      <c r="I204">
        <v>0.28000000000000003</v>
      </c>
    </row>
    <row r="205" spans="1:9">
      <c r="A205">
        <v>79</v>
      </c>
      <c r="B205" t="s">
        <v>170</v>
      </c>
      <c r="C205" t="s">
        <v>171</v>
      </c>
      <c r="D205">
        <v>1981</v>
      </c>
      <c r="E205">
        <v>149</v>
      </c>
      <c r="F205" t="s">
        <v>21</v>
      </c>
      <c r="G205">
        <v>8.4</v>
      </c>
      <c r="H205">
        <v>86</v>
      </c>
      <c r="I205">
        <v>11.49</v>
      </c>
    </row>
    <row r="206" spans="1:9">
      <c r="A206">
        <v>79</v>
      </c>
      <c r="B206" t="s">
        <v>170</v>
      </c>
      <c r="C206" t="s">
        <v>171</v>
      </c>
      <c r="D206">
        <v>1981</v>
      </c>
      <c r="E206">
        <v>149</v>
      </c>
      <c r="F206" t="s">
        <v>80</v>
      </c>
      <c r="G206">
        <v>8.4</v>
      </c>
      <c r="H206">
        <v>86</v>
      </c>
      <c r="I206">
        <v>11.49</v>
      </c>
    </row>
    <row r="207" spans="1:9">
      <c r="A207">
        <v>80</v>
      </c>
      <c r="B207" t="s">
        <v>172</v>
      </c>
      <c r="C207" t="s">
        <v>173</v>
      </c>
      <c r="D207">
        <v>2018</v>
      </c>
      <c r="E207">
        <v>126</v>
      </c>
      <c r="F207" t="s">
        <v>21</v>
      </c>
      <c r="G207">
        <v>8.4</v>
      </c>
      <c r="H207">
        <v>75</v>
      </c>
      <c r="I207">
        <v>1.66</v>
      </c>
    </row>
    <row r="208" spans="1:9">
      <c r="A208">
        <v>81</v>
      </c>
      <c r="B208" t="s">
        <v>174</v>
      </c>
      <c r="C208" t="s">
        <v>175</v>
      </c>
      <c r="D208">
        <v>1950</v>
      </c>
      <c r="E208">
        <v>110</v>
      </c>
      <c r="F208" t="s">
        <v>21</v>
      </c>
      <c r="G208">
        <v>8.4</v>
      </c>
      <c r="H208">
        <v>94</v>
      </c>
      <c r="I208">
        <v>0</v>
      </c>
    </row>
    <row r="209" spans="1:9">
      <c r="A209">
        <v>81</v>
      </c>
      <c r="B209" t="s">
        <v>174</v>
      </c>
      <c r="C209" t="s">
        <v>175</v>
      </c>
      <c r="D209">
        <v>1950</v>
      </c>
      <c r="E209">
        <v>110</v>
      </c>
      <c r="F209" t="s">
        <v>176</v>
      </c>
      <c r="G209">
        <v>8.4</v>
      </c>
      <c r="H209">
        <v>94</v>
      </c>
      <c r="I209">
        <v>0</v>
      </c>
    </row>
    <row r="210" spans="1:9">
      <c r="A210">
        <v>82</v>
      </c>
      <c r="B210" t="s">
        <v>177</v>
      </c>
      <c r="C210" t="s">
        <v>152</v>
      </c>
      <c r="D210">
        <v>1957</v>
      </c>
      <c r="E210">
        <v>88</v>
      </c>
      <c r="F210" t="s">
        <v>21</v>
      </c>
      <c r="G210">
        <v>8.4</v>
      </c>
      <c r="H210">
        <v>90</v>
      </c>
      <c r="I210">
        <v>0</v>
      </c>
    </row>
    <row r="211" spans="1:9">
      <c r="A211">
        <v>82</v>
      </c>
      <c r="B211" t="s">
        <v>177</v>
      </c>
      <c r="C211" t="s">
        <v>152</v>
      </c>
      <c r="D211">
        <v>1957</v>
      </c>
      <c r="E211">
        <v>88</v>
      </c>
      <c r="F211" t="s">
        <v>80</v>
      </c>
      <c r="G211">
        <v>8.4</v>
      </c>
      <c r="H211">
        <v>90</v>
      </c>
      <c r="I211">
        <v>0</v>
      </c>
    </row>
    <row r="212" spans="1:9">
      <c r="A212">
        <v>83</v>
      </c>
      <c r="B212" t="s">
        <v>178</v>
      </c>
      <c r="C212" t="s">
        <v>175</v>
      </c>
      <c r="D212">
        <v>1957</v>
      </c>
      <c r="E212">
        <v>116</v>
      </c>
      <c r="F212" t="s">
        <v>24</v>
      </c>
      <c r="G212">
        <v>8.4</v>
      </c>
      <c r="H212">
        <v>76</v>
      </c>
      <c r="I212">
        <v>8.18</v>
      </c>
    </row>
    <row r="213" spans="1:9">
      <c r="A213">
        <v>83</v>
      </c>
      <c r="B213" t="s">
        <v>178</v>
      </c>
      <c r="C213" t="s">
        <v>175</v>
      </c>
      <c r="D213">
        <v>1957</v>
      </c>
      <c r="E213">
        <v>116</v>
      </c>
      <c r="F213" t="s">
        <v>21</v>
      </c>
      <c r="G213">
        <v>8.4</v>
      </c>
      <c r="H213">
        <v>76</v>
      </c>
      <c r="I213">
        <v>8.18</v>
      </c>
    </row>
    <row r="214" spans="1:9">
      <c r="A214">
        <v>83</v>
      </c>
      <c r="B214" t="s">
        <v>178</v>
      </c>
      <c r="C214" t="s">
        <v>175</v>
      </c>
      <c r="D214">
        <v>1957</v>
      </c>
      <c r="E214">
        <v>116</v>
      </c>
      <c r="F214" t="s">
        <v>57</v>
      </c>
      <c r="G214">
        <v>8.4</v>
      </c>
      <c r="H214">
        <v>76</v>
      </c>
      <c r="I214">
        <v>8.18</v>
      </c>
    </row>
    <row r="215" spans="1:9">
      <c r="A215">
        <v>84</v>
      </c>
      <c r="B215" t="s">
        <v>179</v>
      </c>
      <c r="C215" t="s">
        <v>136</v>
      </c>
      <c r="D215">
        <v>1940</v>
      </c>
      <c r="E215">
        <v>125</v>
      </c>
      <c r="F215" t="s">
        <v>60</v>
      </c>
      <c r="G215">
        <v>8.4</v>
      </c>
      <c r="H215">
        <v>0</v>
      </c>
      <c r="I215">
        <v>0.28999999999999998</v>
      </c>
    </row>
    <row r="216" spans="1:9">
      <c r="A216">
        <v>84</v>
      </c>
      <c r="B216" t="s">
        <v>179</v>
      </c>
      <c r="C216" t="s">
        <v>136</v>
      </c>
      <c r="D216">
        <v>1940</v>
      </c>
      <c r="E216">
        <v>125</v>
      </c>
      <c r="F216" t="s">
        <v>21</v>
      </c>
      <c r="G216">
        <v>8.4</v>
      </c>
      <c r="H216">
        <v>0</v>
      </c>
      <c r="I216">
        <v>0.28999999999999998</v>
      </c>
    </row>
    <row r="217" spans="1:9">
      <c r="A217">
        <v>84</v>
      </c>
      <c r="B217" t="s">
        <v>179</v>
      </c>
      <c r="C217" t="s">
        <v>136</v>
      </c>
      <c r="D217">
        <v>1940</v>
      </c>
      <c r="E217">
        <v>125</v>
      </c>
      <c r="F217" t="s">
        <v>80</v>
      </c>
      <c r="G217">
        <v>8.4</v>
      </c>
      <c r="H217">
        <v>0</v>
      </c>
      <c r="I217">
        <v>0.28999999999999998</v>
      </c>
    </row>
    <row r="218" spans="1:9">
      <c r="A218">
        <v>85</v>
      </c>
      <c r="B218" t="s">
        <v>180</v>
      </c>
      <c r="C218" t="s">
        <v>94</v>
      </c>
      <c r="D218">
        <v>1963</v>
      </c>
      <c r="E218">
        <v>143</v>
      </c>
      <c r="F218" t="s">
        <v>24</v>
      </c>
      <c r="G218">
        <v>8.4</v>
      </c>
      <c r="H218">
        <v>90</v>
      </c>
      <c r="I218">
        <v>0</v>
      </c>
    </row>
    <row r="219" spans="1:9">
      <c r="A219">
        <v>85</v>
      </c>
      <c r="B219" t="s">
        <v>180</v>
      </c>
      <c r="C219" t="s">
        <v>94</v>
      </c>
      <c r="D219">
        <v>1963</v>
      </c>
      <c r="E219">
        <v>143</v>
      </c>
      <c r="F219" t="s">
        <v>21</v>
      </c>
      <c r="G219">
        <v>8.4</v>
      </c>
      <c r="H219">
        <v>90</v>
      </c>
      <c r="I219">
        <v>0</v>
      </c>
    </row>
    <row r="220" spans="1:9">
      <c r="A220">
        <v>85</v>
      </c>
      <c r="B220" t="s">
        <v>180</v>
      </c>
      <c r="C220" t="s">
        <v>94</v>
      </c>
      <c r="D220">
        <v>1963</v>
      </c>
      <c r="E220">
        <v>143</v>
      </c>
      <c r="F220" t="s">
        <v>57</v>
      </c>
      <c r="G220">
        <v>8.4</v>
      </c>
      <c r="H220">
        <v>90</v>
      </c>
      <c r="I220">
        <v>0</v>
      </c>
    </row>
    <row r="221" spans="1:9">
      <c r="A221">
        <v>86</v>
      </c>
      <c r="B221" t="s">
        <v>181</v>
      </c>
      <c r="C221" t="s">
        <v>182</v>
      </c>
      <c r="D221">
        <v>2019</v>
      </c>
      <c r="E221">
        <v>145</v>
      </c>
      <c r="F221" t="s">
        <v>27</v>
      </c>
      <c r="G221">
        <v>8.4</v>
      </c>
      <c r="H221">
        <v>0</v>
      </c>
      <c r="I221">
        <v>0</v>
      </c>
    </row>
    <row r="222" spans="1:9">
      <c r="A222">
        <v>86</v>
      </c>
      <c r="B222" t="s">
        <v>181</v>
      </c>
      <c r="C222" t="s">
        <v>182</v>
      </c>
      <c r="D222">
        <v>2019</v>
      </c>
      <c r="E222">
        <v>145</v>
      </c>
      <c r="F222" t="s">
        <v>36</v>
      </c>
      <c r="G222">
        <v>8.4</v>
      </c>
      <c r="H222">
        <v>0</v>
      </c>
      <c r="I222">
        <v>0</v>
      </c>
    </row>
    <row r="223" spans="1:9">
      <c r="A223">
        <v>86</v>
      </c>
      <c r="B223" t="s">
        <v>181</v>
      </c>
      <c r="C223" t="s">
        <v>182</v>
      </c>
      <c r="D223">
        <v>2019</v>
      </c>
      <c r="E223">
        <v>145</v>
      </c>
      <c r="F223" t="s">
        <v>24</v>
      </c>
      <c r="G223">
        <v>8.4</v>
      </c>
      <c r="H223">
        <v>0</v>
      </c>
      <c r="I223">
        <v>0</v>
      </c>
    </row>
    <row r="224" spans="1:9">
      <c r="A224">
        <v>87</v>
      </c>
      <c r="B224" t="s">
        <v>183</v>
      </c>
      <c r="C224" t="s">
        <v>184</v>
      </c>
      <c r="D224">
        <v>2021</v>
      </c>
      <c r="E224">
        <v>164</v>
      </c>
      <c r="F224" t="s">
        <v>30</v>
      </c>
      <c r="G224">
        <v>8.4</v>
      </c>
      <c r="H224">
        <v>0</v>
      </c>
      <c r="I224">
        <v>0</v>
      </c>
    </row>
    <row r="225" spans="1:9">
      <c r="A225">
        <v>87</v>
      </c>
      <c r="B225" t="s">
        <v>183</v>
      </c>
      <c r="C225" t="s">
        <v>184</v>
      </c>
      <c r="D225">
        <v>2021</v>
      </c>
      <c r="E225">
        <v>164</v>
      </c>
      <c r="F225" t="s">
        <v>24</v>
      </c>
      <c r="G225">
        <v>8.4</v>
      </c>
      <c r="H225">
        <v>0</v>
      </c>
      <c r="I225">
        <v>0</v>
      </c>
    </row>
    <row r="226" spans="1:9">
      <c r="A226">
        <v>87</v>
      </c>
      <c r="B226" t="s">
        <v>183</v>
      </c>
      <c r="C226" t="s">
        <v>184</v>
      </c>
      <c r="D226">
        <v>2021</v>
      </c>
      <c r="E226">
        <v>164</v>
      </c>
      <c r="F226" t="s">
        <v>21</v>
      </c>
      <c r="G226">
        <v>8.4</v>
      </c>
      <c r="H226">
        <v>0</v>
      </c>
      <c r="I226">
        <v>0</v>
      </c>
    </row>
    <row r="227" spans="1:9">
      <c r="A227">
        <v>88</v>
      </c>
      <c r="B227" t="s">
        <v>185</v>
      </c>
      <c r="C227" t="s">
        <v>186</v>
      </c>
      <c r="D227">
        <v>2019</v>
      </c>
      <c r="E227">
        <v>141</v>
      </c>
      <c r="F227" t="s">
        <v>27</v>
      </c>
      <c r="G227">
        <v>8.4</v>
      </c>
      <c r="H227">
        <v>0</v>
      </c>
      <c r="I227">
        <v>0</v>
      </c>
    </row>
    <row r="228" spans="1:9">
      <c r="A228">
        <v>88</v>
      </c>
      <c r="B228" t="s">
        <v>185</v>
      </c>
      <c r="C228" t="s">
        <v>186</v>
      </c>
      <c r="D228">
        <v>2019</v>
      </c>
      <c r="E228">
        <v>141</v>
      </c>
      <c r="F228" t="s">
        <v>21</v>
      </c>
      <c r="G228">
        <v>8.4</v>
      </c>
      <c r="H228">
        <v>0</v>
      </c>
      <c r="I228">
        <v>0</v>
      </c>
    </row>
    <row r="229" spans="1:9">
      <c r="A229">
        <v>89</v>
      </c>
      <c r="B229" t="s">
        <v>187</v>
      </c>
      <c r="C229" t="s">
        <v>188</v>
      </c>
      <c r="D229">
        <v>2021</v>
      </c>
      <c r="E229">
        <v>152</v>
      </c>
      <c r="F229" t="s">
        <v>24</v>
      </c>
      <c r="G229">
        <v>8.4</v>
      </c>
      <c r="H229">
        <v>0</v>
      </c>
      <c r="I229">
        <v>0</v>
      </c>
    </row>
    <row r="230" spans="1:9">
      <c r="A230">
        <v>89</v>
      </c>
      <c r="B230" t="s">
        <v>187</v>
      </c>
      <c r="C230" t="s">
        <v>188</v>
      </c>
      <c r="D230">
        <v>2021</v>
      </c>
      <c r="E230">
        <v>152</v>
      </c>
      <c r="F230" t="s">
        <v>21</v>
      </c>
      <c r="G230">
        <v>8.4</v>
      </c>
      <c r="H230">
        <v>0</v>
      </c>
      <c r="I230">
        <v>0</v>
      </c>
    </row>
    <row r="231" spans="1:9">
      <c r="A231">
        <v>89</v>
      </c>
      <c r="B231" t="s">
        <v>187</v>
      </c>
      <c r="C231" t="s">
        <v>188</v>
      </c>
      <c r="D231">
        <v>2021</v>
      </c>
      <c r="E231">
        <v>152</v>
      </c>
      <c r="F231" t="s">
        <v>83</v>
      </c>
      <c r="G231">
        <v>8.4</v>
      </c>
      <c r="H231">
        <v>0</v>
      </c>
      <c r="I231">
        <v>0</v>
      </c>
    </row>
    <row r="232" spans="1:9">
      <c r="A232">
        <v>90</v>
      </c>
      <c r="B232" t="s">
        <v>189</v>
      </c>
      <c r="C232" t="s">
        <v>190</v>
      </c>
      <c r="D232">
        <v>2022</v>
      </c>
      <c r="E232">
        <v>130</v>
      </c>
      <c r="F232" t="s">
        <v>27</v>
      </c>
      <c r="G232">
        <v>8.3000000000000007</v>
      </c>
      <c r="H232">
        <v>78</v>
      </c>
      <c r="I232">
        <v>718.73</v>
      </c>
    </row>
    <row r="233" spans="1:9">
      <c r="A233">
        <v>90</v>
      </c>
      <c r="B233" t="s">
        <v>189</v>
      </c>
      <c r="C233" t="s">
        <v>190</v>
      </c>
      <c r="D233">
        <v>2022</v>
      </c>
      <c r="E233">
        <v>130</v>
      </c>
      <c r="F233" t="s">
        <v>21</v>
      </c>
      <c r="G233">
        <v>8.3000000000000007</v>
      </c>
      <c r="H233">
        <v>78</v>
      </c>
      <c r="I233">
        <v>718.73</v>
      </c>
    </row>
    <row r="234" spans="1:9">
      <c r="A234">
        <v>91</v>
      </c>
      <c r="B234" t="s">
        <v>191</v>
      </c>
      <c r="C234" t="s">
        <v>192</v>
      </c>
      <c r="D234">
        <v>1995</v>
      </c>
      <c r="E234">
        <v>170</v>
      </c>
      <c r="F234" t="s">
        <v>27</v>
      </c>
      <c r="G234">
        <v>8.3000000000000007</v>
      </c>
      <c r="H234">
        <v>76</v>
      </c>
      <c r="I234">
        <v>67.44</v>
      </c>
    </row>
    <row r="235" spans="1:9">
      <c r="A235">
        <v>91</v>
      </c>
      <c r="B235" t="s">
        <v>191</v>
      </c>
      <c r="C235" t="s">
        <v>192</v>
      </c>
      <c r="D235">
        <v>1995</v>
      </c>
      <c r="E235">
        <v>170</v>
      </c>
      <c r="F235" t="s">
        <v>24</v>
      </c>
      <c r="G235">
        <v>8.3000000000000007</v>
      </c>
      <c r="H235">
        <v>76</v>
      </c>
      <c r="I235">
        <v>67.44</v>
      </c>
    </row>
    <row r="236" spans="1:9">
      <c r="A236">
        <v>91</v>
      </c>
      <c r="B236" t="s">
        <v>191</v>
      </c>
      <c r="C236" t="s">
        <v>192</v>
      </c>
      <c r="D236">
        <v>1995</v>
      </c>
      <c r="E236">
        <v>170</v>
      </c>
      <c r="F236" t="s">
        <v>21</v>
      </c>
      <c r="G236">
        <v>8.3000000000000007</v>
      </c>
      <c r="H236">
        <v>76</v>
      </c>
      <c r="I236">
        <v>67.44</v>
      </c>
    </row>
    <row r="237" spans="1:9">
      <c r="A237">
        <v>92</v>
      </c>
      <c r="B237" t="s">
        <v>193</v>
      </c>
      <c r="C237" t="s">
        <v>42</v>
      </c>
      <c r="D237">
        <v>2009</v>
      </c>
      <c r="E237">
        <v>153</v>
      </c>
      <c r="F237" t="s">
        <v>36</v>
      </c>
      <c r="G237">
        <v>8.3000000000000007</v>
      </c>
      <c r="H237">
        <v>69</v>
      </c>
      <c r="I237">
        <v>120.54</v>
      </c>
    </row>
    <row r="238" spans="1:9">
      <c r="A238">
        <v>92</v>
      </c>
      <c r="B238" t="s">
        <v>193</v>
      </c>
      <c r="C238" t="s">
        <v>42</v>
      </c>
      <c r="D238">
        <v>2009</v>
      </c>
      <c r="E238">
        <v>153</v>
      </c>
      <c r="F238" t="s">
        <v>21</v>
      </c>
      <c r="G238">
        <v>8.3000000000000007</v>
      </c>
      <c r="H238">
        <v>69</v>
      </c>
      <c r="I238">
        <v>120.54</v>
      </c>
    </row>
    <row r="239" spans="1:9">
      <c r="A239">
        <v>92</v>
      </c>
      <c r="B239" t="s">
        <v>193</v>
      </c>
      <c r="C239" t="s">
        <v>42</v>
      </c>
      <c r="D239">
        <v>2009</v>
      </c>
      <c r="E239">
        <v>153</v>
      </c>
      <c r="F239" t="s">
        <v>80</v>
      </c>
      <c r="G239">
        <v>8.3000000000000007</v>
      </c>
      <c r="H239">
        <v>69</v>
      </c>
      <c r="I239">
        <v>120.54</v>
      </c>
    </row>
    <row r="240" spans="1:9">
      <c r="A240">
        <v>93</v>
      </c>
      <c r="B240" t="s">
        <v>194</v>
      </c>
      <c r="C240" t="s">
        <v>152</v>
      </c>
      <c r="D240">
        <v>1987</v>
      </c>
      <c r="E240">
        <v>116</v>
      </c>
      <c r="F240" t="s">
        <v>21</v>
      </c>
      <c r="G240">
        <v>8.3000000000000007</v>
      </c>
      <c r="H240">
        <v>78</v>
      </c>
      <c r="I240">
        <v>46.36</v>
      </c>
    </row>
    <row r="241" spans="1:9">
      <c r="A241">
        <v>93</v>
      </c>
      <c r="B241" t="s">
        <v>194</v>
      </c>
      <c r="C241" t="s">
        <v>152</v>
      </c>
      <c r="D241">
        <v>1987</v>
      </c>
      <c r="E241">
        <v>116</v>
      </c>
      <c r="F241" t="s">
        <v>80</v>
      </c>
      <c r="G241">
        <v>8.3000000000000007</v>
      </c>
      <c r="H241">
        <v>78</v>
      </c>
      <c r="I241">
        <v>46.36</v>
      </c>
    </row>
    <row r="242" spans="1:9">
      <c r="A242">
        <v>94</v>
      </c>
      <c r="B242" t="s">
        <v>195</v>
      </c>
      <c r="C242" t="s">
        <v>196</v>
      </c>
      <c r="D242">
        <v>1983</v>
      </c>
      <c r="E242">
        <v>170</v>
      </c>
      <c r="F242" t="s">
        <v>24</v>
      </c>
      <c r="G242">
        <v>8.3000000000000007</v>
      </c>
      <c r="H242">
        <v>65</v>
      </c>
      <c r="I242">
        <v>45.6</v>
      </c>
    </row>
    <row r="243" spans="1:9">
      <c r="A243">
        <v>94</v>
      </c>
      <c r="B243" t="s">
        <v>195</v>
      </c>
      <c r="C243" t="s">
        <v>196</v>
      </c>
      <c r="D243">
        <v>1983</v>
      </c>
      <c r="E243">
        <v>170</v>
      </c>
      <c r="F243" t="s">
        <v>21</v>
      </c>
      <c r="G243">
        <v>8.3000000000000007</v>
      </c>
      <c r="H243">
        <v>65</v>
      </c>
      <c r="I243">
        <v>45.6</v>
      </c>
    </row>
    <row r="244" spans="1:9">
      <c r="A244">
        <v>95</v>
      </c>
      <c r="B244" t="s">
        <v>197</v>
      </c>
      <c r="C244" t="s">
        <v>198</v>
      </c>
      <c r="D244">
        <v>1999</v>
      </c>
      <c r="E244">
        <v>122</v>
      </c>
      <c r="F244" t="s">
        <v>21</v>
      </c>
      <c r="G244">
        <v>8.3000000000000007</v>
      </c>
      <c r="H244">
        <v>84</v>
      </c>
      <c r="I244">
        <v>130.1</v>
      </c>
    </row>
    <row r="245" spans="1:9">
      <c r="A245">
        <v>96</v>
      </c>
      <c r="B245" t="s">
        <v>199</v>
      </c>
      <c r="C245" t="s">
        <v>200</v>
      </c>
      <c r="D245">
        <v>2000</v>
      </c>
      <c r="E245">
        <v>102</v>
      </c>
      <c r="F245" t="s">
        <v>21</v>
      </c>
      <c r="G245">
        <v>8.3000000000000007</v>
      </c>
      <c r="H245">
        <v>71</v>
      </c>
      <c r="I245">
        <v>3.64</v>
      </c>
    </row>
    <row r="246" spans="1:9">
      <c r="A246">
        <v>97</v>
      </c>
      <c r="B246" t="s">
        <v>201</v>
      </c>
      <c r="C246" t="s">
        <v>202</v>
      </c>
      <c r="D246">
        <v>1997</v>
      </c>
      <c r="E246">
        <v>126</v>
      </c>
      <c r="F246" t="s">
        <v>21</v>
      </c>
      <c r="G246">
        <v>8.3000000000000007</v>
      </c>
      <c r="H246">
        <v>70</v>
      </c>
      <c r="I246">
        <v>138.43</v>
      </c>
    </row>
    <row r="247" spans="1:9">
      <c r="A247">
        <v>97</v>
      </c>
      <c r="B247" t="s">
        <v>201</v>
      </c>
      <c r="C247" t="s">
        <v>202</v>
      </c>
      <c r="D247">
        <v>1997</v>
      </c>
      <c r="E247">
        <v>126</v>
      </c>
      <c r="F247" t="s">
        <v>50</v>
      </c>
      <c r="G247">
        <v>8.3000000000000007</v>
      </c>
      <c r="H247">
        <v>70</v>
      </c>
      <c r="I247">
        <v>138.43</v>
      </c>
    </row>
    <row r="248" spans="1:9">
      <c r="A248">
        <v>98</v>
      </c>
      <c r="B248" t="s">
        <v>203</v>
      </c>
      <c r="C248" t="s">
        <v>204</v>
      </c>
      <c r="D248">
        <v>2004</v>
      </c>
      <c r="E248">
        <v>108</v>
      </c>
      <c r="F248" t="s">
        <v>21</v>
      </c>
      <c r="G248">
        <v>8.3000000000000007</v>
      </c>
      <c r="H248">
        <v>89</v>
      </c>
      <c r="I248">
        <v>34.4</v>
      </c>
    </row>
    <row r="249" spans="1:9">
      <c r="A249">
        <v>98</v>
      </c>
      <c r="B249" t="s">
        <v>203</v>
      </c>
      <c r="C249" t="s">
        <v>204</v>
      </c>
      <c r="D249">
        <v>2004</v>
      </c>
      <c r="E249">
        <v>108</v>
      </c>
      <c r="F249" t="s">
        <v>50</v>
      </c>
      <c r="G249">
        <v>8.3000000000000007</v>
      </c>
      <c r="H249">
        <v>89</v>
      </c>
      <c r="I249">
        <v>34.4</v>
      </c>
    </row>
    <row r="250" spans="1:9">
      <c r="A250">
        <v>98</v>
      </c>
      <c r="B250" t="s">
        <v>203</v>
      </c>
      <c r="C250" t="s">
        <v>204</v>
      </c>
      <c r="D250">
        <v>2004</v>
      </c>
      <c r="E250">
        <v>108</v>
      </c>
      <c r="F250" t="s">
        <v>44</v>
      </c>
      <c r="G250">
        <v>8.3000000000000007</v>
      </c>
      <c r="H250">
        <v>89</v>
      </c>
      <c r="I250">
        <v>34.4</v>
      </c>
    </row>
    <row r="251" spans="1:9">
      <c r="A251">
        <v>99</v>
      </c>
      <c r="B251" t="s">
        <v>205</v>
      </c>
      <c r="C251" t="s">
        <v>152</v>
      </c>
      <c r="D251">
        <v>1971</v>
      </c>
      <c r="E251">
        <v>136</v>
      </c>
      <c r="F251" t="s">
        <v>24</v>
      </c>
      <c r="G251">
        <v>8.3000000000000007</v>
      </c>
      <c r="H251">
        <v>77</v>
      </c>
      <c r="I251">
        <v>6.21</v>
      </c>
    </row>
    <row r="252" spans="1:9">
      <c r="A252">
        <v>99</v>
      </c>
      <c r="B252" t="s">
        <v>205</v>
      </c>
      <c r="C252" t="s">
        <v>152</v>
      </c>
      <c r="D252">
        <v>1971</v>
      </c>
      <c r="E252">
        <v>136</v>
      </c>
      <c r="F252" t="s">
        <v>44</v>
      </c>
      <c r="G252">
        <v>8.3000000000000007</v>
      </c>
      <c r="H252">
        <v>77</v>
      </c>
      <c r="I252">
        <v>6.21</v>
      </c>
    </row>
    <row r="253" spans="1:9">
      <c r="A253">
        <v>100</v>
      </c>
      <c r="B253" t="s">
        <v>206</v>
      </c>
      <c r="C253" t="s">
        <v>124</v>
      </c>
      <c r="D253">
        <v>1958</v>
      </c>
      <c r="E253">
        <v>128</v>
      </c>
      <c r="F253" t="s">
        <v>57</v>
      </c>
      <c r="G253">
        <v>8.3000000000000007</v>
      </c>
      <c r="H253">
        <v>100</v>
      </c>
      <c r="I253">
        <v>3.2</v>
      </c>
    </row>
    <row r="254" spans="1:9">
      <c r="A254">
        <v>100</v>
      </c>
      <c r="B254" t="s">
        <v>206</v>
      </c>
      <c r="C254" t="s">
        <v>124</v>
      </c>
      <c r="D254">
        <v>1958</v>
      </c>
      <c r="E254">
        <v>128</v>
      </c>
      <c r="F254" t="s">
        <v>50</v>
      </c>
      <c r="G254">
        <v>8.3000000000000007</v>
      </c>
      <c r="H254">
        <v>100</v>
      </c>
      <c r="I254">
        <v>3.2</v>
      </c>
    </row>
    <row r="255" spans="1:9">
      <c r="A255">
        <v>100</v>
      </c>
      <c r="B255" t="s">
        <v>206</v>
      </c>
      <c r="C255" t="s">
        <v>124</v>
      </c>
      <c r="D255">
        <v>1958</v>
      </c>
      <c r="E255">
        <v>128</v>
      </c>
      <c r="F255" t="s">
        <v>83</v>
      </c>
      <c r="G255">
        <v>8.3000000000000007</v>
      </c>
      <c r="H255">
        <v>100</v>
      </c>
      <c r="I255">
        <v>3.2</v>
      </c>
    </row>
    <row r="256" spans="1:9">
      <c r="A256">
        <v>101</v>
      </c>
      <c r="B256" t="s">
        <v>207</v>
      </c>
      <c r="C256" t="s">
        <v>208</v>
      </c>
      <c r="D256">
        <v>1995</v>
      </c>
      <c r="E256">
        <v>178</v>
      </c>
      <c r="F256" t="s">
        <v>30</v>
      </c>
      <c r="G256">
        <v>8.3000000000000007</v>
      </c>
      <c r="H256">
        <v>68</v>
      </c>
      <c r="I256">
        <v>75.599999999999994</v>
      </c>
    </row>
    <row r="257" spans="1:9">
      <c r="A257">
        <v>101</v>
      </c>
      <c r="B257" t="s">
        <v>207</v>
      </c>
      <c r="C257" t="s">
        <v>208</v>
      </c>
      <c r="D257">
        <v>1995</v>
      </c>
      <c r="E257">
        <v>178</v>
      </c>
      <c r="F257" t="s">
        <v>21</v>
      </c>
      <c r="G257">
        <v>8.3000000000000007</v>
      </c>
      <c r="H257">
        <v>68</v>
      </c>
      <c r="I257">
        <v>75.599999999999994</v>
      </c>
    </row>
    <row r="258" spans="1:9">
      <c r="A258">
        <v>101</v>
      </c>
      <c r="B258" t="s">
        <v>207</v>
      </c>
      <c r="C258" t="s">
        <v>208</v>
      </c>
      <c r="D258">
        <v>1995</v>
      </c>
      <c r="E258">
        <v>178</v>
      </c>
      <c r="F258" t="s">
        <v>31</v>
      </c>
      <c r="G258">
        <v>8.3000000000000007</v>
      </c>
      <c r="H258">
        <v>68</v>
      </c>
      <c r="I258">
        <v>75.599999999999994</v>
      </c>
    </row>
    <row r="259" spans="1:9">
      <c r="A259">
        <v>102</v>
      </c>
      <c r="B259" t="s">
        <v>209</v>
      </c>
      <c r="C259" t="s">
        <v>152</v>
      </c>
      <c r="D259">
        <v>1968</v>
      </c>
      <c r="E259">
        <v>149</v>
      </c>
      <c r="F259" t="s">
        <v>36</v>
      </c>
      <c r="G259">
        <v>8.3000000000000007</v>
      </c>
      <c r="H259">
        <v>84</v>
      </c>
      <c r="I259">
        <v>56.95</v>
      </c>
    </row>
    <row r="260" spans="1:9">
      <c r="A260">
        <v>102</v>
      </c>
      <c r="B260" t="s">
        <v>209</v>
      </c>
      <c r="C260" t="s">
        <v>152</v>
      </c>
      <c r="D260">
        <v>1968</v>
      </c>
      <c r="E260">
        <v>149</v>
      </c>
      <c r="F260" t="s">
        <v>44</v>
      </c>
      <c r="G260">
        <v>8.3000000000000007</v>
      </c>
      <c r="H260">
        <v>84</v>
      </c>
      <c r="I260">
        <v>56.95</v>
      </c>
    </row>
    <row r="261" spans="1:9">
      <c r="A261">
        <v>103</v>
      </c>
      <c r="B261" t="s">
        <v>210</v>
      </c>
      <c r="C261" t="s">
        <v>42</v>
      </c>
      <c r="D261">
        <v>1992</v>
      </c>
      <c r="E261">
        <v>99</v>
      </c>
      <c r="F261" t="s">
        <v>24</v>
      </c>
      <c r="G261">
        <v>8.3000000000000007</v>
      </c>
      <c r="H261">
        <v>81</v>
      </c>
      <c r="I261">
        <v>2.83</v>
      </c>
    </row>
    <row r="262" spans="1:9">
      <c r="A262">
        <v>103</v>
      </c>
      <c r="B262" t="s">
        <v>210</v>
      </c>
      <c r="C262" t="s">
        <v>42</v>
      </c>
      <c r="D262">
        <v>1992</v>
      </c>
      <c r="E262">
        <v>99</v>
      </c>
      <c r="F262" t="s">
        <v>83</v>
      </c>
      <c r="G262">
        <v>8.3000000000000007</v>
      </c>
      <c r="H262">
        <v>81</v>
      </c>
      <c r="I262">
        <v>2.83</v>
      </c>
    </row>
    <row r="263" spans="1:9">
      <c r="A263">
        <v>104</v>
      </c>
      <c r="B263" t="s">
        <v>211</v>
      </c>
      <c r="C263" t="s">
        <v>52</v>
      </c>
      <c r="D263">
        <v>1984</v>
      </c>
      <c r="E263">
        <v>229</v>
      </c>
      <c r="F263" t="s">
        <v>24</v>
      </c>
      <c r="G263">
        <v>8.3000000000000007</v>
      </c>
      <c r="H263">
        <v>75</v>
      </c>
      <c r="I263">
        <v>5.32</v>
      </c>
    </row>
    <row r="264" spans="1:9">
      <c r="A264">
        <v>104</v>
      </c>
      <c r="B264" t="s">
        <v>211</v>
      </c>
      <c r="C264" t="s">
        <v>52</v>
      </c>
      <c r="D264">
        <v>1984</v>
      </c>
      <c r="E264">
        <v>229</v>
      </c>
      <c r="F264" t="s">
        <v>21</v>
      </c>
      <c r="G264">
        <v>8.3000000000000007</v>
      </c>
      <c r="H264">
        <v>75</v>
      </c>
      <c r="I264">
        <v>5.32</v>
      </c>
    </row>
    <row r="265" spans="1:9">
      <c r="A265">
        <v>105</v>
      </c>
      <c r="B265" t="s">
        <v>212</v>
      </c>
      <c r="C265" t="s">
        <v>213</v>
      </c>
      <c r="D265">
        <v>2012</v>
      </c>
      <c r="E265">
        <v>115</v>
      </c>
      <c r="F265" t="s">
        <v>21</v>
      </c>
      <c r="G265">
        <v>8.3000000000000007</v>
      </c>
      <c r="H265">
        <v>77</v>
      </c>
      <c r="I265">
        <v>0.69</v>
      </c>
    </row>
    <row r="266" spans="1:9">
      <c r="A266">
        <v>106</v>
      </c>
      <c r="B266" t="s">
        <v>214</v>
      </c>
      <c r="C266" t="s">
        <v>215</v>
      </c>
      <c r="D266">
        <v>1995</v>
      </c>
      <c r="E266">
        <v>81</v>
      </c>
      <c r="F266" t="s">
        <v>40</v>
      </c>
      <c r="G266">
        <v>8.3000000000000007</v>
      </c>
      <c r="H266">
        <v>96</v>
      </c>
      <c r="I266">
        <v>191.8</v>
      </c>
    </row>
    <row r="267" spans="1:9">
      <c r="A267">
        <v>106</v>
      </c>
      <c r="B267" t="s">
        <v>214</v>
      </c>
      <c r="C267" t="s">
        <v>215</v>
      </c>
      <c r="D267">
        <v>1995</v>
      </c>
      <c r="E267">
        <v>81</v>
      </c>
      <c r="F267" t="s">
        <v>36</v>
      </c>
      <c r="G267">
        <v>8.3000000000000007</v>
      </c>
      <c r="H267">
        <v>96</v>
      </c>
      <c r="I267">
        <v>191.8</v>
      </c>
    </row>
    <row r="268" spans="1:9">
      <c r="A268">
        <v>106</v>
      </c>
      <c r="B268" t="s">
        <v>214</v>
      </c>
      <c r="C268" t="s">
        <v>215</v>
      </c>
      <c r="D268">
        <v>1995</v>
      </c>
      <c r="E268">
        <v>81</v>
      </c>
      <c r="F268" t="s">
        <v>60</v>
      </c>
      <c r="G268">
        <v>8.3000000000000007</v>
      </c>
      <c r="H268">
        <v>96</v>
      </c>
      <c r="I268">
        <v>191.8</v>
      </c>
    </row>
    <row r="269" spans="1:9">
      <c r="A269">
        <v>107</v>
      </c>
      <c r="B269" t="s">
        <v>216</v>
      </c>
      <c r="C269" t="s">
        <v>217</v>
      </c>
      <c r="D269">
        <v>2020</v>
      </c>
      <c r="E269">
        <v>160</v>
      </c>
      <c r="F269" t="s">
        <v>30</v>
      </c>
      <c r="G269">
        <v>8.3000000000000007</v>
      </c>
      <c r="H269">
        <v>89</v>
      </c>
      <c r="I269">
        <v>0</v>
      </c>
    </row>
    <row r="270" spans="1:9">
      <c r="A270">
        <v>107</v>
      </c>
      <c r="B270" t="s">
        <v>216</v>
      </c>
      <c r="C270" t="s">
        <v>217</v>
      </c>
      <c r="D270">
        <v>2020</v>
      </c>
      <c r="E270">
        <v>160</v>
      </c>
      <c r="F270" t="s">
        <v>21</v>
      </c>
      <c r="G270">
        <v>8.3000000000000007</v>
      </c>
      <c r="H270">
        <v>89</v>
      </c>
      <c r="I270">
        <v>0</v>
      </c>
    </row>
    <row r="271" spans="1:9">
      <c r="A271">
        <v>107</v>
      </c>
      <c r="B271" t="s">
        <v>216</v>
      </c>
      <c r="C271" t="s">
        <v>217</v>
      </c>
      <c r="D271">
        <v>2020</v>
      </c>
      <c r="E271">
        <v>160</v>
      </c>
      <c r="F271" t="s">
        <v>31</v>
      </c>
      <c r="G271">
        <v>8.3000000000000007</v>
      </c>
      <c r="H271">
        <v>89</v>
      </c>
      <c r="I271">
        <v>0</v>
      </c>
    </row>
    <row r="272" spans="1:9">
      <c r="A272">
        <v>108</v>
      </c>
      <c r="B272" t="s">
        <v>218</v>
      </c>
      <c r="C272" t="s">
        <v>219</v>
      </c>
      <c r="D272">
        <v>2009</v>
      </c>
      <c r="E272">
        <v>96</v>
      </c>
      <c r="F272" t="s">
        <v>40</v>
      </c>
      <c r="G272">
        <v>8.3000000000000007</v>
      </c>
      <c r="H272">
        <v>88</v>
      </c>
      <c r="I272">
        <v>293</v>
      </c>
    </row>
    <row r="273" spans="1:9">
      <c r="A273">
        <v>108</v>
      </c>
      <c r="B273" t="s">
        <v>218</v>
      </c>
      <c r="C273" t="s">
        <v>219</v>
      </c>
      <c r="D273">
        <v>2009</v>
      </c>
      <c r="E273">
        <v>96</v>
      </c>
      <c r="F273" t="s">
        <v>36</v>
      </c>
      <c r="G273">
        <v>8.3000000000000007</v>
      </c>
      <c r="H273">
        <v>88</v>
      </c>
      <c r="I273">
        <v>293</v>
      </c>
    </row>
    <row r="274" spans="1:9">
      <c r="A274">
        <v>108</v>
      </c>
      <c r="B274" t="s">
        <v>218</v>
      </c>
      <c r="C274" t="s">
        <v>219</v>
      </c>
      <c r="D274">
        <v>2009</v>
      </c>
      <c r="E274">
        <v>96</v>
      </c>
      <c r="F274" t="s">
        <v>60</v>
      </c>
      <c r="G274">
        <v>8.3000000000000007</v>
      </c>
      <c r="H274">
        <v>88</v>
      </c>
      <c r="I274">
        <v>293</v>
      </c>
    </row>
    <row r="275" spans="1:9">
      <c r="A275">
        <v>109</v>
      </c>
      <c r="B275" t="s">
        <v>220</v>
      </c>
      <c r="C275" t="s">
        <v>221</v>
      </c>
      <c r="D275">
        <v>1983</v>
      </c>
      <c r="E275">
        <v>131</v>
      </c>
      <c r="F275" t="s">
        <v>27</v>
      </c>
      <c r="G275">
        <v>8.3000000000000007</v>
      </c>
      <c r="H275">
        <v>58</v>
      </c>
      <c r="I275">
        <v>309.13</v>
      </c>
    </row>
    <row r="276" spans="1:9">
      <c r="A276">
        <v>109</v>
      </c>
      <c r="B276" t="s">
        <v>220</v>
      </c>
      <c r="C276" t="s">
        <v>221</v>
      </c>
      <c r="D276">
        <v>1983</v>
      </c>
      <c r="E276">
        <v>131</v>
      </c>
      <c r="F276" t="s">
        <v>36</v>
      </c>
      <c r="G276">
        <v>8.3000000000000007</v>
      </c>
      <c r="H276">
        <v>58</v>
      </c>
      <c r="I276">
        <v>309.13</v>
      </c>
    </row>
    <row r="277" spans="1:9">
      <c r="A277">
        <v>109</v>
      </c>
      <c r="B277" t="s">
        <v>220</v>
      </c>
      <c r="C277" t="s">
        <v>221</v>
      </c>
      <c r="D277">
        <v>1983</v>
      </c>
      <c r="E277">
        <v>131</v>
      </c>
      <c r="F277" t="s">
        <v>70</v>
      </c>
      <c r="G277">
        <v>8.3000000000000007</v>
      </c>
      <c r="H277">
        <v>58</v>
      </c>
      <c r="I277">
        <v>309.13</v>
      </c>
    </row>
    <row r="278" spans="1:9">
      <c r="A278">
        <v>110</v>
      </c>
      <c r="B278" t="s">
        <v>222</v>
      </c>
      <c r="C278" t="s">
        <v>223</v>
      </c>
      <c r="D278">
        <v>2001</v>
      </c>
      <c r="E278">
        <v>122</v>
      </c>
      <c r="F278" t="s">
        <v>60</v>
      </c>
      <c r="G278">
        <v>8.3000000000000007</v>
      </c>
      <c r="H278">
        <v>69</v>
      </c>
      <c r="I278">
        <v>33.229999999999997</v>
      </c>
    </row>
    <row r="279" spans="1:9">
      <c r="A279">
        <v>110</v>
      </c>
      <c r="B279" t="s">
        <v>222</v>
      </c>
      <c r="C279" t="s">
        <v>223</v>
      </c>
      <c r="D279">
        <v>2001</v>
      </c>
      <c r="E279">
        <v>122</v>
      </c>
      <c r="F279" t="s">
        <v>50</v>
      </c>
      <c r="G279">
        <v>8.3000000000000007</v>
      </c>
      <c r="H279">
        <v>69</v>
      </c>
      <c r="I279">
        <v>33.229999999999997</v>
      </c>
    </row>
    <row r="280" spans="1:9">
      <c r="A280">
        <v>111</v>
      </c>
      <c r="B280" t="s">
        <v>224</v>
      </c>
      <c r="C280" t="s">
        <v>225</v>
      </c>
      <c r="D280">
        <v>2010</v>
      </c>
      <c r="E280">
        <v>131</v>
      </c>
      <c r="F280" t="s">
        <v>21</v>
      </c>
      <c r="G280">
        <v>8.3000000000000007</v>
      </c>
      <c r="H280">
        <v>80</v>
      </c>
      <c r="I280">
        <v>6.86</v>
      </c>
    </row>
    <row r="281" spans="1:9">
      <c r="A281">
        <v>111</v>
      </c>
      <c r="B281" t="s">
        <v>224</v>
      </c>
      <c r="C281" t="s">
        <v>225</v>
      </c>
      <c r="D281">
        <v>2010</v>
      </c>
      <c r="E281">
        <v>131</v>
      </c>
      <c r="F281" t="s">
        <v>57</v>
      </c>
      <c r="G281">
        <v>8.3000000000000007</v>
      </c>
      <c r="H281">
        <v>80</v>
      </c>
      <c r="I281">
        <v>6.86</v>
      </c>
    </row>
    <row r="282" spans="1:9">
      <c r="A282">
        <v>112</v>
      </c>
      <c r="B282" t="s">
        <v>226</v>
      </c>
      <c r="C282" t="s">
        <v>227</v>
      </c>
      <c r="D282">
        <v>1962</v>
      </c>
      <c r="E282">
        <v>218</v>
      </c>
      <c r="F282" t="s">
        <v>36</v>
      </c>
      <c r="G282">
        <v>8.3000000000000007</v>
      </c>
      <c r="H282">
        <v>100</v>
      </c>
      <c r="I282">
        <v>44.82</v>
      </c>
    </row>
    <row r="283" spans="1:9">
      <c r="A283">
        <v>112</v>
      </c>
      <c r="B283" t="s">
        <v>226</v>
      </c>
      <c r="C283" t="s">
        <v>227</v>
      </c>
      <c r="D283">
        <v>1962</v>
      </c>
      <c r="E283">
        <v>218</v>
      </c>
      <c r="F283" t="s">
        <v>30</v>
      </c>
      <c r="G283">
        <v>8.3000000000000007</v>
      </c>
      <c r="H283">
        <v>100</v>
      </c>
      <c r="I283">
        <v>44.82</v>
      </c>
    </row>
    <row r="284" spans="1:9">
      <c r="A284">
        <v>112</v>
      </c>
      <c r="B284" t="s">
        <v>226</v>
      </c>
      <c r="C284" t="s">
        <v>227</v>
      </c>
      <c r="D284">
        <v>1962</v>
      </c>
      <c r="E284">
        <v>218</v>
      </c>
      <c r="F284" t="s">
        <v>21</v>
      </c>
      <c r="G284">
        <v>8.3000000000000007</v>
      </c>
      <c r="H284">
        <v>100</v>
      </c>
      <c r="I284">
        <v>44.82</v>
      </c>
    </row>
    <row r="285" spans="1:9">
      <c r="A285">
        <v>113</v>
      </c>
      <c r="B285" t="s">
        <v>228</v>
      </c>
      <c r="C285" t="s">
        <v>160</v>
      </c>
      <c r="D285">
        <v>2010</v>
      </c>
      <c r="E285">
        <v>103</v>
      </c>
      <c r="F285" t="s">
        <v>40</v>
      </c>
      <c r="G285">
        <v>8.3000000000000007</v>
      </c>
      <c r="H285">
        <v>92</v>
      </c>
      <c r="I285">
        <v>415</v>
      </c>
    </row>
    <row r="286" spans="1:9">
      <c r="A286">
        <v>113</v>
      </c>
      <c r="B286" t="s">
        <v>228</v>
      </c>
      <c r="C286" t="s">
        <v>160</v>
      </c>
      <c r="D286">
        <v>2010</v>
      </c>
      <c r="E286">
        <v>103</v>
      </c>
      <c r="F286" t="s">
        <v>36</v>
      </c>
      <c r="G286">
        <v>8.3000000000000007</v>
      </c>
      <c r="H286">
        <v>92</v>
      </c>
      <c r="I286">
        <v>415</v>
      </c>
    </row>
    <row r="287" spans="1:9">
      <c r="A287">
        <v>113</v>
      </c>
      <c r="B287" t="s">
        <v>228</v>
      </c>
      <c r="C287" t="s">
        <v>160</v>
      </c>
      <c r="D287">
        <v>2010</v>
      </c>
      <c r="E287">
        <v>103</v>
      </c>
      <c r="F287" t="s">
        <v>60</v>
      </c>
      <c r="G287">
        <v>8.3000000000000007</v>
      </c>
      <c r="H287">
        <v>92</v>
      </c>
      <c r="I287">
        <v>415</v>
      </c>
    </row>
    <row r="288" spans="1:9">
      <c r="A288">
        <v>114</v>
      </c>
      <c r="B288" t="s">
        <v>229</v>
      </c>
      <c r="C288" t="s">
        <v>87</v>
      </c>
      <c r="D288">
        <v>1997</v>
      </c>
      <c r="E288">
        <v>134</v>
      </c>
      <c r="F288" t="s">
        <v>40</v>
      </c>
      <c r="G288">
        <v>8.3000000000000007</v>
      </c>
      <c r="H288">
        <v>76</v>
      </c>
      <c r="I288">
        <v>2.38</v>
      </c>
    </row>
    <row r="289" spans="1:9">
      <c r="A289">
        <v>114</v>
      </c>
      <c r="B289" t="s">
        <v>229</v>
      </c>
      <c r="C289" t="s">
        <v>87</v>
      </c>
      <c r="D289">
        <v>1997</v>
      </c>
      <c r="E289">
        <v>134</v>
      </c>
      <c r="F289" t="s">
        <v>27</v>
      </c>
      <c r="G289">
        <v>8.3000000000000007</v>
      </c>
      <c r="H289">
        <v>76</v>
      </c>
      <c r="I289">
        <v>2.38</v>
      </c>
    </row>
    <row r="290" spans="1:9">
      <c r="A290">
        <v>114</v>
      </c>
      <c r="B290" t="s">
        <v>229</v>
      </c>
      <c r="C290" t="s">
        <v>87</v>
      </c>
      <c r="D290">
        <v>1997</v>
      </c>
      <c r="E290">
        <v>134</v>
      </c>
      <c r="F290" t="s">
        <v>36</v>
      </c>
      <c r="G290">
        <v>8.3000000000000007</v>
      </c>
      <c r="H290">
        <v>76</v>
      </c>
      <c r="I290">
        <v>2.38</v>
      </c>
    </row>
    <row r="291" spans="1:9">
      <c r="A291">
        <v>115</v>
      </c>
      <c r="B291" t="s">
        <v>230</v>
      </c>
      <c r="C291" t="s">
        <v>124</v>
      </c>
      <c r="D291">
        <v>1959</v>
      </c>
      <c r="E291">
        <v>136</v>
      </c>
      <c r="F291" t="s">
        <v>27</v>
      </c>
      <c r="G291">
        <v>8.3000000000000007</v>
      </c>
      <c r="H291">
        <v>98</v>
      </c>
      <c r="I291">
        <v>13.28</v>
      </c>
    </row>
    <row r="292" spans="1:9">
      <c r="A292">
        <v>115</v>
      </c>
      <c r="B292" t="s">
        <v>230</v>
      </c>
      <c r="C292" t="s">
        <v>124</v>
      </c>
      <c r="D292">
        <v>1959</v>
      </c>
      <c r="E292">
        <v>136</v>
      </c>
      <c r="F292" t="s">
        <v>36</v>
      </c>
      <c r="G292">
        <v>8.3000000000000007</v>
      </c>
      <c r="H292">
        <v>98</v>
      </c>
      <c r="I292">
        <v>13.28</v>
      </c>
    </row>
    <row r="293" spans="1:9">
      <c r="A293">
        <v>115</v>
      </c>
      <c r="B293" t="s">
        <v>230</v>
      </c>
      <c r="C293" t="s">
        <v>124</v>
      </c>
      <c r="D293">
        <v>1959</v>
      </c>
      <c r="E293">
        <v>136</v>
      </c>
      <c r="F293" t="s">
        <v>57</v>
      </c>
      <c r="G293">
        <v>8.3000000000000007</v>
      </c>
      <c r="H293">
        <v>98</v>
      </c>
      <c r="I293">
        <v>13.28</v>
      </c>
    </row>
    <row r="294" spans="1:9">
      <c r="A294">
        <v>116</v>
      </c>
      <c r="B294" t="s">
        <v>231</v>
      </c>
      <c r="C294" t="s">
        <v>232</v>
      </c>
      <c r="D294">
        <v>1962</v>
      </c>
      <c r="E294">
        <v>129</v>
      </c>
      <c r="F294" t="s">
        <v>24</v>
      </c>
      <c r="G294">
        <v>8.3000000000000007</v>
      </c>
      <c r="H294">
        <v>88</v>
      </c>
      <c r="I294">
        <v>0</v>
      </c>
    </row>
    <row r="295" spans="1:9">
      <c r="A295">
        <v>116</v>
      </c>
      <c r="B295" t="s">
        <v>231</v>
      </c>
      <c r="C295" t="s">
        <v>232</v>
      </c>
      <c r="D295">
        <v>1962</v>
      </c>
      <c r="E295">
        <v>129</v>
      </c>
      <c r="F295" t="s">
        <v>21</v>
      </c>
      <c r="G295">
        <v>8.3000000000000007</v>
      </c>
      <c r="H295">
        <v>88</v>
      </c>
      <c r="I295">
        <v>0</v>
      </c>
    </row>
    <row r="296" spans="1:9">
      <c r="A296">
        <v>117</v>
      </c>
      <c r="B296" t="s">
        <v>233</v>
      </c>
      <c r="C296" t="s">
        <v>234</v>
      </c>
      <c r="D296">
        <v>1941</v>
      </c>
      <c r="E296">
        <v>119</v>
      </c>
      <c r="F296" t="s">
        <v>21</v>
      </c>
      <c r="G296">
        <v>8.3000000000000007</v>
      </c>
      <c r="H296">
        <v>100</v>
      </c>
      <c r="I296">
        <v>1.59</v>
      </c>
    </row>
    <row r="297" spans="1:9">
      <c r="A297">
        <v>117</v>
      </c>
      <c r="B297" t="s">
        <v>233</v>
      </c>
      <c r="C297" t="s">
        <v>234</v>
      </c>
      <c r="D297">
        <v>1941</v>
      </c>
      <c r="E297">
        <v>119</v>
      </c>
      <c r="F297" t="s">
        <v>57</v>
      </c>
      <c r="G297">
        <v>8.3000000000000007</v>
      </c>
      <c r="H297">
        <v>100</v>
      </c>
      <c r="I297">
        <v>1.59</v>
      </c>
    </row>
    <row r="298" spans="1:9">
      <c r="A298">
        <v>118</v>
      </c>
      <c r="B298" t="s">
        <v>235</v>
      </c>
      <c r="C298" t="s">
        <v>236</v>
      </c>
      <c r="D298">
        <v>1952</v>
      </c>
      <c r="E298">
        <v>103</v>
      </c>
      <c r="F298" t="s">
        <v>60</v>
      </c>
      <c r="G298">
        <v>8.3000000000000007</v>
      </c>
      <c r="H298">
        <v>99</v>
      </c>
      <c r="I298">
        <v>8.82</v>
      </c>
    </row>
    <row r="299" spans="1:9">
      <c r="A299">
        <v>118</v>
      </c>
      <c r="B299" t="s">
        <v>235</v>
      </c>
      <c r="C299" t="s">
        <v>236</v>
      </c>
      <c r="D299">
        <v>1952</v>
      </c>
      <c r="E299">
        <v>103</v>
      </c>
      <c r="F299" t="s">
        <v>237</v>
      </c>
      <c r="G299">
        <v>8.3000000000000007</v>
      </c>
      <c r="H299">
        <v>99</v>
      </c>
      <c r="I299">
        <v>8.82</v>
      </c>
    </row>
    <row r="300" spans="1:9">
      <c r="A300">
        <v>118</v>
      </c>
      <c r="B300" t="s">
        <v>235</v>
      </c>
      <c r="C300" t="s">
        <v>236</v>
      </c>
      <c r="D300">
        <v>1952</v>
      </c>
      <c r="E300">
        <v>103</v>
      </c>
      <c r="F300" t="s">
        <v>50</v>
      </c>
      <c r="G300">
        <v>8.3000000000000007</v>
      </c>
      <c r="H300">
        <v>99</v>
      </c>
      <c r="I300">
        <v>8.82</v>
      </c>
    </row>
    <row r="301" spans="1:9">
      <c r="A301">
        <v>119</v>
      </c>
      <c r="B301" t="s">
        <v>238</v>
      </c>
      <c r="C301" t="s">
        <v>239</v>
      </c>
      <c r="D301">
        <v>1927</v>
      </c>
      <c r="E301">
        <v>153</v>
      </c>
      <c r="F301" t="s">
        <v>21</v>
      </c>
      <c r="G301">
        <v>8.3000000000000007</v>
      </c>
      <c r="H301">
        <v>98</v>
      </c>
      <c r="I301">
        <v>1.24</v>
      </c>
    </row>
    <row r="302" spans="1:9">
      <c r="A302">
        <v>119</v>
      </c>
      <c r="B302" t="s">
        <v>238</v>
      </c>
      <c r="C302" t="s">
        <v>239</v>
      </c>
      <c r="D302">
        <v>1927</v>
      </c>
      <c r="E302">
        <v>153</v>
      </c>
      <c r="F302" t="s">
        <v>44</v>
      </c>
      <c r="G302">
        <v>8.3000000000000007</v>
      </c>
      <c r="H302">
        <v>98</v>
      </c>
      <c r="I302">
        <v>1.24</v>
      </c>
    </row>
    <row r="303" spans="1:9">
      <c r="A303">
        <v>120</v>
      </c>
      <c r="B303" t="s">
        <v>240</v>
      </c>
      <c r="C303" t="s">
        <v>241</v>
      </c>
      <c r="D303">
        <v>1973</v>
      </c>
      <c r="E303">
        <v>129</v>
      </c>
      <c r="F303" t="s">
        <v>60</v>
      </c>
      <c r="G303">
        <v>8.3000000000000007</v>
      </c>
      <c r="H303">
        <v>83</v>
      </c>
      <c r="I303">
        <v>159.6</v>
      </c>
    </row>
    <row r="304" spans="1:9">
      <c r="A304">
        <v>120</v>
      </c>
      <c r="B304" t="s">
        <v>240</v>
      </c>
      <c r="C304" t="s">
        <v>241</v>
      </c>
      <c r="D304">
        <v>1973</v>
      </c>
      <c r="E304">
        <v>129</v>
      </c>
      <c r="F304" t="s">
        <v>24</v>
      </c>
      <c r="G304">
        <v>8.3000000000000007</v>
      </c>
      <c r="H304">
        <v>83</v>
      </c>
      <c r="I304">
        <v>159.6</v>
      </c>
    </row>
    <row r="305" spans="1:9">
      <c r="A305">
        <v>120</v>
      </c>
      <c r="B305" t="s">
        <v>240</v>
      </c>
      <c r="C305" t="s">
        <v>241</v>
      </c>
      <c r="D305">
        <v>1973</v>
      </c>
      <c r="E305">
        <v>129</v>
      </c>
      <c r="F305" t="s">
        <v>21</v>
      </c>
      <c r="G305">
        <v>8.3000000000000007</v>
      </c>
      <c r="H305">
        <v>83</v>
      </c>
      <c r="I305">
        <v>159.6</v>
      </c>
    </row>
    <row r="306" spans="1:9">
      <c r="A306">
        <v>121</v>
      </c>
      <c r="B306" t="s">
        <v>242</v>
      </c>
      <c r="C306" t="s">
        <v>243</v>
      </c>
      <c r="D306">
        <v>2011</v>
      </c>
      <c r="E306">
        <v>123</v>
      </c>
      <c r="F306" t="s">
        <v>21</v>
      </c>
      <c r="G306">
        <v>8.3000000000000007</v>
      </c>
      <c r="H306">
        <v>95</v>
      </c>
      <c r="I306">
        <v>7.1</v>
      </c>
    </row>
    <row r="307" spans="1:9">
      <c r="A307">
        <v>122</v>
      </c>
      <c r="B307" t="s">
        <v>244</v>
      </c>
      <c r="C307" t="s">
        <v>239</v>
      </c>
      <c r="D307">
        <v>1931</v>
      </c>
      <c r="E307">
        <v>99</v>
      </c>
      <c r="F307" t="s">
        <v>24</v>
      </c>
      <c r="G307">
        <v>8.3000000000000007</v>
      </c>
      <c r="H307">
        <v>0</v>
      </c>
      <c r="I307">
        <v>0.03</v>
      </c>
    </row>
    <row r="308" spans="1:9">
      <c r="A308">
        <v>122</v>
      </c>
      <c r="B308" t="s">
        <v>244</v>
      </c>
      <c r="C308" t="s">
        <v>239</v>
      </c>
      <c r="D308">
        <v>1931</v>
      </c>
      <c r="E308">
        <v>99</v>
      </c>
      <c r="F308" t="s">
        <v>57</v>
      </c>
      <c r="G308">
        <v>8.3000000000000007</v>
      </c>
      <c r="H308">
        <v>0</v>
      </c>
      <c r="I308">
        <v>0.03</v>
      </c>
    </row>
    <row r="309" spans="1:9">
      <c r="A309">
        <v>122</v>
      </c>
      <c r="B309" t="s">
        <v>244</v>
      </c>
      <c r="C309" t="s">
        <v>239</v>
      </c>
      <c r="D309">
        <v>1931</v>
      </c>
      <c r="E309">
        <v>99</v>
      </c>
      <c r="F309" t="s">
        <v>83</v>
      </c>
      <c r="G309">
        <v>8.3000000000000007</v>
      </c>
      <c r="H309">
        <v>0</v>
      </c>
      <c r="I309">
        <v>0.03</v>
      </c>
    </row>
    <row r="310" spans="1:9">
      <c r="A310">
        <v>123</v>
      </c>
      <c r="B310" t="s">
        <v>245</v>
      </c>
      <c r="C310" t="s">
        <v>175</v>
      </c>
      <c r="D310">
        <v>1960</v>
      </c>
      <c r="E310">
        <v>125</v>
      </c>
      <c r="F310" t="s">
        <v>60</v>
      </c>
      <c r="G310">
        <v>8.3000000000000007</v>
      </c>
      <c r="H310">
        <v>94</v>
      </c>
      <c r="I310">
        <v>18.600000000000001</v>
      </c>
    </row>
    <row r="311" spans="1:9">
      <c r="A311">
        <v>123</v>
      </c>
      <c r="B311" t="s">
        <v>245</v>
      </c>
      <c r="C311" t="s">
        <v>175</v>
      </c>
      <c r="D311">
        <v>1960</v>
      </c>
      <c r="E311">
        <v>125</v>
      </c>
      <c r="F311" t="s">
        <v>21</v>
      </c>
      <c r="G311">
        <v>8.3000000000000007</v>
      </c>
      <c r="H311">
        <v>94</v>
      </c>
      <c r="I311">
        <v>18.600000000000001</v>
      </c>
    </row>
    <row r="312" spans="1:9">
      <c r="A312">
        <v>123</v>
      </c>
      <c r="B312" t="s">
        <v>245</v>
      </c>
      <c r="C312" t="s">
        <v>175</v>
      </c>
      <c r="D312">
        <v>1960</v>
      </c>
      <c r="E312">
        <v>125</v>
      </c>
      <c r="F312" t="s">
        <v>50</v>
      </c>
      <c r="G312">
        <v>8.3000000000000007</v>
      </c>
      <c r="H312">
        <v>94</v>
      </c>
      <c r="I312">
        <v>18.600000000000001</v>
      </c>
    </row>
    <row r="313" spans="1:9">
      <c r="A313">
        <v>124</v>
      </c>
      <c r="B313" t="s">
        <v>246</v>
      </c>
      <c r="C313" t="s">
        <v>247</v>
      </c>
      <c r="D313">
        <v>2016</v>
      </c>
      <c r="E313">
        <v>161</v>
      </c>
      <c r="F313" t="s">
        <v>27</v>
      </c>
      <c r="G313">
        <v>8.3000000000000007</v>
      </c>
      <c r="H313">
        <v>0</v>
      </c>
      <c r="I313">
        <v>12.39</v>
      </c>
    </row>
    <row r="314" spans="1:9">
      <c r="A314">
        <v>124</v>
      </c>
      <c r="B314" t="s">
        <v>246</v>
      </c>
      <c r="C314" t="s">
        <v>247</v>
      </c>
      <c r="D314">
        <v>2016</v>
      </c>
      <c r="E314">
        <v>161</v>
      </c>
      <c r="F314" t="s">
        <v>30</v>
      </c>
      <c r="G314">
        <v>8.3000000000000007</v>
      </c>
      <c r="H314">
        <v>0</v>
      </c>
      <c r="I314">
        <v>12.39</v>
      </c>
    </row>
    <row r="315" spans="1:9">
      <c r="A315">
        <v>124</v>
      </c>
      <c r="B315" t="s">
        <v>246</v>
      </c>
      <c r="C315" t="s">
        <v>247</v>
      </c>
      <c r="D315">
        <v>2016</v>
      </c>
      <c r="E315">
        <v>161</v>
      </c>
      <c r="F315" t="s">
        <v>21</v>
      </c>
      <c r="G315">
        <v>8.3000000000000007</v>
      </c>
      <c r="H315">
        <v>0</v>
      </c>
      <c r="I315">
        <v>12.39</v>
      </c>
    </row>
    <row r="316" spans="1:9">
      <c r="A316">
        <v>125</v>
      </c>
      <c r="B316" t="s">
        <v>248</v>
      </c>
      <c r="C316" t="s">
        <v>94</v>
      </c>
      <c r="D316">
        <v>1952</v>
      </c>
      <c r="E316">
        <v>143</v>
      </c>
      <c r="F316" t="s">
        <v>21</v>
      </c>
      <c r="G316">
        <v>8.3000000000000007</v>
      </c>
      <c r="H316">
        <v>92</v>
      </c>
      <c r="I316">
        <v>0.06</v>
      </c>
    </row>
    <row r="317" spans="1:9">
      <c r="A317">
        <v>126</v>
      </c>
      <c r="B317" t="s">
        <v>249</v>
      </c>
      <c r="C317" t="s">
        <v>250</v>
      </c>
      <c r="D317">
        <v>1961</v>
      </c>
      <c r="E317">
        <v>179</v>
      </c>
      <c r="F317" t="s">
        <v>21</v>
      </c>
      <c r="G317">
        <v>8.3000000000000007</v>
      </c>
      <c r="H317">
        <v>60</v>
      </c>
      <c r="I317">
        <v>0</v>
      </c>
    </row>
    <row r="318" spans="1:9">
      <c r="A318">
        <v>126</v>
      </c>
      <c r="B318" t="s">
        <v>249</v>
      </c>
      <c r="C318" t="s">
        <v>250</v>
      </c>
      <c r="D318">
        <v>1961</v>
      </c>
      <c r="E318">
        <v>179</v>
      </c>
      <c r="F318" t="s">
        <v>80</v>
      </c>
      <c r="G318">
        <v>8.3000000000000007</v>
      </c>
      <c r="H318">
        <v>60</v>
      </c>
      <c r="I318">
        <v>0</v>
      </c>
    </row>
    <row r="319" spans="1:9">
      <c r="A319">
        <v>127</v>
      </c>
      <c r="B319" t="s">
        <v>251</v>
      </c>
      <c r="C319" t="s">
        <v>252</v>
      </c>
      <c r="D319">
        <v>2022</v>
      </c>
      <c r="E319">
        <v>148</v>
      </c>
      <c r="F319" t="s">
        <v>27</v>
      </c>
      <c r="G319">
        <v>8.3000000000000007</v>
      </c>
      <c r="H319">
        <v>0</v>
      </c>
      <c r="I319">
        <v>0</v>
      </c>
    </row>
    <row r="320" spans="1:9">
      <c r="A320">
        <v>127</v>
      </c>
      <c r="B320" t="s">
        <v>251</v>
      </c>
      <c r="C320" t="s">
        <v>252</v>
      </c>
      <c r="D320">
        <v>2022</v>
      </c>
      <c r="E320">
        <v>148</v>
      </c>
      <c r="F320" t="s">
        <v>36</v>
      </c>
      <c r="G320">
        <v>8.3000000000000007</v>
      </c>
      <c r="H320">
        <v>0</v>
      </c>
      <c r="I320">
        <v>0</v>
      </c>
    </row>
    <row r="321" spans="1:9">
      <c r="A321">
        <v>127</v>
      </c>
      <c r="B321" t="s">
        <v>251</v>
      </c>
      <c r="C321" t="s">
        <v>252</v>
      </c>
      <c r="D321">
        <v>2022</v>
      </c>
      <c r="E321">
        <v>148</v>
      </c>
      <c r="F321" t="s">
        <v>21</v>
      </c>
      <c r="G321">
        <v>8.3000000000000007</v>
      </c>
      <c r="H321">
        <v>0</v>
      </c>
      <c r="I321">
        <v>0</v>
      </c>
    </row>
    <row r="322" spans="1:9">
      <c r="A322">
        <v>128</v>
      </c>
      <c r="B322" t="s">
        <v>253</v>
      </c>
      <c r="C322" t="s">
        <v>175</v>
      </c>
      <c r="D322">
        <v>1944</v>
      </c>
      <c r="E322">
        <v>107</v>
      </c>
      <c r="F322" t="s">
        <v>24</v>
      </c>
      <c r="G322">
        <v>8.3000000000000007</v>
      </c>
      <c r="H322">
        <v>95</v>
      </c>
      <c r="I322">
        <v>5.72</v>
      </c>
    </row>
    <row r="323" spans="1:9">
      <c r="A323">
        <v>128</v>
      </c>
      <c r="B323" t="s">
        <v>253</v>
      </c>
      <c r="C323" t="s">
        <v>175</v>
      </c>
      <c r="D323">
        <v>1944</v>
      </c>
      <c r="E323">
        <v>107</v>
      </c>
      <c r="F323" t="s">
        <v>21</v>
      </c>
      <c r="G323">
        <v>8.3000000000000007</v>
      </c>
      <c r="H323">
        <v>95</v>
      </c>
      <c r="I323">
        <v>5.72</v>
      </c>
    </row>
    <row r="324" spans="1:9">
      <c r="A324">
        <v>128</v>
      </c>
      <c r="B324" t="s">
        <v>253</v>
      </c>
      <c r="C324" t="s">
        <v>175</v>
      </c>
      <c r="D324">
        <v>1944</v>
      </c>
      <c r="E324">
        <v>107</v>
      </c>
      <c r="F324" t="s">
        <v>176</v>
      </c>
      <c r="G324">
        <v>8.3000000000000007</v>
      </c>
      <c r="H324">
        <v>95</v>
      </c>
      <c r="I324">
        <v>5.72</v>
      </c>
    </row>
    <row r="325" spans="1:9">
      <c r="A325">
        <v>129</v>
      </c>
      <c r="B325" t="s">
        <v>254</v>
      </c>
      <c r="C325" t="s">
        <v>255</v>
      </c>
      <c r="D325">
        <v>2007</v>
      </c>
      <c r="E325">
        <v>165</v>
      </c>
      <c r="F325" t="s">
        <v>21</v>
      </c>
      <c r="G325">
        <v>8.3000000000000007</v>
      </c>
      <c r="H325">
        <v>0</v>
      </c>
      <c r="I325">
        <v>1.22</v>
      </c>
    </row>
    <row r="326" spans="1:9">
      <c r="A326">
        <v>129</v>
      </c>
      <c r="B326" t="s">
        <v>254</v>
      </c>
      <c r="C326" t="s">
        <v>255</v>
      </c>
      <c r="D326">
        <v>2007</v>
      </c>
      <c r="E326">
        <v>165</v>
      </c>
      <c r="F326" t="s">
        <v>88</v>
      </c>
      <c r="G326">
        <v>8.3000000000000007</v>
      </c>
      <c r="H326">
        <v>0</v>
      </c>
      <c r="I326">
        <v>1.22</v>
      </c>
    </row>
    <row r="327" spans="1:9">
      <c r="A327">
        <v>130</v>
      </c>
      <c r="B327" t="s">
        <v>256</v>
      </c>
      <c r="C327" t="s">
        <v>257</v>
      </c>
      <c r="D327">
        <v>1948</v>
      </c>
      <c r="E327">
        <v>89</v>
      </c>
      <c r="F327" t="s">
        <v>21</v>
      </c>
      <c r="G327">
        <v>8.3000000000000007</v>
      </c>
      <c r="H327">
        <v>0</v>
      </c>
      <c r="I327">
        <v>0.33</v>
      </c>
    </row>
    <row r="328" spans="1:9">
      <c r="A328">
        <v>131</v>
      </c>
      <c r="B328" t="s">
        <v>258</v>
      </c>
      <c r="C328" t="s">
        <v>259</v>
      </c>
      <c r="D328">
        <v>2017</v>
      </c>
      <c r="E328">
        <v>125</v>
      </c>
      <c r="F328" t="s">
        <v>30</v>
      </c>
      <c r="G328">
        <v>8.3000000000000007</v>
      </c>
      <c r="H328">
        <v>0</v>
      </c>
      <c r="I328">
        <v>0</v>
      </c>
    </row>
    <row r="329" spans="1:9">
      <c r="A329">
        <v>131</v>
      </c>
      <c r="B329" t="s">
        <v>258</v>
      </c>
      <c r="C329" t="s">
        <v>259</v>
      </c>
      <c r="D329">
        <v>2017</v>
      </c>
      <c r="E329">
        <v>125</v>
      </c>
      <c r="F329" t="s">
        <v>21</v>
      </c>
      <c r="G329">
        <v>8.3000000000000007</v>
      </c>
      <c r="H329">
        <v>0</v>
      </c>
      <c r="I329">
        <v>0</v>
      </c>
    </row>
    <row r="330" spans="1:9">
      <c r="A330">
        <v>131</v>
      </c>
      <c r="B330" t="s">
        <v>258</v>
      </c>
      <c r="C330" t="s">
        <v>259</v>
      </c>
      <c r="D330">
        <v>2017</v>
      </c>
      <c r="E330">
        <v>125</v>
      </c>
      <c r="F330" t="s">
        <v>31</v>
      </c>
      <c r="G330">
        <v>8.3000000000000007</v>
      </c>
      <c r="H330">
        <v>0</v>
      </c>
      <c r="I330">
        <v>0</v>
      </c>
    </row>
    <row r="331" spans="1:9">
      <c r="A331">
        <v>132</v>
      </c>
      <c r="B331" t="s">
        <v>260</v>
      </c>
      <c r="C331" t="s">
        <v>261</v>
      </c>
      <c r="D331">
        <v>2022</v>
      </c>
      <c r="E331">
        <v>168</v>
      </c>
      <c r="F331" t="s">
        <v>27</v>
      </c>
      <c r="G331">
        <v>8.3000000000000007</v>
      </c>
      <c r="H331">
        <v>0</v>
      </c>
      <c r="I331">
        <v>6.6</v>
      </c>
    </row>
    <row r="332" spans="1:9">
      <c r="A332">
        <v>132</v>
      </c>
      <c r="B332" t="s">
        <v>260</v>
      </c>
      <c r="C332" t="s">
        <v>261</v>
      </c>
      <c r="D332">
        <v>2022</v>
      </c>
      <c r="E332">
        <v>168</v>
      </c>
      <c r="F332" t="s">
        <v>24</v>
      </c>
      <c r="G332">
        <v>8.3000000000000007</v>
      </c>
      <c r="H332">
        <v>0</v>
      </c>
      <c r="I332">
        <v>6.6</v>
      </c>
    </row>
    <row r="333" spans="1:9">
      <c r="A333">
        <v>132</v>
      </c>
      <c r="B333" t="s">
        <v>260</v>
      </c>
      <c r="C333" t="s">
        <v>261</v>
      </c>
      <c r="D333">
        <v>2022</v>
      </c>
      <c r="E333">
        <v>168</v>
      </c>
      <c r="F333" t="s">
        <v>21</v>
      </c>
      <c r="G333">
        <v>8.3000000000000007</v>
      </c>
      <c r="H333">
        <v>0</v>
      </c>
      <c r="I333">
        <v>6.6</v>
      </c>
    </row>
    <row r="334" spans="1:9">
      <c r="A334">
        <v>133</v>
      </c>
      <c r="B334" t="s">
        <v>262</v>
      </c>
      <c r="C334" t="s">
        <v>182</v>
      </c>
      <c r="D334">
        <v>2022</v>
      </c>
      <c r="E334">
        <v>175</v>
      </c>
      <c r="F334" t="s">
        <v>27</v>
      </c>
      <c r="G334">
        <v>8.3000000000000007</v>
      </c>
      <c r="H334">
        <v>0</v>
      </c>
      <c r="I334">
        <v>0</v>
      </c>
    </row>
    <row r="335" spans="1:9">
      <c r="A335">
        <v>133</v>
      </c>
      <c r="B335" t="s">
        <v>262</v>
      </c>
      <c r="C335" t="s">
        <v>182</v>
      </c>
      <c r="D335">
        <v>2022</v>
      </c>
      <c r="E335">
        <v>175</v>
      </c>
      <c r="F335" t="s">
        <v>24</v>
      </c>
      <c r="G335">
        <v>8.3000000000000007</v>
      </c>
      <c r="H335">
        <v>0</v>
      </c>
      <c r="I335">
        <v>0</v>
      </c>
    </row>
    <row r="336" spans="1:9">
      <c r="A336">
        <v>133</v>
      </c>
      <c r="B336" t="s">
        <v>262</v>
      </c>
      <c r="C336" t="s">
        <v>182</v>
      </c>
      <c r="D336">
        <v>2022</v>
      </c>
      <c r="E336">
        <v>175</v>
      </c>
      <c r="F336" t="s">
        <v>83</v>
      </c>
      <c r="G336">
        <v>8.3000000000000007</v>
      </c>
      <c r="H336">
        <v>0</v>
      </c>
      <c r="I336">
        <v>0</v>
      </c>
    </row>
    <row r="337" spans="1:9">
      <c r="A337">
        <v>134</v>
      </c>
      <c r="B337" t="s">
        <v>263</v>
      </c>
      <c r="C337" t="s">
        <v>247</v>
      </c>
      <c r="D337">
        <v>2019</v>
      </c>
      <c r="E337">
        <v>143</v>
      </c>
      <c r="F337" t="s">
        <v>60</v>
      </c>
      <c r="G337">
        <v>8.3000000000000007</v>
      </c>
      <c r="H337">
        <v>0</v>
      </c>
      <c r="I337">
        <v>0.9</v>
      </c>
    </row>
    <row r="338" spans="1:9">
      <c r="A338">
        <v>134</v>
      </c>
      <c r="B338" t="s">
        <v>263</v>
      </c>
      <c r="C338" t="s">
        <v>247</v>
      </c>
      <c r="D338">
        <v>2019</v>
      </c>
      <c r="E338">
        <v>143</v>
      </c>
      <c r="F338" t="s">
        <v>21</v>
      </c>
      <c r="G338">
        <v>8.3000000000000007</v>
      </c>
      <c r="H338">
        <v>0</v>
      </c>
      <c r="I338">
        <v>0.9</v>
      </c>
    </row>
    <row r="339" spans="1:9">
      <c r="A339">
        <v>134</v>
      </c>
      <c r="B339" t="s">
        <v>263</v>
      </c>
      <c r="C339" t="s">
        <v>247</v>
      </c>
      <c r="D339">
        <v>2019</v>
      </c>
      <c r="E339">
        <v>143</v>
      </c>
      <c r="F339" t="s">
        <v>50</v>
      </c>
      <c r="G339">
        <v>8.3000000000000007</v>
      </c>
      <c r="H339">
        <v>0</v>
      </c>
      <c r="I339">
        <v>0.9</v>
      </c>
    </row>
    <row r="340" spans="1:9">
      <c r="A340">
        <v>135</v>
      </c>
      <c r="B340" t="s">
        <v>264</v>
      </c>
      <c r="C340" t="s">
        <v>136</v>
      </c>
      <c r="D340">
        <v>1921</v>
      </c>
      <c r="E340">
        <v>68</v>
      </c>
      <c r="F340" t="s">
        <v>60</v>
      </c>
      <c r="G340">
        <v>8.3000000000000007</v>
      </c>
      <c r="H340">
        <v>0</v>
      </c>
      <c r="I340">
        <v>5.45</v>
      </c>
    </row>
    <row r="341" spans="1:9">
      <c r="A341">
        <v>135</v>
      </c>
      <c r="B341" t="s">
        <v>264</v>
      </c>
      <c r="C341" t="s">
        <v>136</v>
      </c>
      <c r="D341">
        <v>1921</v>
      </c>
      <c r="E341">
        <v>68</v>
      </c>
      <c r="F341" t="s">
        <v>21</v>
      </c>
      <c r="G341">
        <v>8.3000000000000007</v>
      </c>
      <c r="H341">
        <v>0</v>
      </c>
      <c r="I341">
        <v>5.45</v>
      </c>
    </row>
    <row r="342" spans="1:9">
      <c r="A342">
        <v>135</v>
      </c>
      <c r="B342" t="s">
        <v>264</v>
      </c>
      <c r="C342" t="s">
        <v>136</v>
      </c>
      <c r="D342">
        <v>1921</v>
      </c>
      <c r="E342">
        <v>68</v>
      </c>
      <c r="F342" t="s">
        <v>88</v>
      </c>
      <c r="G342">
        <v>8.3000000000000007</v>
      </c>
      <c r="H342">
        <v>0</v>
      </c>
      <c r="I342">
        <v>5.45</v>
      </c>
    </row>
    <row r="343" spans="1:9">
      <c r="A343">
        <v>136</v>
      </c>
      <c r="B343" t="s">
        <v>265</v>
      </c>
      <c r="C343" t="s">
        <v>266</v>
      </c>
      <c r="D343">
        <v>2021</v>
      </c>
      <c r="E343">
        <v>135</v>
      </c>
      <c r="F343" t="s">
        <v>27</v>
      </c>
      <c r="G343">
        <v>8.3000000000000007</v>
      </c>
      <c r="H343">
        <v>0</v>
      </c>
      <c r="I343">
        <v>0</v>
      </c>
    </row>
    <row r="344" spans="1:9">
      <c r="A344">
        <v>136</v>
      </c>
      <c r="B344" t="s">
        <v>265</v>
      </c>
      <c r="C344" t="s">
        <v>266</v>
      </c>
      <c r="D344">
        <v>2021</v>
      </c>
      <c r="E344">
        <v>135</v>
      </c>
      <c r="F344" t="s">
        <v>30</v>
      </c>
      <c r="G344">
        <v>8.3000000000000007</v>
      </c>
      <c r="H344">
        <v>0</v>
      </c>
      <c r="I344">
        <v>0</v>
      </c>
    </row>
    <row r="345" spans="1:9">
      <c r="A345">
        <v>136</v>
      </c>
      <c r="B345" t="s">
        <v>265</v>
      </c>
      <c r="C345" t="s">
        <v>266</v>
      </c>
      <c r="D345">
        <v>2021</v>
      </c>
      <c r="E345">
        <v>135</v>
      </c>
      <c r="F345" t="s">
        <v>21</v>
      </c>
      <c r="G345">
        <v>8.3000000000000007</v>
      </c>
      <c r="H345">
        <v>0</v>
      </c>
      <c r="I345">
        <v>0</v>
      </c>
    </row>
    <row r="346" spans="1:9">
      <c r="A346">
        <v>137</v>
      </c>
      <c r="B346" t="s">
        <v>267</v>
      </c>
      <c r="C346" t="s">
        <v>268</v>
      </c>
      <c r="D346">
        <v>2018</v>
      </c>
      <c r="E346">
        <v>170</v>
      </c>
      <c r="F346" t="s">
        <v>27</v>
      </c>
      <c r="G346">
        <v>8.3000000000000007</v>
      </c>
      <c r="H346">
        <v>0</v>
      </c>
      <c r="I346">
        <v>0</v>
      </c>
    </row>
    <row r="347" spans="1:9">
      <c r="A347">
        <v>137</v>
      </c>
      <c r="B347" t="s">
        <v>267</v>
      </c>
      <c r="C347" t="s">
        <v>268</v>
      </c>
      <c r="D347">
        <v>2018</v>
      </c>
      <c r="E347">
        <v>170</v>
      </c>
      <c r="F347" t="s">
        <v>24</v>
      </c>
      <c r="G347">
        <v>8.3000000000000007</v>
      </c>
      <c r="H347">
        <v>0</v>
      </c>
      <c r="I347">
        <v>0</v>
      </c>
    </row>
    <row r="348" spans="1:9">
      <c r="A348">
        <v>137</v>
      </c>
      <c r="B348" t="s">
        <v>267</v>
      </c>
      <c r="C348" t="s">
        <v>268</v>
      </c>
      <c r="D348">
        <v>2018</v>
      </c>
      <c r="E348">
        <v>170</v>
      </c>
      <c r="F348" t="s">
        <v>21</v>
      </c>
      <c r="G348">
        <v>8.3000000000000007</v>
      </c>
      <c r="H348">
        <v>0</v>
      </c>
      <c r="I348">
        <v>0</v>
      </c>
    </row>
    <row r="349" spans="1:9">
      <c r="A349">
        <v>138</v>
      </c>
      <c r="B349" t="s">
        <v>269</v>
      </c>
      <c r="C349" t="s">
        <v>188</v>
      </c>
      <c r="D349">
        <v>2013</v>
      </c>
      <c r="E349">
        <v>160</v>
      </c>
      <c r="F349" t="s">
        <v>24</v>
      </c>
      <c r="G349">
        <v>8.3000000000000007</v>
      </c>
      <c r="H349">
        <v>0</v>
      </c>
      <c r="I349">
        <v>0</v>
      </c>
    </row>
    <row r="350" spans="1:9">
      <c r="A350">
        <v>138</v>
      </c>
      <c r="B350" t="s">
        <v>269</v>
      </c>
      <c r="C350" t="s">
        <v>188</v>
      </c>
      <c r="D350">
        <v>2013</v>
      </c>
      <c r="E350">
        <v>160</v>
      </c>
      <c r="F350" t="s">
        <v>21</v>
      </c>
      <c r="G350">
        <v>8.3000000000000007</v>
      </c>
      <c r="H350">
        <v>0</v>
      </c>
      <c r="I350">
        <v>0</v>
      </c>
    </row>
    <row r="351" spans="1:9">
      <c r="A351">
        <v>138</v>
      </c>
      <c r="B351" t="s">
        <v>269</v>
      </c>
      <c r="C351" t="s">
        <v>188</v>
      </c>
      <c r="D351">
        <v>2013</v>
      </c>
      <c r="E351">
        <v>160</v>
      </c>
      <c r="F351" t="s">
        <v>83</v>
      </c>
      <c r="G351">
        <v>8.3000000000000007</v>
      </c>
      <c r="H351">
        <v>0</v>
      </c>
      <c r="I351">
        <v>0</v>
      </c>
    </row>
    <row r="352" spans="1:9">
      <c r="A352">
        <v>139</v>
      </c>
      <c r="B352" t="s">
        <v>270</v>
      </c>
      <c r="C352" t="s">
        <v>271</v>
      </c>
      <c r="D352">
        <v>2023</v>
      </c>
      <c r="E352">
        <v>150</v>
      </c>
      <c r="F352" t="s">
        <v>27</v>
      </c>
      <c r="G352">
        <v>8.1999999999999993</v>
      </c>
      <c r="H352">
        <v>64</v>
      </c>
      <c r="I352">
        <v>0</v>
      </c>
    </row>
    <row r="353" spans="1:9">
      <c r="A353">
        <v>139</v>
      </c>
      <c r="B353" t="s">
        <v>270</v>
      </c>
      <c r="C353" t="s">
        <v>271</v>
      </c>
      <c r="D353">
        <v>2023</v>
      </c>
      <c r="E353">
        <v>150</v>
      </c>
      <c r="F353" t="s">
        <v>36</v>
      </c>
      <c r="G353">
        <v>8.1999999999999993</v>
      </c>
      <c r="H353">
        <v>64</v>
      </c>
      <c r="I353">
        <v>0</v>
      </c>
    </row>
    <row r="354" spans="1:9">
      <c r="A354">
        <v>139</v>
      </c>
      <c r="B354" t="s">
        <v>270</v>
      </c>
      <c r="C354" t="s">
        <v>271</v>
      </c>
      <c r="D354">
        <v>2023</v>
      </c>
      <c r="E354">
        <v>150</v>
      </c>
      <c r="F354" t="s">
        <v>60</v>
      </c>
      <c r="G354">
        <v>8.1999999999999993</v>
      </c>
      <c r="H354">
        <v>64</v>
      </c>
      <c r="I354">
        <v>0</v>
      </c>
    </row>
    <row r="355" spans="1:9">
      <c r="A355">
        <v>140</v>
      </c>
      <c r="B355" t="s">
        <v>272</v>
      </c>
      <c r="C355" t="s">
        <v>29</v>
      </c>
      <c r="D355">
        <v>1989</v>
      </c>
      <c r="E355">
        <v>127</v>
      </c>
      <c r="F355" t="s">
        <v>27</v>
      </c>
      <c r="G355">
        <v>8.1999999999999993</v>
      </c>
      <c r="H355">
        <v>65</v>
      </c>
      <c r="I355">
        <v>197.17</v>
      </c>
    </row>
    <row r="356" spans="1:9">
      <c r="A356">
        <v>140</v>
      </c>
      <c r="B356" t="s">
        <v>272</v>
      </c>
      <c r="C356" t="s">
        <v>29</v>
      </c>
      <c r="D356">
        <v>1989</v>
      </c>
      <c r="E356">
        <v>127</v>
      </c>
      <c r="F356" t="s">
        <v>36</v>
      </c>
      <c r="G356">
        <v>8.1999999999999993</v>
      </c>
      <c r="H356">
        <v>65</v>
      </c>
      <c r="I356">
        <v>197.17</v>
      </c>
    </row>
    <row r="357" spans="1:9">
      <c r="A357">
        <v>141</v>
      </c>
      <c r="B357" t="s">
        <v>273</v>
      </c>
      <c r="C357" t="s">
        <v>63</v>
      </c>
      <c r="D357">
        <v>2013</v>
      </c>
      <c r="E357">
        <v>180</v>
      </c>
      <c r="F357" t="s">
        <v>30</v>
      </c>
      <c r="G357">
        <v>8.1999999999999993</v>
      </c>
      <c r="H357">
        <v>75</v>
      </c>
      <c r="I357">
        <v>116.9</v>
      </c>
    </row>
    <row r="358" spans="1:9">
      <c r="A358">
        <v>141</v>
      </c>
      <c r="B358" t="s">
        <v>273</v>
      </c>
      <c r="C358" t="s">
        <v>63</v>
      </c>
      <c r="D358">
        <v>2013</v>
      </c>
      <c r="E358">
        <v>180</v>
      </c>
      <c r="F358" t="s">
        <v>60</v>
      </c>
      <c r="G358">
        <v>8.1999999999999993</v>
      </c>
      <c r="H358">
        <v>75</v>
      </c>
      <c r="I358">
        <v>116.9</v>
      </c>
    </row>
    <row r="359" spans="1:9">
      <c r="A359">
        <v>141</v>
      </c>
      <c r="B359" t="s">
        <v>273</v>
      </c>
      <c r="C359" t="s">
        <v>63</v>
      </c>
      <c r="D359">
        <v>2013</v>
      </c>
      <c r="E359">
        <v>180</v>
      </c>
      <c r="F359" t="s">
        <v>24</v>
      </c>
      <c r="G359">
        <v>8.1999999999999993</v>
      </c>
      <c r="H359">
        <v>75</v>
      </c>
      <c r="I359">
        <v>116.9</v>
      </c>
    </row>
    <row r="360" spans="1:9">
      <c r="A360">
        <v>142</v>
      </c>
      <c r="B360" t="s">
        <v>274</v>
      </c>
      <c r="C360" t="s">
        <v>275</v>
      </c>
      <c r="D360">
        <v>2021</v>
      </c>
      <c r="E360">
        <v>148</v>
      </c>
      <c r="F360" t="s">
        <v>27</v>
      </c>
      <c r="G360">
        <v>8.1999999999999993</v>
      </c>
      <c r="H360">
        <v>71</v>
      </c>
      <c r="I360">
        <v>804.75</v>
      </c>
    </row>
    <row r="361" spans="1:9">
      <c r="A361">
        <v>142</v>
      </c>
      <c r="B361" t="s">
        <v>274</v>
      </c>
      <c r="C361" t="s">
        <v>275</v>
      </c>
      <c r="D361">
        <v>2021</v>
      </c>
      <c r="E361">
        <v>148</v>
      </c>
      <c r="F361" t="s">
        <v>36</v>
      </c>
      <c r="G361">
        <v>8.1999999999999993</v>
      </c>
      <c r="H361">
        <v>71</v>
      </c>
      <c r="I361">
        <v>804.75</v>
      </c>
    </row>
    <row r="362" spans="1:9">
      <c r="A362">
        <v>142</v>
      </c>
      <c r="B362" t="s">
        <v>274</v>
      </c>
      <c r="C362" t="s">
        <v>275</v>
      </c>
      <c r="D362">
        <v>2021</v>
      </c>
      <c r="E362">
        <v>148</v>
      </c>
      <c r="F362" t="s">
        <v>70</v>
      </c>
      <c r="G362">
        <v>8.1999999999999993</v>
      </c>
      <c r="H362">
        <v>71</v>
      </c>
      <c r="I362">
        <v>804.75</v>
      </c>
    </row>
    <row r="363" spans="1:9">
      <c r="A363">
        <v>143</v>
      </c>
      <c r="B363" t="s">
        <v>276</v>
      </c>
      <c r="C363" t="s">
        <v>277</v>
      </c>
      <c r="D363">
        <v>2007</v>
      </c>
      <c r="E363">
        <v>158</v>
      </c>
      <c r="F363" t="s">
        <v>21</v>
      </c>
      <c r="G363">
        <v>8.1999999999999993</v>
      </c>
      <c r="H363">
        <v>93</v>
      </c>
      <c r="I363">
        <v>40.22</v>
      </c>
    </row>
    <row r="364" spans="1:9">
      <c r="A364">
        <v>144</v>
      </c>
      <c r="B364" t="s">
        <v>278</v>
      </c>
      <c r="C364" t="s">
        <v>29</v>
      </c>
      <c r="D364">
        <v>1993</v>
      </c>
      <c r="E364">
        <v>127</v>
      </c>
      <c r="F364" t="s">
        <v>27</v>
      </c>
      <c r="G364">
        <v>8.1999999999999993</v>
      </c>
      <c r="H364">
        <v>68</v>
      </c>
      <c r="I364">
        <v>402.45</v>
      </c>
    </row>
    <row r="365" spans="1:9">
      <c r="A365">
        <v>144</v>
      </c>
      <c r="B365" t="s">
        <v>278</v>
      </c>
      <c r="C365" t="s">
        <v>29</v>
      </c>
      <c r="D365">
        <v>1993</v>
      </c>
      <c r="E365">
        <v>127</v>
      </c>
      <c r="F365" t="s">
        <v>36</v>
      </c>
      <c r="G365">
        <v>8.1999999999999993</v>
      </c>
      <c r="H365">
        <v>68</v>
      </c>
      <c r="I365">
        <v>402.45</v>
      </c>
    </row>
    <row r="366" spans="1:9">
      <c r="A366">
        <v>144</v>
      </c>
      <c r="B366" t="s">
        <v>278</v>
      </c>
      <c r="C366" t="s">
        <v>29</v>
      </c>
      <c r="D366">
        <v>1993</v>
      </c>
      <c r="E366">
        <v>127</v>
      </c>
      <c r="F366" t="s">
        <v>44</v>
      </c>
      <c r="G366">
        <v>8.1999999999999993</v>
      </c>
      <c r="H366">
        <v>68</v>
      </c>
      <c r="I366">
        <v>402.45</v>
      </c>
    </row>
    <row r="367" spans="1:9">
      <c r="A367">
        <v>145</v>
      </c>
      <c r="B367" t="s">
        <v>279</v>
      </c>
      <c r="C367" t="s">
        <v>63</v>
      </c>
      <c r="D367">
        <v>2010</v>
      </c>
      <c r="E367">
        <v>138</v>
      </c>
      <c r="F367" t="s">
        <v>57</v>
      </c>
      <c r="G367">
        <v>8.1999999999999993</v>
      </c>
      <c r="H367">
        <v>63</v>
      </c>
      <c r="I367">
        <v>128.01</v>
      </c>
    </row>
    <row r="368" spans="1:9">
      <c r="A368">
        <v>145</v>
      </c>
      <c r="B368" t="s">
        <v>279</v>
      </c>
      <c r="C368" t="s">
        <v>63</v>
      </c>
      <c r="D368">
        <v>2010</v>
      </c>
      <c r="E368">
        <v>138</v>
      </c>
      <c r="F368" t="s">
        <v>83</v>
      </c>
      <c r="G368">
        <v>8.1999999999999993</v>
      </c>
      <c r="H368">
        <v>63</v>
      </c>
      <c r="I368">
        <v>128.01</v>
      </c>
    </row>
    <row r="369" spans="1:9">
      <c r="A369">
        <v>146</v>
      </c>
      <c r="B369" t="s">
        <v>280</v>
      </c>
      <c r="C369" t="s">
        <v>281</v>
      </c>
      <c r="D369">
        <v>2007</v>
      </c>
      <c r="E369">
        <v>122</v>
      </c>
      <c r="F369" t="s">
        <v>24</v>
      </c>
      <c r="G369">
        <v>8.1999999999999993</v>
      </c>
      <c r="H369">
        <v>92</v>
      </c>
      <c r="I369">
        <v>74.28</v>
      </c>
    </row>
    <row r="370" spans="1:9">
      <c r="A370">
        <v>146</v>
      </c>
      <c r="B370" t="s">
        <v>280</v>
      </c>
      <c r="C370" t="s">
        <v>281</v>
      </c>
      <c r="D370">
        <v>2007</v>
      </c>
      <c r="E370">
        <v>122</v>
      </c>
      <c r="F370" t="s">
        <v>21</v>
      </c>
      <c r="G370">
        <v>8.1999999999999993</v>
      </c>
      <c r="H370">
        <v>92</v>
      </c>
      <c r="I370">
        <v>74.28</v>
      </c>
    </row>
    <row r="371" spans="1:9">
      <c r="A371">
        <v>146</v>
      </c>
      <c r="B371" t="s">
        <v>280</v>
      </c>
      <c r="C371" t="s">
        <v>281</v>
      </c>
      <c r="D371">
        <v>2007</v>
      </c>
      <c r="E371">
        <v>122</v>
      </c>
      <c r="F371" t="s">
        <v>83</v>
      </c>
      <c r="G371">
        <v>8.1999999999999993</v>
      </c>
      <c r="H371">
        <v>92</v>
      </c>
      <c r="I371">
        <v>74.28</v>
      </c>
    </row>
    <row r="372" spans="1:9">
      <c r="A372">
        <v>147</v>
      </c>
      <c r="B372" t="s">
        <v>282</v>
      </c>
      <c r="C372" t="s">
        <v>283</v>
      </c>
      <c r="D372">
        <v>1982</v>
      </c>
      <c r="E372">
        <v>109</v>
      </c>
      <c r="F372" t="s">
        <v>106</v>
      </c>
      <c r="G372">
        <v>8.1999999999999993</v>
      </c>
      <c r="H372">
        <v>57</v>
      </c>
      <c r="I372">
        <v>13.78</v>
      </c>
    </row>
    <row r="373" spans="1:9">
      <c r="A373">
        <v>147</v>
      </c>
      <c r="B373" t="s">
        <v>282</v>
      </c>
      <c r="C373" t="s">
        <v>283</v>
      </c>
      <c r="D373">
        <v>1982</v>
      </c>
      <c r="E373">
        <v>109</v>
      </c>
      <c r="F373" t="s">
        <v>57</v>
      </c>
      <c r="G373">
        <v>8.1999999999999993</v>
      </c>
      <c r="H373">
        <v>57</v>
      </c>
      <c r="I373">
        <v>13.78</v>
      </c>
    </row>
    <row r="374" spans="1:9">
      <c r="A374">
        <v>147</v>
      </c>
      <c r="B374" t="s">
        <v>282</v>
      </c>
      <c r="C374" t="s">
        <v>283</v>
      </c>
      <c r="D374">
        <v>1982</v>
      </c>
      <c r="E374">
        <v>109</v>
      </c>
      <c r="F374" t="s">
        <v>44</v>
      </c>
      <c r="G374">
        <v>8.1999999999999993</v>
      </c>
      <c r="H374">
        <v>57</v>
      </c>
      <c r="I374">
        <v>13.78</v>
      </c>
    </row>
    <row r="375" spans="1:9">
      <c r="A375">
        <v>148</v>
      </c>
      <c r="B375" t="s">
        <v>284</v>
      </c>
      <c r="C375" t="s">
        <v>26</v>
      </c>
      <c r="D375">
        <v>2005</v>
      </c>
      <c r="E375">
        <v>140</v>
      </c>
      <c r="F375" t="s">
        <v>27</v>
      </c>
      <c r="G375">
        <v>8.1999999999999993</v>
      </c>
      <c r="H375">
        <v>70</v>
      </c>
      <c r="I375">
        <v>206.85</v>
      </c>
    </row>
    <row r="376" spans="1:9">
      <c r="A376">
        <v>148</v>
      </c>
      <c r="B376" t="s">
        <v>284</v>
      </c>
      <c r="C376" t="s">
        <v>26</v>
      </c>
      <c r="D376">
        <v>2005</v>
      </c>
      <c r="E376">
        <v>140</v>
      </c>
      <c r="F376" t="s">
        <v>24</v>
      </c>
      <c r="G376">
        <v>8.1999999999999993</v>
      </c>
      <c r="H376">
        <v>70</v>
      </c>
      <c r="I376">
        <v>206.85</v>
      </c>
    </row>
    <row r="377" spans="1:9">
      <c r="A377">
        <v>148</v>
      </c>
      <c r="B377" t="s">
        <v>284</v>
      </c>
      <c r="C377" t="s">
        <v>26</v>
      </c>
      <c r="D377">
        <v>2005</v>
      </c>
      <c r="E377">
        <v>140</v>
      </c>
      <c r="F377" t="s">
        <v>21</v>
      </c>
      <c r="G377">
        <v>8.1999999999999993</v>
      </c>
      <c r="H377">
        <v>70</v>
      </c>
      <c r="I377">
        <v>206.85</v>
      </c>
    </row>
    <row r="378" spans="1:9">
      <c r="A378">
        <v>149</v>
      </c>
      <c r="B378" t="s">
        <v>285</v>
      </c>
      <c r="C378" t="s">
        <v>63</v>
      </c>
      <c r="D378">
        <v>1976</v>
      </c>
      <c r="E378">
        <v>114</v>
      </c>
      <c r="F378" t="s">
        <v>24</v>
      </c>
      <c r="G378">
        <v>8.1999999999999993</v>
      </c>
      <c r="H378">
        <v>94</v>
      </c>
      <c r="I378">
        <v>28.26</v>
      </c>
    </row>
    <row r="379" spans="1:9">
      <c r="A379">
        <v>149</v>
      </c>
      <c r="B379" t="s">
        <v>285</v>
      </c>
      <c r="C379" t="s">
        <v>63</v>
      </c>
      <c r="D379">
        <v>1976</v>
      </c>
      <c r="E379">
        <v>114</v>
      </c>
      <c r="F379" t="s">
        <v>21</v>
      </c>
      <c r="G379">
        <v>8.1999999999999993</v>
      </c>
      <c r="H379">
        <v>94</v>
      </c>
      <c r="I379">
        <v>28.26</v>
      </c>
    </row>
    <row r="380" spans="1:9">
      <c r="A380">
        <v>150</v>
      </c>
      <c r="B380">
        <v>1917</v>
      </c>
      <c r="C380" t="s">
        <v>198</v>
      </c>
      <c r="D380">
        <v>2019</v>
      </c>
      <c r="E380">
        <v>119</v>
      </c>
      <c r="F380" t="s">
        <v>27</v>
      </c>
      <c r="G380">
        <v>8.1999999999999993</v>
      </c>
      <c r="H380">
        <v>78</v>
      </c>
      <c r="I380">
        <v>159.22999999999999</v>
      </c>
    </row>
    <row r="381" spans="1:9">
      <c r="A381">
        <v>150</v>
      </c>
      <c r="B381">
        <v>1917</v>
      </c>
      <c r="C381" t="s">
        <v>198</v>
      </c>
      <c r="D381">
        <v>2019</v>
      </c>
      <c r="E381">
        <v>119</v>
      </c>
      <c r="F381" t="s">
        <v>21</v>
      </c>
      <c r="G381">
        <v>8.1999999999999993</v>
      </c>
      <c r="H381">
        <v>78</v>
      </c>
      <c r="I381">
        <v>159.22999999999999</v>
      </c>
    </row>
    <row r="382" spans="1:9">
      <c r="A382">
        <v>150</v>
      </c>
      <c r="B382">
        <v>1917</v>
      </c>
      <c r="C382" t="s">
        <v>198</v>
      </c>
      <c r="D382">
        <v>2019</v>
      </c>
      <c r="E382">
        <v>119</v>
      </c>
      <c r="F382" t="s">
        <v>80</v>
      </c>
      <c r="G382">
        <v>8.1999999999999993</v>
      </c>
      <c r="H382">
        <v>78</v>
      </c>
      <c r="I382">
        <v>159.22999999999999</v>
      </c>
    </row>
    <row r="383" spans="1:9">
      <c r="A383">
        <v>151</v>
      </c>
      <c r="B383" t="s">
        <v>286</v>
      </c>
      <c r="C383" t="s">
        <v>63</v>
      </c>
      <c r="D383">
        <v>1995</v>
      </c>
      <c r="E383">
        <v>178</v>
      </c>
      <c r="F383" t="s">
        <v>24</v>
      </c>
      <c r="G383">
        <v>8.1999999999999993</v>
      </c>
      <c r="H383">
        <v>73</v>
      </c>
      <c r="I383">
        <v>42.44</v>
      </c>
    </row>
    <row r="384" spans="1:9">
      <c r="A384">
        <v>151</v>
      </c>
      <c r="B384" t="s">
        <v>286</v>
      </c>
      <c r="C384" t="s">
        <v>63</v>
      </c>
      <c r="D384">
        <v>1995</v>
      </c>
      <c r="E384">
        <v>178</v>
      </c>
      <c r="F384" t="s">
        <v>21</v>
      </c>
      <c r="G384">
        <v>8.1999999999999993</v>
      </c>
      <c r="H384">
        <v>73</v>
      </c>
      <c r="I384">
        <v>42.44</v>
      </c>
    </row>
    <row r="385" spans="1:9">
      <c r="A385">
        <v>152</v>
      </c>
      <c r="B385" t="s">
        <v>287</v>
      </c>
      <c r="C385" t="s">
        <v>288</v>
      </c>
      <c r="D385">
        <v>2000</v>
      </c>
      <c r="E385">
        <v>102</v>
      </c>
      <c r="F385" t="s">
        <v>60</v>
      </c>
      <c r="G385">
        <v>8.1999999999999993</v>
      </c>
      <c r="H385">
        <v>55</v>
      </c>
      <c r="I385">
        <v>30.33</v>
      </c>
    </row>
    <row r="386" spans="1:9">
      <c r="A386">
        <v>152</v>
      </c>
      <c r="B386" t="s">
        <v>287</v>
      </c>
      <c r="C386" t="s">
        <v>288</v>
      </c>
      <c r="D386">
        <v>2000</v>
      </c>
      <c r="E386">
        <v>102</v>
      </c>
      <c r="F386" t="s">
        <v>24</v>
      </c>
      <c r="G386">
        <v>8.1999999999999993</v>
      </c>
      <c r="H386">
        <v>55</v>
      </c>
      <c r="I386">
        <v>30.33</v>
      </c>
    </row>
    <row r="387" spans="1:9">
      <c r="A387">
        <v>153</v>
      </c>
      <c r="B387" t="s">
        <v>289</v>
      </c>
      <c r="C387" t="s">
        <v>87</v>
      </c>
      <c r="D387">
        <v>2004</v>
      </c>
      <c r="E387">
        <v>119</v>
      </c>
      <c r="F387" t="s">
        <v>40</v>
      </c>
      <c r="G387">
        <v>8.1999999999999993</v>
      </c>
      <c r="H387">
        <v>82</v>
      </c>
      <c r="I387">
        <v>4.71</v>
      </c>
    </row>
    <row r="388" spans="1:9">
      <c r="A388">
        <v>153</v>
      </c>
      <c r="B388" t="s">
        <v>289</v>
      </c>
      <c r="C388" t="s">
        <v>87</v>
      </c>
      <c r="D388">
        <v>2004</v>
      </c>
      <c r="E388">
        <v>119</v>
      </c>
      <c r="F388" t="s">
        <v>36</v>
      </c>
      <c r="G388">
        <v>8.1999999999999993</v>
      </c>
      <c r="H388">
        <v>82</v>
      </c>
      <c r="I388">
        <v>4.71</v>
      </c>
    </row>
    <row r="389" spans="1:9">
      <c r="A389">
        <v>153</v>
      </c>
      <c r="B389" t="s">
        <v>289</v>
      </c>
      <c r="C389" t="s">
        <v>87</v>
      </c>
      <c r="D389">
        <v>2004</v>
      </c>
      <c r="E389">
        <v>119</v>
      </c>
      <c r="F389" t="s">
        <v>88</v>
      </c>
      <c r="G389">
        <v>8.1999999999999993</v>
      </c>
      <c r="H389">
        <v>82</v>
      </c>
      <c r="I389">
        <v>4.71</v>
      </c>
    </row>
    <row r="390" spans="1:9">
      <c r="A390">
        <v>154</v>
      </c>
      <c r="B390" t="s">
        <v>290</v>
      </c>
      <c r="C390" t="s">
        <v>291</v>
      </c>
      <c r="D390">
        <v>1992</v>
      </c>
      <c r="E390">
        <v>130</v>
      </c>
      <c r="F390" t="s">
        <v>21</v>
      </c>
      <c r="G390">
        <v>8.1999999999999993</v>
      </c>
      <c r="H390">
        <v>85</v>
      </c>
      <c r="I390">
        <v>101.16</v>
      </c>
    </row>
    <row r="391" spans="1:9">
      <c r="A391">
        <v>154</v>
      </c>
      <c r="B391" t="s">
        <v>290</v>
      </c>
      <c r="C391" t="s">
        <v>291</v>
      </c>
      <c r="D391">
        <v>1992</v>
      </c>
      <c r="E391">
        <v>130</v>
      </c>
      <c r="F391" t="s">
        <v>53</v>
      </c>
      <c r="G391">
        <v>8.1999999999999993</v>
      </c>
      <c r="H391">
        <v>85</v>
      </c>
      <c r="I391">
        <v>101.16</v>
      </c>
    </row>
    <row r="392" spans="1:9">
      <c r="A392">
        <v>155</v>
      </c>
      <c r="B392" t="s">
        <v>292</v>
      </c>
      <c r="C392" t="s">
        <v>293</v>
      </c>
      <c r="D392">
        <v>1998</v>
      </c>
      <c r="E392">
        <v>103</v>
      </c>
      <c r="F392" t="s">
        <v>60</v>
      </c>
      <c r="G392">
        <v>8.1999999999999993</v>
      </c>
      <c r="H392">
        <v>90</v>
      </c>
      <c r="I392">
        <v>125.62</v>
      </c>
    </row>
    <row r="393" spans="1:9">
      <c r="A393">
        <v>155</v>
      </c>
      <c r="B393" t="s">
        <v>292</v>
      </c>
      <c r="C393" t="s">
        <v>293</v>
      </c>
      <c r="D393">
        <v>1998</v>
      </c>
      <c r="E393">
        <v>103</v>
      </c>
      <c r="F393" t="s">
        <v>21</v>
      </c>
      <c r="G393">
        <v>8.1999999999999993</v>
      </c>
      <c r="H393">
        <v>90</v>
      </c>
      <c r="I393">
        <v>125.62</v>
      </c>
    </row>
    <row r="394" spans="1:9">
      <c r="A394">
        <v>156</v>
      </c>
      <c r="B394" t="s">
        <v>294</v>
      </c>
      <c r="C394" t="s">
        <v>295</v>
      </c>
      <c r="D394">
        <v>2018</v>
      </c>
      <c r="E394">
        <v>130</v>
      </c>
      <c r="F394" t="s">
        <v>30</v>
      </c>
      <c r="G394">
        <v>8.1999999999999993</v>
      </c>
      <c r="H394">
        <v>69</v>
      </c>
      <c r="I394">
        <v>85.08</v>
      </c>
    </row>
    <row r="395" spans="1:9">
      <c r="A395">
        <v>156</v>
      </c>
      <c r="B395" t="s">
        <v>294</v>
      </c>
      <c r="C395" t="s">
        <v>295</v>
      </c>
      <c r="D395">
        <v>2018</v>
      </c>
      <c r="E395">
        <v>130</v>
      </c>
      <c r="F395" t="s">
        <v>60</v>
      </c>
      <c r="G395">
        <v>8.1999999999999993</v>
      </c>
      <c r="H395">
        <v>69</v>
      </c>
      <c r="I395">
        <v>85.08</v>
      </c>
    </row>
    <row r="396" spans="1:9">
      <c r="A396">
        <v>156</v>
      </c>
      <c r="B396" t="s">
        <v>294</v>
      </c>
      <c r="C396" t="s">
        <v>295</v>
      </c>
      <c r="D396">
        <v>2018</v>
      </c>
      <c r="E396">
        <v>130</v>
      </c>
      <c r="F396" t="s">
        <v>21</v>
      </c>
      <c r="G396">
        <v>8.1999999999999993</v>
      </c>
      <c r="H396">
        <v>69</v>
      </c>
      <c r="I396">
        <v>85.08</v>
      </c>
    </row>
    <row r="397" spans="1:9">
      <c r="A397">
        <v>157</v>
      </c>
      <c r="B397" t="s">
        <v>296</v>
      </c>
      <c r="C397" t="s">
        <v>42</v>
      </c>
      <c r="D397">
        <v>2003</v>
      </c>
      <c r="E397">
        <v>111</v>
      </c>
      <c r="F397" t="s">
        <v>27</v>
      </c>
      <c r="G397">
        <v>8.1999999999999993</v>
      </c>
      <c r="H397">
        <v>69</v>
      </c>
      <c r="I397">
        <v>70.099999999999994</v>
      </c>
    </row>
    <row r="398" spans="1:9">
      <c r="A398">
        <v>157</v>
      </c>
      <c r="B398" t="s">
        <v>296</v>
      </c>
      <c r="C398" t="s">
        <v>42</v>
      </c>
      <c r="D398">
        <v>2003</v>
      </c>
      <c r="E398">
        <v>111</v>
      </c>
      <c r="F398" t="s">
        <v>24</v>
      </c>
      <c r="G398">
        <v>8.1999999999999993</v>
      </c>
      <c r="H398">
        <v>69</v>
      </c>
      <c r="I398">
        <v>70.099999999999994</v>
      </c>
    </row>
    <row r="399" spans="1:9">
      <c r="A399">
        <v>157</v>
      </c>
      <c r="B399" t="s">
        <v>296</v>
      </c>
      <c r="C399" t="s">
        <v>42</v>
      </c>
      <c r="D399">
        <v>2003</v>
      </c>
      <c r="E399">
        <v>111</v>
      </c>
      <c r="F399" t="s">
        <v>83</v>
      </c>
      <c r="G399">
        <v>8.1999999999999993</v>
      </c>
      <c r="H399">
        <v>69</v>
      </c>
      <c r="I399">
        <v>70.099999999999994</v>
      </c>
    </row>
    <row r="400" spans="1:9">
      <c r="A400">
        <v>158</v>
      </c>
      <c r="B400" t="s">
        <v>297</v>
      </c>
      <c r="C400" t="s">
        <v>298</v>
      </c>
      <c r="D400">
        <v>1997</v>
      </c>
      <c r="E400">
        <v>138</v>
      </c>
      <c r="F400" t="s">
        <v>24</v>
      </c>
      <c r="G400">
        <v>8.1999999999999993</v>
      </c>
      <c r="H400">
        <v>91</v>
      </c>
      <c r="I400">
        <v>64.62</v>
      </c>
    </row>
    <row r="401" spans="1:9">
      <c r="A401">
        <v>158</v>
      </c>
      <c r="B401" t="s">
        <v>297</v>
      </c>
      <c r="C401" t="s">
        <v>298</v>
      </c>
      <c r="D401">
        <v>1997</v>
      </c>
      <c r="E401">
        <v>138</v>
      </c>
      <c r="F401" t="s">
        <v>21</v>
      </c>
      <c r="G401">
        <v>8.1999999999999993</v>
      </c>
      <c r="H401">
        <v>91</v>
      </c>
      <c r="I401">
        <v>64.62</v>
      </c>
    </row>
    <row r="402" spans="1:9">
      <c r="A402">
        <v>158</v>
      </c>
      <c r="B402" t="s">
        <v>297</v>
      </c>
      <c r="C402" t="s">
        <v>298</v>
      </c>
      <c r="D402">
        <v>1997</v>
      </c>
      <c r="E402">
        <v>138</v>
      </c>
      <c r="F402" t="s">
        <v>57</v>
      </c>
      <c r="G402">
        <v>8.1999999999999993</v>
      </c>
      <c r="H402">
        <v>91</v>
      </c>
      <c r="I402">
        <v>64.62</v>
      </c>
    </row>
    <row r="403" spans="1:9">
      <c r="A403">
        <v>159</v>
      </c>
      <c r="B403" t="s">
        <v>299</v>
      </c>
      <c r="C403" t="s">
        <v>300</v>
      </c>
      <c r="D403">
        <v>1999</v>
      </c>
      <c r="E403">
        <v>107</v>
      </c>
      <c r="F403" t="s">
        <v>21</v>
      </c>
      <c r="G403">
        <v>8.1999999999999993</v>
      </c>
      <c r="H403">
        <v>64</v>
      </c>
      <c r="I403">
        <v>293.51</v>
      </c>
    </row>
    <row r="404" spans="1:9">
      <c r="A404">
        <v>159</v>
      </c>
      <c r="B404" t="s">
        <v>299</v>
      </c>
      <c r="C404" t="s">
        <v>300</v>
      </c>
      <c r="D404">
        <v>1999</v>
      </c>
      <c r="E404">
        <v>107</v>
      </c>
      <c r="F404" t="s">
        <v>57</v>
      </c>
      <c r="G404">
        <v>8.1999999999999993</v>
      </c>
      <c r="H404">
        <v>64</v>
      </c>
      <c r="I404">
        <v>293.51</v>
      </c>
    </row>
    <row r="405" spans="1:9">
      <c r="A405">
        <v>159</v>
      </c>
      <c r="B405" t="s">
        <v>299</v>
      </c>
      <c r="C405" t="s">
        <v>300</v>
      </c>
      <c r="D405">
        <v>1999</v>
      </c>
      <c r="E405">
        <v>107</v>
      </c>
      <c r="F405" t="s">
        <v>83</v>
      </c>
      <c r="G405">
        <v>8.1999999999999993</v>
      </c>
      <c r="H405">
        <v>64</v>
      </c>
      <c r="I405">
        <v>293.51</v>
      </c>
    </row>
    <row r="406" spans="1:9">
      <c r="A406">
        <v>160</v>
      </c>
      <c r="B406" t="s">
        <v>301</v>
      </c>
      <c r="C406" t="s">
        <v>164</v>
      </c>
      <c r="D406">
        <v>2003</v>
      </c>
      <c r="E406">
        <v>100</v>
      </c>
      <c r="F406" t="s">
        <v>40</v>
      </c>
      <c r="G406">
        <v>8.1999999999999993</v>
      </c>
      <c r="H406">
        <v>90</v>
      </c>
      <c r="I406">
        <v>380.84</v>
      </c>
    </row>
    <row r="407" spans="1:9">
      <c r="A407">
        <v>160</v>
      </c>
      <c r="B407" t="s">
        <v>301</v>
      </c>
      <c r="C407" t="s">
        <v>164</v>
      </c>
      <c r="D407">
        <v>2003</v>
      </c>
      <c r="E407">
        <v>100</v>
      </c>
      <c r="F407" t="s">
        <v>36</v>
      </c>
      <c r="G407">
        <v>8.1999999999999993</v>
      </c>
      <c r="H407">
        <v>90</v>
      </c>
      <c r="I407">
        <v>380.84</v>
      </c>
    </row>
    <row r="408" spans="1:9">
      <c r="A408">
        <v>160</v>
      </c>
      <c r="B408" t="s">
        <v>301</v>
      </c>
      <c r="C408" t="s">
        <v>164</v>
      </c>
      <c r="D408">
        <v>2003</v>
      </c>
      <c r="E408">
        <v>100</v>
      </c>
      <c r="F408" t="s">
        <v>60</v>
      </c>
      <c r="G408">
        <v>8.1999999999999993</v>
      </c>
      <c r="H408">
        <v>90</v>
      </c>
      <c r="I408">
        <v>380.84</v>
      </c>
    </row>
    <row r="409" spans="1:9">
      <c r="A409">
        <v>161</v>
      </c>
      <c r="B409" t="s">
        <v>302</v>
      </c>
      <c r="C409" t="s">
        <v>303</v>
      </c>
      <c r="D409">
        <v>1988</v>
      </c>
      <c r="E409">
        <v>132</v>
      </c>
      <c r="F409" t="s">
        <v>27</v>
      </c>
      <c r="G409">
        <v>8.1999999999999993</v>
      </c>
      <c r="H409">
        <v>72</v>
      </c>
      <c r="I409">
        <v>83.01</v>
      </c>
    </row>
    <row r="410" spans="1:9">
      <c r="A410">
        <v>161</v>
      </c>
      <c r="B410" t="s">
        <v>302</v>
      </c>
      <c r="C410" t="s">
        <v>303</v>
      </c>
      <c r="D410">
        <v>1988</v>
      </c>
      <c r="E410">
        <v>132</v>
      </c>
      <c r="F410" t="s">
        <v>83</v>
      </c>
      <c r="G410">
        <v>8.1999999999999993</v>
      </c>
      <c r="H410">
        <v>72</v>
      </c>
      <c r="I410">
        <v>83.01</v>
      </c>
    </row>
    <row r="411" spans="1:9">
      <c r="A411">
        <v>162</v>
      </c>
      <c r="B411" t="s">
        <v>304</v>
      </c>
      <c r="C411" t="s">
        <v>305</v>
      </c>
      <c r="D411">
        <v>2001</v>
      </c>
      <c r="E411">
        <v>135</v>
      </c>
      <c r="F411" t="s">
        <v>30</v>
      </c>
      <c r="G411">
        <v>8.1999999999999993</v>
      </c>
      <c r="H411">
        <v>72</v>
      </c>
      <c r="I411">
        <v>170.74</v>
      </c>
    </row>
    <row r="412" spans="1:9">
      <c r="A412">
        <v>162</v>
      </c>
      <c r="B412" t="s">
        <v>304</v>
      </c>
      <c r="C412" t="s">
        <v>305</v>
      </c>
      <c r="D412">
        <v>2001</v>
      </c>
      <c r="E412">
        <v>135</v>
      </c>
      <c r="F412" t="s">
        <v>21</v>
      </c>
      <c r="G412">
        <v>8.1999999999999993</v>
      </c>
      <c r="H412">
        <v>72</v>
      </c>
      <c r="I412">
        <v>170.74</v>
      </c>
    </row>
    <row r="413" spans="1:9">
      <c r="A413">
        <v>163</v>
      </c>
      <c r="B413" t="s">
        <v>306</v>
      </c>
      <c r="C413" t="s">
        <v>307</v>
      </c>
      <c r="D413">
        <v>2020</v>
      </c>
      <c r="E413">
        <v>97</v>
      </c>
      <c r="F413" t="s">
        <v>21</v>
      </c>
      <c r="G413">
        <v>8.1999999999999993</v>
      </c>
      <c r="H413">
        <v>88</v>
      </c>
      <c r="I413">
        <v>0</v>
      </c>
    </row>
    <row r="414" spans="1:9">
      <c r="A414">
        <v>163</v>
      </c>
      <c r="B414" t="s">
        <v>306</v>
      </c>
      <c r="C414" t="s">
        <v>307</v>
      </c>
      <c r="D414">
        <v>2020</v>
      </c>
      <c r="E414">
        <v>97</v>
      </c>
      <c r="F414" t="s">
        <v>57</v>
      </c>
      <c r="G414">
        <v>8.1999999999999993</v>
      </c>
      <c r="H414">
        <v>88</v>
      </c>
      <c r="I414">
        <v>0</v>
      </c>
    </row>
    <row r="415" spans="1:9">
      <c r="A415">
        <v>164</v>
      </c>
      <c r="B415" t="s">
        <v>308</v>
      </c>
      <c r="C415" t="s">
        <v>309</v>
      </c>
      <c r="D415">
        <v>2004</v>
      </c>
      <c r="E415">
        <v>156</v>
      </c>
      <c r="F415" t="s">
        <v>30</v>
      </c>
      <c r="G415">
        <v>8.1999999999999993</v>
      </c>
      <c r="H415">
        <v>82</v>
      </c>
      <c r="I415">
        <v>5.51</v>
      </c>
    </row>
    <row r="416" spans="1:9">
      <c r="A416">
        <v>164</v>
      </c>
      <c r="B416" t="s">
        <v>308</v>
      </c>
      <c r="C416" t="s">
        <v>309</v>
      </c>
      <c r="D416">
        <v>2004</v>
      </c>
      <c r="E416">
        <v>156</v>
      </c>
      <c r="F416" t="s">
        <v>21</v>
      </c>
      <c r="G416">
        <v>8.1999999999999993</v>
      </c>
      <c r="H416">
        <v>82</v>
      </c>
      <c r="I416">
        <v>5.51</v>
      </c>
    </row>
    <row r="417" spans="1:9">
      <c r="A417">
        <v>164</v>
      </c>
      <c r="B417" t="s">
        <v>308</v>
      </c>
      <c r="C417" t="s">
        <v>309</v>
      </c>
      <c r="D417">
        <v>2004</v>
      </c>
      <c r="E417">
        <v>156</v>
      </c>
      <c r="F417" t="s">
        <v>31</v>
      </c>
      <c r="G417">
        <v>8.1999999999999993</v>
      </c>
      <c r="H417">
        <v>82</v>
      </c>
      <c r="I417">
        <v>5.51</v>
      </c>
    </row>
    <row r="418" spans="1:9">
      <c r="A418">
        <v>165</v>
      </c>
      <c r="B418" t="s">
        <v>310</v>
      </c>
      <c r="C418" t="s">
        <v>311</v>
      </c>
      <c r="D418">
        <v>1939</v>
      </c>
      <c r="E418">
        <v>238</v>
      </c>
      <c r="F418" t="s">
        <v>21</v>
      </c>
      <c r="G418">
        <v>8.1999999999999993</v>
      </c>
      <c r="H418">
        <v>97</v>
      </c>
      <c r="I418">
        <v>198.68</v>
      </c>
    </row>
    <row r="419" spans="1:9">
      <c r="A419">
        <v>165</v>
      </c>
      <c r="B419" t="s">
        <v>310</v>
      </c>
      <c r="C419" t="s">
        <v>311</v>
      </c>
      <c r="D419">
        <v>1939</v>
      </c>
      <c r="E419">
        <v>238</v>
      </c>
      <c r="F419" t="s">
        <v>50</v>
      </c>
      <c r="G419">
        <v>8.1999999999999993</v>
      </c>
      <c r="H419">
        <v>97</v>
      </c>
      <c r="I419">
        <v>198.68</v>
      </c>
    </row>
    <row r="420" spans="1:9">
      <c r="A420">
        <v>165</v>
      </c>
      <c r="B420" t="s">
        <v>310</v>
      </c>
      <c r="C420" t="s">
        <v>311</v>
      </c>
      <c r="D420">
        <v>1939</v>
      </c>
      <c r="E420">
        <v>238</v>
      </c>
      <c r="F420" t="s">
        <v>80</v>
      </c>
      <c r="G420">
        <v>8.1999999999999993</v>
      </c>
      <c r="H420">
        <v>97</v>
      </c>
      <c r="I420">
        <v>198.68</v>
      </c>
    </row>
    <row r="421" spans="1:9">
      <c r="A421">
        <v>166</v>
      </c>
      <c r="B421" t="s">
        <v>312</v>
      </c>
      <c r="C421" t="s">
        <v>126</v>
      </c>
      <c r="D421">
        <v>1974</v>
      </c>
      <c r="E421">
        <v>130</v>
      </c>
      <c r="F421" t="s">
        <v>21</v>
      </c>
      <c r="G421">
        <v>8.1999999999999993</v>
      </c>
      <c r="H421">
        <v>92</v>
      </c>
      <c r="I421">
        <v>8.49</v>
      </c>
    </row>
    <row r="422" spans="1:9">
      <c r="A422">
        <v>166</v>
      </c>
      <c r="B422" t="s">
        <v>312</v>
      </c>
      <c r="C422" t="s">
        <v>126</v>
      </c>
      <c r="D422">
        <v>1974</v>
      </c>
      <c r="E422">
        <v>130</v>
      </c>
      <c r="F422" t="s">
        <v>57</v>
      </c>
      <c r="G422">
        <v>8.1999999999999993</v>
      </c>
      <c r="H422">
        <v>92</v>
      </c>
      <c r="I422">
        <v>8.49</v>
      </c>
    </row>
    <row r="423" spans="1:9">
      <c r="A423">
        <v>166</v>
      </c>
      <c r="B423" t="s">
        <v>312</v>
      </c>
      <c r="C423" t="s">
        <v>126</v>
      </c>
      <c r="D423">
        <v>1974</v>
      </c>
      <c r="E423">
        <v>130</v>
      </c>
      <c r="F423" t="s">
        <v>83</v>
      </c>
      <c r="G423">
        <v>8.1999999999999993</v>
      </c>
      <c r="H423">
        <v>92</v>
      </c>
      <c r="I423">
        <v>8.49</v>
      </c>
    </row>
    <row r="424" spans="1:9">
      <c r="A424">
        <v>167</v>
      </c>
      <c r="B424" t="s">
        <v>313</v>
      </c>
      <c r="C424" t="s">
        <v>314</v>
      </c>
      <c r="D424">
        <v>2005</v>
      </c>
      <c r="E424">
        <v>132</v>
      </c>
      <c r="F424" t="s">
        <v>27</v>
      </c>
      <c r="G424">
        <v>8.1999999999999993</v>
      </c>
      <c r="H424">
        <v>62</v>
      </c>
      <c r="I424">
        <v>70.510000000000005</v>
      </c>
    </row>
    <row r="425" spans="1:9">
      <c r="A425">
        <v>167</v>
      </c>
      <c r="B425" t="s">
        <v>313</v>
      </c>
      <c r="C425" t="s">
        <v>314</v>
      </c>
      <c r="D425">
        <v>2005</v>
      </c>
      <c r="E425">
        <v>132</v>
      </c>
      <c r="F425" t="s">
        <v>21</v>
      </c>
      <c r="G425">
        <v>8.1999999999999993</v>
      </c>
      <c r="H425">
        <v>62</v>
      </c>
      <c r="I425">
        <v>70.510000000000005</v>
      </c>
    </row>
    <row r="426" spans="1:9">
      <c r="A426">
        <v>167</v>
      </c>
      <c r="B426" t="s">
        <v>313</v>
      </c>
      <c r="C426" t="s">
        <v>314</v>
      </c>
      <c r="D426">
        <v>2005</v>
      </c>
      <c r="E426">
        <v>132</v>
      </c>
      <c r="F426" t="s">
        <v>44</v>
      </c>
      <c r="G426">
        <v>8.1999999999999993</v>
      </c>
      <c r="H426">
        <v>62</v>
      </c>
      <c r="I426">
        <v>70.510000000000005</v>
      </c>
    </row>
    <row r="427" spans="1:9">
      <c r="A427">
        <v>168</v>
      </c>
      <c r="B427" t="s">
        <v>315</v>
      </c>
      <c r="C427" t="s">
        <v>316</v>
      </c>
      <c r="D427">
        <v>2006</v>
      </c>
      <c r="E427">
        <v>118</v>
      </c>
      <c r="F427" t="s">
        <v>21</v>
      </c>
      <c r="G427">
        <v>8.1999999999999993</v>
      </c>
      <c r="H427">
        <v>98</v>
      </c>
      <c r="I427">
        <v>37.630000000000003</v>
      </c>
    </row>
    <row r="428" spans="1:9">
      <c r="A428">
        <v>168</v>
      </c>
      <c r="B428" t="s">
        <v>315</v>
      </c>
      <c r="C428" t="s">
        <v>316</v>
      </c>
      <c r="D428">
        <v>2006</v>
      </c>
      <c r="E428">
        <v>118</v>
      </c>
      <c r="F428" t="s">
        <v>70</v>
      </c>
      <c r="G428">
        <v>8.1999999999999993</v>
      </c>
      <c r="H428">
        <v>98</v>
      </c>
      <c r="I428">
        <v>37.630000000000003</v>
      </c>
    </row>
    <row r="429" spans="1:9">
      <c r="A429">
        <v>168</v>
      </c>
      <c r="B429" t="s">
        <v>315</v>
      </c>
      <c r="C429" t="s">
        <v>316</v>
      </c>
      <c r="D429">
        <v>2006</v>
      </c>
      <c r="E429">
        <v>118</v>
      </c>
      <c r="F429" t="s">
        <v>80</v>
      </c>
      <c r="G429">
        <v>8.1999999999999993</v>
      </c>
      <c r="H429">
        <v>98</v>
      </c>
      <c r="I429">
        <v>37.630000000000003</v>
      </c>
    </row>
    <row r="430" spans="1:9">
      <c r="A430">
        <v>169</v>
      </c>
      <c r="B430" t="s">
        <v>317</v>
      </c>
      <c r="C430" t="s">
        <v>318</v>
      </c>
      <c r="D430">
        <v>1963</v>
      </c>
      <c r="E430">
        <v>172</v>
      </c>
      <c r="F430" t="s">
        <v>36</v>
      </c>
      <c r="G430">
        <v>8.1999999999999993</v>
      </c>
      <c r="H430">
        <v>86</v>
      </c>
      <c r="I430">
        <v>12.1</v>
      </c>
    </row>
    <row r="431" spans="1:9">
      <c r="A431">
        <v>169</v>
      </c>
      <c r="B431" t="s">
        <v>317</v>
      </c>
      <c r="C431" t="s">
        <v>318</v>
      </c>
      <c r="D431">
        <v>1963</v>
      </c>
      <c r="E431">
        <v>172</v>
      </c>
      <c r="F431" t="s">
        <v>21</v>
      </c>
      <c r="G431">
        <v>8.1999999999999993</v>
      </c>
      <c r="H431">
        <v>86</v>
      </c>
      <c r="I431">
        <v>12.1</v>
      </c>
    </row>
    <row r="432" spans="1:9">
      <c r="A432">
        <v>169</v>
      </c>
      <c r="B432" t="s">
        <v>317</v>
      </c>
      <c r="C432" t="s">
        <v>318</v>
      </c>
      <c r="D432">
        <v>1963</v>
      </c>
      <c r="E432">
        <v>172</v>
      </c>
      <c r="F432" t="s">
        <v>31</v>
      </c>
      <c r="G432">
        <v>8.1999999999999993</v>
      </c>
      <c r="H432">
        <v>86</v>
      </c>
      <c r="I432">
        <v>12.1</v>
      </c>
    </row>
    <row r="433" spans="1:9">
      <c r="A433">
        <v>170</v>
      </c>
      <c r="B433" t="s">
        <v>319</v>
      </c>
      <c r="C433" t="s">
        <v>175</v>
      </c>
      <c r="D433">
        <v>1959</v>
      </c>
      <c r="E433">
        <v>121</v>
      </c>
      <c r="F433" t="s">
        <v>60</v>
      </c>
      <c r="G433">
        <v>8.1999999999999993</v>
      </c>
      <c r="H433">
        <v>98</v>
      </c>
      <c r="I433">
        <v>25</v>
      </c>
    </row>
    <row r="434" spans="1:9">
      <c r="A434">
        <v>170</v>
      </c>
      <c r="B434" t="s">
        <v>319</v>
      </c>
      <c r="C434" t="s">
        <v>175</v>
      </c>
      <c r="D434">
        <v>1959</v>
      </c>
      <c r="E434">
        <v>121</v>
      </c>
      <c r="F434" t="s">
        <v>112</v>
      </c>
      <c r="G434">
        <v>8.1999999999999993</v>
      </c>
      <c r="H434">
        <v>98</v>
      </c>
      <c r="I434">
        <v>25</v>
      </c>
    </row>
    <row r="435" spans="1:9">
      <c r="A435">
        <v>170</v>
      </c>
      <c r="B435" t="s">
        <v>319</v>
      </c>
      <c r="C435" t="s">
        <v>175</v>
      </c>
      <c r="D435">
        <v>1959</v>
      </c>
      <c r="E435">
        <v>121</v>
      </c>
      <c r="F435" t="s">
        <v>50</v>
      </c>
      <c r="G435">
        <v>8.1999999999999993</v>
      </c>
      <c r="H435">
        <v>98</v>
      </c>
      <c r="I435">
        <v>25</v>
      </c>
    </row>
    <row r="436" spans="1:9">
      <c r="A436">
        <v>171</v>
      </c>
      <c r="B436" t="s">
        <v>320</v>
      </c>
      <c r="C436" t="s">
        <v>321</v>
      </c>
      <c r="D436">
        <v>1975</v>
      </c>
      <c r="E436">
        <v>91</v>
      </c>
      <c r="F436" t="s">
        <v>36</v>
      </c>
      <c r="G436">
        <v>8.1999999999999993</v>
      </c>
      <c r="H436">
        <v>91</v>
      </c>
      <c r="I436">
        <v>1.23</v>
      </c>
    </row>
    <row r="437" spans="1:9">
      <c r="A437">
        <v>171</v>
      </c>
      <c r="B437" t="s">
        <v>320</v>
      </c>
      <c r="C437" t="s">
        <v>321</v>
      </c>
      <c r="D437">
        <v>1975</v>
      </c>
      <c r="E437">
        <v>91</v>
      </c>
      <c r="F437" t="s">
        <v>60</v>
      </c>
      <c r="G437">
        <v>8.1999999999999993</v>
      </c>
      <c r="H437">
        <v>91</v>
      </c>
      <c r="I437">
        <v>1.23</v>
      </c>
    </row>
    <row r="438" spans="1:9">
      <c r="A438">
        <v>171</v>
      </c>
      <c r="B438" t="s">
        <v>320</v>
      </c>
      <c r="C438" t="s">
        <v>321</v>
      </c>
      <c r="D438">
        <v>1975</v>
      </c>
      <c r="E438">
        <v>91</v>
      </c>
      <c r="F438" t="s">
        <v>70</v>
      </c>
      <c r="G438">
        <v>8.1999999999999993</v>
      </c>
      <c r="H438">
        <v>91</v>
      </c>
      <c r="I438">
        <v>1.23</v>
      </c>
    </row>
    <row r="439" spans="1:9">
      <c r="A439">
        <v>172</v>
      </c>
      <c r="B439" t="s">
        <v>322</v>
      </c>
      <c r="C439" t="s">
        <v>323</v>
      </c>
      <c r="D439">
        <v>1980</v>
      </c>
      <c r="E439">
        <v>124</v>
      </c>
      <c r="F439" t="s">
        <v>30</v>
      </c>
      <c r="G439">
        <v>8.1999999999999993</v>
      </c>
      <c r="H439">
        <v>78</v>
      </c>
      <c r="I439">
        <v>0</v>
      </c>
    </row>
    <row r="440" spans="1:9">
      <c r="A440">
        <v>172</v>
      </c>
      <c r="B440" t="s">
        <v>322</v>
      </c>
      <c r="C440" t="s">
        <v>323</v>
      </c>
      <c r="D440">
        <v>1980</v>
      </c>
      <c r="E440">
        <v>124</v>
      </c>
      <c r="F440" t="s">
        <v>21</v>
      </c>
      <c r="G440">
        <v>8.1999999999999993</v>
      </c>
      <c r="H440">
        <v>78</v>
      </c>
      <c r="I440">
        <v>0</v>
      </c>
    </row>
    <row r="441" spans="1:9">
      <c r="A441">
        <v>173</v>
      </c>
      <c r="B441" t="s">
        <v>324</v>
      </c>
      <c r="C441" t="s">
        <v>325</v>
      </c>
      <c r="D441">
        <v>2020</v>
      </c>
      <c r="E441">
        <v>117</v>
      </c>
      <c r="F441" t="s">
        <v>40</v>
      </c>
      <c r="G441">
        <v>8.1999999999999993</v>
      </c>
      <c r="H441">
        <v>72</v>
      </c>
      <c r="I441">
        <v>47.7</v>
      </c>
    </row>
    <row r="442" spans="1:9">
      <c r="A442">
        <v>173</v>
      </c>
      <c r="B442" t="s">
        <v>324</v>
      </c>
      <c r="C442" t="s">
        <v>325</v>
      </c>
      <c r="D442">
        <v>2020</v>
      </c>
      <c r="E442">
        <v>117</v>
      </c>
      <c r="F442" t="s">
        <v>27</v>
      </c>
      <c r="G442">
        <v>8.1999999999999993</v>
      </c>
      <c r="H442">
        <v>72</v>
      </c>
      <c r="I442">
        <v>47.7</v>
      </c>
    </row>
    <row r="443" spans="1:9">
      <c r="A443">
        <v>173</v>
      </c>
      <c r="B443" t="s">
        <v>324</v>
      </c>
      <c r="C443" t="s">
        <v>325</v>
      </c>
      <c r="D443">
        <v>2020</v>
      </c>
      <c r="E443">
        <v>117</v>
      </c>
      <c r="F443" t="s">
        <v>36</v>
      </c>
      <c r="G443">
        <v>8.1999999999999993</v>
      </c>
      <c r="H443">
        <v>72</v>
      </c>
      <c r="I443">
        <v>47.7</v>
      </c>
    </row>
    <row r="444" spans="1:9">
      <c r="A444">
        <v>174</v>
      </c>
      <c r="B444" t="s">
        <v>326</v>
      </c>
      <c r="C444" t="s">
        <v>327</v>
      </c>
      <c r="D444">
        <v>2009</v>
      </c>
      <c r="E444">
        <v>129</v>
      </c>
      <c r="F444" t="s">
        <v>21</v>
      </c>
      <c r="G444">
        <v>8.1999999999999993</v>
      </c>
      <c r="H444">
        <v>80</v>
      </c>
      <c r="I444">
        <v>6.39</v>
      </c>
    </row>
    <row r="445" spans="1:9">
      <c r="A445">
        <v>174</v>
      </c>
      <c r="B445" t="s">
        <v>326</v>
      </c>
      <c r="C445" t="s">
        <v>327</v>
      </c>
      <c r="D445">
        <v>2009</v>
      </c>
      <c r="E445">
        <v>129</v>
      </c>
      <c r="F445" t="s">
        <v>57</v>
      </c>
      <c r="G445">
        <v>8.1999999999999993</v>
      </c>
      <c r="H445">
        <v>80</v>
      </c>
      <c r="I445">
        <v>6.39</v>
      </c>
    </row>
    <row r="446" spans="1:9">
      <c r="A446">
        <v>174</v>
      </c>
      <c r="B446" t="s">
        <v>326</v>
      </c>
      <c r="C446" t="s">
        <v>327</v>
      </c>
      <c r="D446">
        <v>2009</v>
      </c>
      <c r="E446">
        <v>129</v>
      </c>
      <c r="F446" t="s">
        <v>50</v>
      </c>
      <c r="G446">
        <v>8.1999999999999993</v>
      </c>
      <c r="H446">
        <v>80</v>
      </c>
      <c r="I446">
        <v>6.39</v>
      </c>
    </row>
    <row r="447" spans="1:9">
      <c r="A447">
        <v>175</v>
      </c>
      <c r="B447" t="s">
        <v>328</v>
      </c>
      <c r="C447" t="s">
        <v>52</v>
      </c>
      <c r="D447">
        <v>1965</v>
      </c>
      <c r="E447">
        <v>132</v>
      </c>
      <c r="F447" t="s">
        <v>21</v>
      </c>
      <c r="G447">
        <v>8.1999999999999993</v>
      </c>
      <c r="H447">
        <v>74</v>
      </c>
      <c r="I447">
        <v>15</v>
      </c>
    </row>
    <row r="448" spans="1:9">
      <c r="A448">
        <v>175</v>
      </c>
      <c r="B448" t="s">
        <v>328</v>
      </c>
      <c r="C448" t="s">
        <v>52</v>
      </c>
      <c r="D448">
        <v>1965</v>
      </c>
      <c r="E448">
        <v>132</v>
      </c>
      <c r="F448" t="s">
        <v>53</v>
      </c>
      <c r="G448">
        <v>8.1999999999999993</v>
      </c>
      <c r="H448">
        <v>74</v>
      </c>
      <c r="I448">
        <v>15</v>
      </c>
    </row>
    <row r="449" spans="1:9">
      <c r="A449">
        <v>176</v>
      </c>
      <c r="B449" t="s">
        <v>329</v>
      </c>
      <c r="C449" t="s">
        <v>94</v>
      </c>
      <c r="D449">
        <v>1985</v>
      </c>
      <c r="E449">
        <v>162</v>
      </c>
      <c r="F449" t="s">
        <v>27</v>
      </c>
      <c r="G449">
        <v>8.1999999999999993</v>
      </c>
      <c r="H449">
        <v>97</v>
      </c>
      <c r="I449">
        <v>4.1399999999999997</v>
      </c>
    </row>
    <row r="450" spans="1:9">
      <c r="A450">
        <v>176</v>
      </c>
      <c r="B450" t="s">
        <v>329</v>
      </c>
      <c r="C450" t="s">
        <v>94</v>
      </c>
      <c r="D450">
        <v>1985</v>
      </c>
      <c r="E450">
        <v>162</v>
      </c>
      <c r="F450" t="s">
        <v>21</v>
      </c>
      <c r="G450">
        <v>8.1999999999999993</v>
      </c>
      <c r="H450">
        <v>97</v>
      </c>
      <c r="I450">
        <v>4.1399999999999997</v>
      </c>
    </row>
    <row r="451" spans="1:9">
      <c r="A451">
        <v>176</v>
      </c>
      <c r="B451" t="s">
        <v>329</v>
      </c>
      <c r="C451" t="s">
        <v>94</v>
      </c>
      <c r="D451">
        <v>1985</v>
      </c>
      <c r="E451">
        <v>162</v>
      </c>
      <c r="F451" t="s">
        <v>80</v>
      </c>
      <c r="G451">
        <v>8.1999999999999993</v>
      </c>
      <c r="H451">
        <v>97</v>
      </c>
      <c r="I451">
        <v>4.1399999999999997</v>
      </c>
    </row>
    <row r="452" spans="1:9">
      <c r="A452">
        <v>177</v>
      </c>
      <c r="B452" t="s">
        <v>330</v>
      </c>
      <c r="C452" t="s">
        <v>331</v>
      </c>
      <c r="D452">
        <v>2019</v>
      </c>
      <c r="E452">
        <v>96</v>
      </c>
      <c r="F452" t="s">
        <v>40</v>
      </c>
      <c r="G452">
        <v>8.1999999999999993</v>
      </c>
      <c r="H452">
        <v>65</v>
      </c>
      <c r="I452">
        <v>0</v>
      </c>
    </row>
    <row r="453" spans="1:9">
      <c r="A453">
        <v>177</v>
      </c>
      <c r="B453" t="s">
        <v>330</v>
      </c>
      <c r="C453" t="s">
        <v>331</v>
      </c>
      <c r="D453">
        <v>2019</v>
      </c>
      <c r="E453">
        <v>96</v>
      </c>
      <c r="F453" t="s">
        <v>36</v>
      </c>
      <c r="G453">
        <v>8.1999999999999993</v>
      </c>
      <c r="H453">
        <v>65</v>
      </c>
      <c r="I453">
        <v>0</v>
      </c>
    </row>
    <row r="454" spans="1:9">
      <c r="A454">
        <v>177</v>
      </c>
      <c r="B454" t="s">
        <v>330</v>
      </c>
      <c r="C454" t="s">
        <v>331</v>
      </c>
      <c r="D454">
        <v>2019</v>
      </c>
      <c r="E454">
        <v>96</v>
      </c>
      <c r="F454" t="s">
        <v>60</v>
      </c>
      <c r="G454">
        <v>8.1999999999999993</v>
      </c>
      <c r="H454">
        <v>65</v>
      </c>
      <c r="I454">
        <v>0</v>
      </c>
    </row>
    <row r="455" spans="1:9">
      <c r="A455">
        <v>178</v>
      </c>
      <c r="B455" t="s">
        <v>187</v>
      </c>
      <c r="C455" t="s">
        <v>332</v>
      </c>
      <c r="D455">
        <v>2022</v>
      </c>
      <c r="E455">
        <v>140</v>
      </c>
      <c r="F455" t="s">
        <v>24</v>
      </c>
      <c r="G455">
        <v>8.1999999999999993</v>
      </c>
      <c r="H455">
        <v>0</v>
      </c>
      <c r="I455">
        <v>0</v>
      </c>
    </row>
    <row r="456" spans="1:9">
      <c r="A456">
        <v>178</v>
      </c>
      <c r="B456" t="s">
        <v>187</v>
      </c>
      <c r="C456" t="s">
        <v>332</v>
      </c>
      <c r="D456">
        <v>2022</v>
      </c>
      <c r="E456">
        <v>140</v>
      </c>
      <c r="F456" t="s">
        <v>21</v>
      </c>
      <c r="G456">
        <v>8.1999999999999993</v>
      </c>
      <c r="H456">
        <v>0</v>
      </c>
      <c r="I456">
        <v>0</v>
      </c>
    </row>
    <row r="457" spans="1:9">
      <c r="A457">
        <v>178</v>
      </c>
      <c r="B457" t="s">
        <v>187</v>
      </c>
      <c r="C457" t="s">
        <v>332</v>
      </c>
      <c r="D457">
        <v>2022</v>
      </c>
      <c r="E457">
        <v>140</v>
      </c>
      <c r="F457" t="s">
        <v>57</v>
      </c>
      <c r="G457">
        <v>8.1999999999999993</v>
      </c>
      <c r="H457">
        <v>0</v>
      </c>
      <c r="I457">
        <v>0</v>
      </c>
    </row>
    <row r="458" spans="1:9">
      <c r="A458">
        <v>179</v>
      </c>
      <c r="B458" t="s">
        <v>333</v>
      </c>
      <c r="C458" t="s">
        <v>124</v>
      </c>
      <c r="D458">
        <v>1954</v>
      </c>
      <c r="E458">
        <v>105</v>
      </c>
      <c r="F458" t="s">
        <v>24</v>
      </c>
      <c r="G458">
        <v>8.1999999999999993</v>
      </c>
      <c r="H458">
        <v>75</v>
      </c>
      <c r="I458">
        <v>0.01</v>
      </c>
    </row>
    <row r="459" spans="1:9">
      <c r="A459">
        <v>179</v>
      </c>
      <c r="B459" t="s">
        <v>333</v>
      </c>
      <c r="C459" t="s">
        <v>124</v>
      </c>
      <c r="D459">
        <v>1954</v>
      </c>
      <c r="E459">
        <v>105</v>
      </c>
      <c r="F459" t="s">
        <v>83</v>
      </c>
      <c r="G459">
        <v>8.1999999999999993</v>
      </c>
      <c r="H459">
        <v>75</v>
      </c>
      <c r="I459">
        <v>0.01</v>
      </c>
    </row>
    <row r="460" spans="1:9">
      <c r="A460">
        <v>180</v>
      </c>
      <c r="B460" t="s">
        <v>334</v>
      </c>
      <c r="C460" t="s">
        <v>335</v>
      </c>
      <c r="D460">
        <v>1950</v>
      </c>
      <c r="E460">
        <v>138</v>
      </c>
      <c r="F460" t="s">
        <v>21</v>
      </c>
      <c r="G460">
        <v>8.1999999999999993</v>
      </c>
      <c r="H460">
        <v>98</v>
      </c>
      <c r="I460">
        <v>0.01</v>
      </c>
    </row>
    <row r="461" spans="1:9">
      <c r="A461">
        <v>181</v>
      </c>
      <c r="B461" t="s">
        <v>336</v>
      </c>
      <c r="C461" t="s">
        <v>337</v>
      </c>
      <c r="D461">
        <v>2017</v>
      </c>
      <c r="E461">
        <v>167</v>
      </c>
      <c r="F461" t="s">
        <v>27</v>
      </c>
      <c r="G461">
        <v>8.1999999999999993</v>
      </c>
      <c r="H461">
        <v>0</v>
      </c>
      <c r="I461">
        <v>20.190000000000001</v>
      </c>
    </row>
    <row r="462" spans="1:9">
      <c r="A462">
        <v>181</v>
      </c>
      <c r="B462" t="s">
        <v>336</v>
      </c>
      <c r="C462" t="s">
        <v>337</v>
      </c>
      <c r="D462">
        <v>2017</v>
      </c>
      <c r="E462">
        <v>167</v>
      </c>
      <c r="F462" t="s">
        <v>21</v>
      </c>
      <c r="G462">
        <v>8.1999999999999993</v>
      </c>
      <c r="H462">
        <v>0</v>
      </c>
      <c r="I462">
        <v>20.190000000000001</v>
      </c>
    </row>
    <row r="463" spans="1:9">
      <c r="A463">
        <v>182</v>
      </c>
      <c r="B463" t="s">
        <v>338</v>
      </c>
      <c r="C463" t="s">
        <v>339</v>
      </c>
      <c r="D463">
        <v>2018</v>
      </c>
      <c r="E463">
        <v>139</v>
      </c>
      <c r="F463" t="s">
        <v>24</v>
      </c>
      <c r="G463">
        <v>8.1999999999999993</v>
      </c>
      <c r="H463">
        <v>0</v>
      </c>
      <c r="I463">
        <v>1.37</v>
      </c>
    </row>
    <row r="464" spans="1:9">
      <c r="A464">
        <v>182</v>
      </c>
      <c r="B464" t="s">
        <v>338</v>
      </c>
      <c r="C464" t="s">
        <v>339</v>
      </c>
      <c r="D464">
        <v>2018</v>
      </c>
      <c r="E464">
        <v>139</v>
      </c>
      <c r="F464" t="s">
        <v>57</v>
      </c>
      <c r="G464">
        <v>8.1999999999999993</v>
      </c>
      <c r="H464">
        <v>0</v>
      </c>
      <c r="I464">
        <v>1.37</v>
      </c>
    </row>
    <row r="465" spans="1:9">
      <c r="A465">
        <v>182</v>
      </c>
      <c r="B465" t="s">
        <v>338</v>
      </c>
      <c r="C465" t="s">
        <v>339</v>
      </c>
      <c r="D465">
        <v>2018</v>
      </c>
      <c r="E465">
        <v>139</v>
      </c>
      <c r="F465" t="s">
        <v>83</v>
      </c>
      <c r="G465">
        <v>8.1999999999999993</v>
      </c>
      <c r="H465">
        <v>0</v>
      </c>
      <c r="I465">
        <v>1.37</v>
      </c>
    </row>
    <row r="466" spans="1:9">
      <c r="A466">
        <v>183</v>
      </c>
      <c r="B466" t="s">
        <v>340</v>
      </c>
      <c r="C466" t="s">
        <v>341</v>
      </c>
      <c r="D466">
        <v>2012</v>
      </c>
      <c r="E466">
        <v>321</v>
      </c>
      <c r="F466" t="s">
        <v>27</v>
      </c>
      <c r="G466">
        <v>8.1999999999999993</v>
      </c>
      <c r="H466">
        <v>89</v>
      </c>
      <c r="I466">
        <v>0</v>
      </c>
    </row>
    <row r="467" spans="1:9">
      <c r="A467">
        <v>183</v>
      </c>
      <c r="B467" t="s">
        <v>340</v>
      </c>
      <c r="C467" t="s">
        <v>341</v>
      </c>
      <c r="D467">
        <v>2012</v>
      </c>
      <c r="E467">
        <v>321</v>
      </c>
      <c r="F467" t="s">
        <v>60</v>
      </c>
      <c r="G467">
        <v>8.1999999999999993</v>
      </c>
      <c r="H467">
        <v>89</v>
      </c>
      <c r="I467">
        <v>0</v>
      </c>
    </row>
    <row r="468" spans="1:9">
      <c r="A468">
        <v>183</v>
      </c>
      <c r="B468" t="s">
        <v>340</v>
      </c>
      <c r="C468" t="s">
        <v>341</v>
      </c>
      <c r="D468">
        <v>2012</v>
      </c>
      <c r="E468">
        <v>321</v>
      </c>
      <c r="F468" t="s">
        <v>24</v>
      </c>
      <c r="G468">
        <v>8.1999999999999993</v>
      </c>
      <c r="H468">
        <v>89</v>
      </c>
      <c r="I468">
        <v>0</v>
      </c>
    </row>
    <row r="469" spans="1:9">
      <c r="A469">
        <v>184</v>
      </c>
      <c r="B469" t="s">
        <v>342</v>
      </c>
      <c r="C469" t="s">
        <v>94</v>
      </c>
      <c r="D469">
        <v>1950</v>
      </c>
      <c r="E469">
        <v>88</v>
      </c>
      <c r="F469" t="s">
        <v>24</v>
      </c>
      <c r="G469">
        <v>8.1999999999999993</v>
      </c>
      <c r="H469">
        <v>98</v>
      </c>
      <c r="I469">
        <v>0.1</v>
      </c>
    </row>
    <row r="470" spans="1:9">
      <c r="A470">
        <v>184</v>
      </c>
      <c r="B470" t="s">
        <v>342</v>
      </c>
      <c r="C470" t="s">
        <v>94</v>
      </c>
      <c r="D470">
        <v>1950</v>
      </c>
      <c r="E470">
        <v>88</v>
      </c>
      <c r="F470" t="s">
        <v>21</v>
      </c>
      <c r="G470">
        <v>8.1999999999999993</v>
      </c>
      <c r="H470">
        <v>98</v>
      </c>
      <c r="I470">
        <v>0.1</v>
      </c>
    </row>
    <row r="471" spans="1:9">
      <c r="A471">
        <v>184</v>
      </c>
      <c r="B471" t="s">
        <v>342</v>
      </c>
      <c r="C471" t="s">
        <v>94</v>
      </c>
      <c r="D471">
        <v>1950</v>
      </c>
      <c r="E471">
        <v>88</v>
      </c>
      <c r="F471" t="s">
        <v>57</v>
      </c>
      <c r="G471">
        <v>8.1999999999999993</v>
      </c>
      <c r="H471">
        <v>98</v>
      </c>
      <c r="I471">
        <v>0.1</v>
      </c>
    </row>
    <row r="472" spans="1:9">
      <c r="A472">
        <v>185</v>
      </c>
      <c r="B472" t="s">
        <v>343</v>
      </c>
      <c r="C472" t="s">
        <v>344</v>
      </c>
      <c r="D472">
        <v>1948</v>
      </c>
      <c r="E472">
        <v>126</v>
      </c>
      <c r="F472" t="s">
        <v>36</v>
      </c>
      <c r="G472">
        <v>8.1999999999999993</v>
      </c>
      <c r="H472">
        <v>98</v>
      </c>
      <c r="I472">
        <v>5.01</v>
      </c>
    </row>
    <row r="473" spans="1:9">
      <c r="A473">
        <v>185</v>
      </c>
      <c r="B473" t="s">
        <v>343</v>
      </c>
      <c r="C473" t="s">
        <v>344</v>
      </c>
      <c r="D473">
        <v>1948</v>
      </c>
      <c r="E473">
        <v>126</v>
      </c>
      <c r="F473" t="s">
        <v>21</v>
      </c>
      <c r="G473">
        <v>8.1999999999999993</v>
      </c>
      <c r="H473">
        <v>98</v>
      </c>
      <c r="I473">
        <v>5.01</v>
      </c>
    </row>
    <row r="474" spans="1:9">
      <c r="A474">
        <v>185</v>
      </c>
      <c r="B474" t="s">
        <v>343</v>
      </c>
      <c r="C474" t="s">
        <v>344</v>
      </c>
      <c r="D474">
        <v>1948</v>
      </c>
      <c r="E474">
        <v>126</v>
      </c>
      <c r="F474" t="s">
        <v>53</v>
      </c>
      <c r="G474">
        <v>8.1999999999999993</v>
      </c>
      <c r="H474">
        <v>98</v>
      </c>
      <c r="I474">
        <v>5.01</v>
      </c>
    </row>
    <row r="475" spans="1:9">
      <c r="A475">
        <v>186</v>
      </c>
      <c r="B475" t="s">
        <v>345</v>
      </c>
      <c r="C475" t="s">
        <v>94</v>
      </c>
      <c r="D475">
        <v>1961</v>
      </c>
      <c r="E475">
        <v>110</v>
      </c>
      <c r="F475" t="s">
        <v>27</v>
      </c>
      <c r="G475">
        <v>8.1999999999999993</v>
      </c>
      <c r="H475">
        <v>93</v>
      </c>
      <c r="I475">
        <v>0</v>
      </c>
    </row>
    <row r="476" spans="1:9">
      <c r="A476">
        <v>186</v>
      </c>
      <c r="B476" t="s">
        <v>345</v>
      </c>
      <c r="C476" t="s">
        <v>94</v>
      </c>
      <c r="D476">
        <v>1961</v>
      </c>
      <c r="E476">
        <v>110</v>
      </c>
      <c r="F476" t="s">
        <v>21</v>
      </c>
      <c r="G476">
        <v>8.1999999999999993</v>
      </c>
      <c r="H476">
        <v>93</v>
      </c>
      <c r="I476">
        <v>0</v>
      </c>
    </row>
    <row r="477" spans="1:9">
      <c r="A477">
        <v>186</v>
      </c>
      <c r="B477" t="s">
        <v>345</v>
      </c>
      <c r="C477" t="s">
        <v>94</v>
      </c>
      <c r="D477">
        <v>1961</v>
      </c>
      <c r="E477">
        <v>110</v>
      </c>
      <c r="F477" t="s">
        <v>83</v>
      </c>
      <c r="G477">
        <v>8.1999999999999993</v>
      </c>
      <c r="H477">
        <v>93</v>
      </c>
      <c r="I477">
        <v>0</v>
      </c>
    </row>
    <row r="478" spans="1:9">
      <c r="A478">
        <v>187</v>
      </c>
      <c r="B478" t="s">
        <v>346</v>
      </c>
      <c r="C478" t="s">
        <v>347</v>
      </c>
      <c r="D478">
        <v>1942</v>
      </c>
      <c r="E478">
        <v>99</v>
      </c>
      <c r="F478" t="s">
        <v>60</v>
      </c>
      <c r="G478">
        <v>8.1999999999999993</v>
      </c>
      <c r="H478">
        <v>86</v>
      </c>
      <c r="I478">
        <v>0</v>
      </c>
    </row>
    <row r="479" spans="1:9">
      <c r="A479">
        <v>187</v>
      </c>
      <c r="B479" t="s">
        <v>346</v>
      </c>
      <c r="C479" t="s">
        <v>347</v>
      </c>
      <c r="D479">
        <v>1942</v>
      </c>
      <c r="E479">
        <v>99</v>
      </c>
      <c r="F479" t="s">
        <v>50</v>
      </c>
      <c r="G479">
        <v>8.1999999999999993</v>
      </c>
      <c r="H479">
        <v>86</v>
      </c>
      <c r="I479">
        <v>0</v>
      </c>
    </row>
    <row r="480" spans="1:9">
      <c r="A480">
        <v>187</v>
      </c>
      <c r="B480" t="s">
        <v>346</v>
      </c>
      <c r="C480" t="s">
        <v>347</v>
      </c>
      <c r="D480">
        <v>1942</v>
      </c>
      <c r="E480">
        <v>99</v>
      </c>
      <c r="F480" t="s">
        <v>80</v>
      </c>
      <c r="G480">
        <v>8.1999999999999993</v>
      </c>
      <c r="H480">
        <v>86</v>
      </c>
      <c r="I480">
        <v>0</v>
      </c>
    </row>
    <row r="481" spans="1:9">
      <c r="A481">
        <v>188</v>
      </c>
      <c r="B481" t="s">
        <v>269</v>
      </c>
      <c r="C481" t="s">
        <v>348</v>
      </c>
      <c r="D481">
        <v>2015</v>
      </c>
      <c r="E481">
        <v>163</v>
      </c>
      <c r="F481" t="s">
        <v>24</v>
      </c>
      <c r="G481">
        <v>8.1999999999999993</v>
      </c>
      <c r="H481">
        <v>0</v>
      </c>
      <c r="I481">
        <v>0.74</v>
      </c>
    </row>
    <row r="482" spans="1:9">
      <c r="A482">
        <v>188</v>
      </c>
      <c r="B482" t="s">
        <v>269</v>
      </c>
      <c r="C482" t="s">
        <v>348</v>
      </c>
      <c r="D482">
        <v>2015</v>
      </c>
      <c r="E482">
        <v>163</v>
      </c>
      <c r="F482" t="s">
        <v>21</v>
      </c>
      <c r="G482">
        <v>8.1999999999999993</v>
      </c>
      <c r="H482">
        <v>0</v>
      </c>
      <c r="I482">
        <v>0.74</v>
      </c>
    </row>
    <row r="483" spans="1:9">
      <c r="A483">
        <v>188</v>
      </c>
      <c r="B483" t="s">
        <v>269</v>
      </c>
      <c r="C483" t="s">
        <v>348</v>
      </c>
      <c r="D483">
        <v>2015</v>
      </c>
      <c r="E483">
        <v>163</v>
      </c>
      <c r="F483" t="s">
        <v>57</v>
      </c>
      <c r="G483">
        <v>8.1999999999999993</v>
      </c>
      <c r="H483">
        <v>0</v>
      </c>
      <c r="I483">
        <v>0.74</v>
      </c>
    </row>
    <row r="484" spans="1:9">
      <c r="A484">
        <v>189</v>
      </c>
      <c r="B484" t="s">
        <v>349</v>
      </c>
      <c r="C484" t="s">
        <v>350</v>
      </c>
      <c r="D484">
        <v>2018</v>
      </c>
      <c r="E484">
        <v>104</v>
      </c>
      <c r="F484" t="s">
        <v>21</v>
      </c>
      <c r="G484">
        <v>8.1999999999999993</v>
      </c>
      <c r="H484">
        <v>0</v>
      </c>
      <c r="I484">
        <v>0</v>
      </c>
    </row>
    <row r="485" spans="1:9">
      <c r="A485">
        <v>189</v>
      </c>
      <c r="B485" t="s">
        <v>349</v>
      </c>
      <c r="C485" t="s">
        <v>350</v>
      </c>
      <c r="D485">
        <v>2018</v>
      </c>
      <c r="E485">
        <v>104</v>
      </c>
      <c r="F485" t="s">
        <v>70</v>
      </c>
      <c r="G485">
        <v>8.1999999999999993</v>
      </c>
      <c r="H485">
        <v>0</v>
      </c>
      <c r="I485">
        <v>0</v>
      </c>
    </row>
    <row r="486" spans="1:9">
      <c r="A486">
        <v>189</v>
      </c>
      <c r="B486" t="s">
        <v>349</v>
      </c>
      <c r="C486" t="s">
        <v>350</v>
      </c>
      <c r="D486">
        <v>2018</v>
      </c>
      <c r="E486">
        <v>104</v>
      </c>
      <c r="F486" t="s">
        <v>106</v>
      </c>
      <c r="G486">
        <v>8.1999999999999993</v>
      </c>
      <c r="H486">
        <v>0</v>
      </c>
      <c r="I486">
        <v>0</v>
      </c>
    </row>
    <row r="487" spans="1:9">
      <c r="A487">
        <v>190</v>
      </c>
      <c r="B487" t="s">
        <v>351</v>
      </c>
      <c r="C487" t="s">
        <v>352</v>
      </c>
      <c r="D487">
        <v>2011</v>
      </c>
      <c r="E487">
        <v>155</v>
      </c>
      <c r="F487" t="s">
        <v>60</v>
      </c>
      <c r="G487">
        <v>8.1999999999999993</v>
      </c>
      <c r="H487">
        <v>0</v>
      </c>
      <c r="I487">
        <v>3.11</v>
      </c>
    </row>
    <row r="488" spans="1:9">
      <c r="A488">
        <v>190</v>
      </c>
      <c r="B488" t="s">
        <v>351</v>
      </c>
      <c r="C488" t="s">
        <v>352</v>
      </c>
      <c r="D488">
        <v>2011</v>
      </c>
      <c r="E488">
        <v>155</v>
      </c>
      <c r="F488" t="s">
        <v>21</v>
      </c>
      <c r="G488">
        <v>8.1999999999999993</v>
      </c>
      <c r="H488">
        <v>0</v>
      </c>
      <c r="I488">
        <v>3.11</v>
      </c>
    </row>
    <row r="489" spans="1:9">
      <c r="A489">
        <v>190</v>
      </c>
      <c r="B489" t="s">
        <v>351</v>
      </c>
      <c r="C489" t="s">
        <v>352</v>
      </c>
      <c r="D489">
        <v>2011</v>
      </c>
      <c r="E489">
        <v>155</v>
      </c>
      <c r="F489" t="s">
        <v>237</v>
      </c>
      <c r="G489">
        <v>8.1999999999999993</v>
      </c>
      <c r="H489">
        <v>0</v>
      </c>
      <c r="I489">
        <v>3.11</v>
      </c>
    </row>
    <row r="490" spans="1:9">
      <c r="A490">
        <v>191</v>
      </c>
      <c r="B490" t="s">
        <v>353</v>
      </c>
      <c r="C490" t="s">
        <v>354</v>
      </c>
      <c r="D490">
        <v>2019</v>
      </c>
      <c r="E490">
        <v>132</v>
      </c>
      <c r="F490" t="s">
        <v>21</v>
      </c>
      <c r="G490">
        <v>8.1999999999999993</v>
      </c>
      <c r="H490">
        <v>0</v>
      </c>
      <c r="I490">
        <v>0</v>
      </c>
    </row>
    <row r="491" spans="1:9">
      <c r="A491">
        <v>192</v>
      </c>
      <c r="B491" t="s">
        <v>355</v>
      </c>
      <c r="C491" t="s">
        <v>356</v>
      </c>
      <c r="D491">
        <v>1955</v>
      </c>
      <c r="E491">
        <v>125</v>
      </c>
      <c r="F491" t="s">
        <v>21</v>
      </c>
      <c r="G491">
        <v>8.1999999999999993</v>
      </c>
      <c r="H491">
        <v>0</v>
      </c>
      <c r="I491">
        <v>0.54</v>
      </c>
    </row>
    <row r="492" spans="1:9">
      <c r="A492">
        <v>193</v>
      </c>
      <c r="B492" t="s">
        <v>357</v>
      </c>
      <c r="C492" t="s">
        <v>358</v>
      </c>
      <c r="D492">
        <v>1969</v>
      </c>
      <c r="E492">
        <v>127</v>
      </c>
      <c r="F492" t="s">
        <v>24</v>
      </c>
      <c r="G492">
        <v>8.1999999999999993</v>
      </c>
      <c r="H492">
        <v>86</v>
      </c>
      <c r="I492">
        <v>0.08</v>
      </c>
    </row>
    <row r="493" spans="1:9">
      <c r="A493">
        <v>193</v>
      </c>
      <c r="B493" t="s">
        <v>357</v>
      </c>
      <c r="C493" t="s">
        <v>358</v>
      </c>
      <c r="D493">
        <v>1969</v>
      </c>
      <c r="E493">
        <v>127</v>
      </c>
      <c r="F493" t="s">
        <v>21</v>
      </c>
      <c r="G493">
        <v>8.1999999999999993</v>
      </c>
      <c r="H493">
        <v>86</v>
      </c>
      <c r="I493">
        <v>0.08</v>
      </c>
    </row>
    <row r="494" spans="1:9">
      <c r="A494">
        <v>193</v>
      </c>
      <c r="B494" t="s">
        <v>357</v>
      </c>
      <c r="C494" t="s">
        <v>358</v>
      </c>
      <c r="D494">
        <v>1969</v>
      </c>
      <c r="E494">
        <v>127</v>
      </c>
      <c r="F494" t="s">
        <v>83</v>
      </c>
      <c r="G494">
        <v>8.1999999999999993</v>
      </c>
      <c r="H494">
        <v>86</v>
      </c>
      <c r="I494">
        <v>0.08</v>
      </c>
    </row>
    <row r="495" spans="1:9">
      <c r="A495">
        <v>194</v>
      </c>
      <c r="B495" t="s">
        <v>359</v>
      </c>
      <c r="C495" t="s">
        <v>360</v>
      </c>
      <c r="D495">
        <v>1953</v>
      </c>
      <c r="E495">
        <v>136</v>
      </c>
      <c r="F495" t="s">
        <v>21</v>
      </c>
      <c r="G495">
        <v>8.1999999999999993</v>
      </c>
      <c r="H495">
        <v>100</v>
      </c>
      <c r="I495">
        <v>0</v>
      </c>
    </row>
    <row r="496" spans="1:9">
      <c r="A496">
        <v>195</v>
      </c>
      <c r="B496" t="s">
        <v>361</v>
      </c>
      <c r="C496" t="s">
        <v>362</v>
      </c>
      <c r="D496">
        <v>1997</v>
      </c>
      <c r="E496">
        <v>89</v>
      </c>
      <c r="F496" t="s">
        <v>21</v>
      </c>
      <c r="G496">
        <v>8.1999999999999993</v>
      </c>
      <c r="H496">
        <v>77</v>
      </c>
      <c r="I496">
        <v>0.93</v>
      </c>
    </row>
    <row r="497" spans="1:9">
      <c r="A497">
        <v>195</v>
      </c>
      <c r="B497" t="s">
        <v>361</v>
      </c>
      <c r="C497" t="s">
        <v>362</v>
      </c>
      <c r="D497">
        <v>1997</v>
      </c>
      <c r="E497">
        <v>89</v>
      </c>
      <c r="F497" t="s">
        <v>88</v>
      </c>
      <c r="G497">
        <v>8.1999999999999993</v>
      </c>
      <c r="H497">
        <v>77</v>
      </c>
      <c r="I497">
        <v>0.93</v>
      </c>
    </row>
    <row r="498" spans="1:9">
      <c r="A498">
        <v>195</v>
      </c>
      <c r="B498" t="s">
        <v>361</v>
      </c>
      <c r="C498" t="s">
        <v>362</v>
      </c>
      <c r="D498">
        <v>1997</v>
      </c>
      <c r="E498">
        <v>89</v>
      </c>
      <c r="F498" t="s">
        <v>363</v>
      </c>
      <c r="G498">
        <v>8.1999999999999993</v>
      </c>
      <c r="H498">
        <v>77</v>
      </c>
      <c r="I498">
        <v>0.93</v>
      </c>
    </row>
    <row r="499" spans="1:9">
      <c r="A499">
        <v>196</v>
      </c>
      <c r="B499" t="s">
        <v>364</v>
      </c>
      <c r="C499" t="s">
        <v>365</v>
      </c>
      <c r="D499">
        <v>2019</v>
      </c>
      <c r="E499">
        <v>138</v>
      </c>
      <c r="F499" t="s">
        <v>27</v>
      </c>
      <c r="G499">
        <v>8.1999999999999993</v>
      </c>
      <c r="H499">
        <v>0</v>
      </c>
      <c r="I499">
        <v>4.1900000000000004</v>
      </c>
    </row>
    <row r="500" spans="1:9">
      <c r="A500">
        <v>196</v>
      </c>
      <c r="B500" t="s">
        <v>364</v>
      </c>
      <c r="C500" t="s">
        <v>365</v>
      </c>
      <c r="D500">
        <v>2019</v>
      </c>
      <c r="E500">
        <v>138</v>
      </c>
      <c r="F500" t="s">
        <v>21</v>
      </c>
      <c r="G500">
        <v>8.1999999999999993</v>
      </c>
      <c r="H500">
        <v>0</v>
      </c>
      <c r="I500">
        <v>4.1900000000000004</v>
      </c>
    </row>
    <row r="501" spans="1:9">
      <c r="A501">
        <v>196</v>
      </c>
      <c r="B501" t="s">
        <v>364</v>
      </c>
      <c r="C501" t="s">
        <v>365</v>
      </c>
      <c r="D501">
        <v>2019</v>
      </c>
      <c r="E501">
        <v>138</v>
      </c>
      <c r="F501" t="s">
        <v>31</v>
      </c>
      <c r="G501">
        <v>8.1999999999999993</v>
      </c>
      <c r="H501">
        <v>0</v>
      </c>
      <c r="I501">
        <v>4.1900000000000004</v>
      </c>
    </row>
    <row r="502" spans="1:9">
      <c r="A502">
        <v>197</v>
      </c>
      <c r="B502" t="s">
        <v>366</v>
      </c>
      <c r="C502" t="s">
        <v>367</v>
      </c>
      <c r="D502">
        <v>2004</v>
      </c>
      <c r="E502">
        <v>189</v>
      </c>
      <c r="F502" t="s">
        <v>21</v>
      </c>
      <c r="G502">
        <v>8.1999999999999993</v>
      </c>
      <c r="H502">
        <v>0</v>
      </c>
      <c r="I502">
        <v>1.22</v>
      </c>
    </row>
    <row r="503" spans="1:9">
      <c r="A503">
        <v>197</v>
      </c>
      <c r="B503" t="s">
        <v>366</v>
      </c>
      <c r="C503" t="s">
        <v>367</v>
      </c>
      <c r="D503">
        <v>2004</v>
      </c>
      <c r="E503">
        <v>189</v>
      </c>
      <c r="F503" t="s">
        <v>237</v>
      </c>
      <c r="G503">
        <v>8.1999999999999993</v>
      </c>
      <c r="H503">
        <v>0</v>
      </c>
      <c r="I503">
        <v>1.22</v>
      </c>
    </row>
    <row r="504" spans="1:9">
      <c r="A504">
        <v>198</v>
      </c>
      <c r="B504" t="s">
        <v>368</v>
      </c>
      <c r="C504" t="s">
        <v>369</v>
      </c>
      <c r="D504">
        <v>1953</v>
      </c>
      <c r="E504">
        <v>131</v>
      </c>
      <c r="F504" t="s">
        <v>36</v>
      </c>
      <c r="G504">
        <v>8.1999999999999993</v>
      </c>
      <c r="H504">
        <v>85</v>
      </c>
      <c r="I504">
        <v>0</v>
      </c>
    </row>
    <row r="505" spans="1:9">
      <c r="A505">
        <v>198</v>
      </c>
      <c r="B505" t="s">
        <v>368</v>
      </c>
      <c r="C505" t="s">
        <v>369</v>
      </c>
      <c r="D505">
        <v>1953</v>
      </c>
      <c r="E505">
        <v>131</v>
      </c>
      <c r="F505" t="s">
        <v>21</v>
      </c>
      <c r="G505">
        <v>8.1999999999999993</v>
      </c>
      <c r="H505">
        <v>85</v>
      </c>
      <c r="I505">
        <v>0</v>
      </c>
    </row>
    <row r="506" spans="1:9">
      <c r="A506">
        <v>198</v>
      </c>
      <c r="B506" t="s">
        <v>368</v>
      </c>
      <c r="C506" t="s">
        <v>369</v>
      </c>
      <c r="D506">
        <v>1953</v>
      </c>
      <c r="E506">
        <v>131</v>
      </c>
      <c r="F506" t="s">
        <v>83</v>
      </c>
      <c r="G506">
        <v>8.1999999999999993</v>
      </c>
      <c r="H506">
        <v>85</v>
      </c>
      <c r="I506">
        <v>0</v>
      </c>
    </row>
    <row r="507" spans="1:9">
      <c r="A507">
        <v>199</v>
      </c>
      <c r="B507" t="s">
        <v>370</v>
      </c>
      <c r="C507" t="s">
        <v>261</v>
      </c>
      <c r="D507">
        <v>2018</v>
      </c>
      <c r="E507">
        <v>156</v>
      </c>
      <c r="F507" t="s">
        <v>27</v>
      </c>
      <c r="G507">
        <v>8.1999999999999993</v>
      </c>
      <c r="H507">
        <v>0</v>
      </c>
      <c r="I507">
        <v>0</v>
      </c>
    </row>
    <row r="508" spans="1:9">
      <c r="A508">
        <v>199</v>
      </c>
      <c r="B508" t="s">
        <v>370</v>
      </c>
      <c r="C508" t="s">
        <v>261</v>
      </c>
      <c r="D508">
        <v>2018</v>
      </c>
      <c r="E508">
        <v>156</v>
      </c>
      <c r="F508" t="s">
        <v>24</v>
      </c>
      <c r="G508">
        <v>8.1999999999999993</v>
      </c>
      <c r="H508">
        <v>0</v>
      </c>
      <c r="I508">
        <v>0</v>
      </c>
    </row>
    <row r="509" spans="1:9">
      <c r="A509">
        <v>199</v>
      </c>
      <c r="B509" t="s">
        <v>370</v>
      </c>
      <c r="C509" t="s">
        <v>261</v>
      </c>
      <c r="D509">
        <v>2018</v>
      </c>
      <c r="E509">
        <v>156</v>
      </c>
      <c r="F509" t="s">
        <v>21</v>
      </c>
      <c r="G509">
        <v>8.1999999999999993</v>
      </c>
      <c r="H509">
        <v>0</v>
      </c>
      <c r="I509">
        <v>0</v>
      </c>
    </row>
    <row r="510" spans="1:9">
      <c r="A510">
        <v>200</v>
      </c>
      <c r="B510" t="s">
        <v>371</v>
      </c>
      <c r="C510" t="s">
        <v>372</v>
      </c>
      <c r="D510">
        <v>1928</v>
      </c>
      <c r="E510">
        <v>114</v>
      </c>
      <c r="F510" t="s">
        <v>30</v>
      </c>
      <c r="G510">
        <v>8.1999999999999993</v>
      </c>
      <c r="H510">
        <v>98</v>
      </c>
      <c r="I510">
        <v>0.02</v>
      </c>
    </row>
    <row r="511" spans="1:9">
      <c r="A511">
        <v>200</v>
      </c>
      <c r="B511" t="s">
        <v>371</v>
      </c>
      <c r="C511" t="s">
        <v>372</v>
      </c>
      <c r="D511">
        <v>1928</v>
      </c>
      <c r="E511">
        <v>114</v>
      </c>
      <c r="F511" t="s">
        <v>21</v>
      </c>
      <c r="G511">
        <v>8.1999999999999993</v>
      </c>
      <c r="H511">
        <v>98</v>
      </c>
      <c r="I511">
        <v>0.02</v>
      </c>
    </row>
    <row r="512" spans="1:9">
      <c r="A512">
        <v>200</v>
      </c>
      <c r="B512" t="s">
        <v>371</v>
      </c>
      <c r="C512" t="s">
        <v>372</v>
      </c>
      <c r="D512">
        <v>1928</v>
      </c>
      <c r="E512">
        <v>114</v>
      </c>
      <c r="F512" t="s">
        <v>31</v>
      </c>
      <c r="G512">
        <v>8.1999999999999993</v>
      </c>
      <c r="H512">
        <v>98</v>
      </c>
      <c r="I512">
        <v>0.02</v>
      </c>
    </row>
    <row r="513" spans="1:9">
      <c r="A513">
        <v>201</v>
      </c>
      <c r="B513" t="s">
        <v>373</v>
      </c>
      <c r="C513" t="s">
        <v>374</v>
      </c>
      <c r="D513">
        <v>2005</v>
      </c>
      <c r="E513">
        <v>112</v>
      </c>
      <c r="F513" t="s">
        <v>21</v>
      </c>
      <c r="G513">
        <v>8.1999999999999993</v>
      </c>
      <c r="H513">
        <v>0</v>
      </c>
      <c r="I513">
        <v>0</v>
      </c>
    </row>
    <row r="514" spans="1:9">
      <c r="A514">
        <v>201</v>
      </c>
      <c r="B514" t="s">
        <v>373</v>
      </c>
      <c r="C514" t="s">
        <v>374</v>
      </c>
      <c r="D514">
        <v>2005</v>
      </c>
      <c r="E514">
        <v>112</v>
      </c>
      <c r="F514" t="s">
        <v>88</v>
      </c>
      <c r="G514">
        <v>8.1999999999999993</v>
      </c>
      <c r="H514">
        <v>0</v>
      </c>
      <c r="I514">
        <v>0</v>
      </c>
    </row>
    <row r="515" spans="1:9">
      <c r="A515">
        <v>202</v>
      </c>
      <c r="B515" t="s">
        <v>375</v>
      </c>
      <c r="C515" t="s">
        <v>376</v>
      </c>
      <c r="D515">
        <v>1924</v>
      </c>
      <c r="E515">
        <v>45</v>
      </c>
      <c r="F515" t="s">
        <v>27</v>
      </c>
      <c r="G515">
        <v>8.1999999999999993</v>
      </c>
      <c r="H515">
        <v>0</v>
      </c>
      <c r="I515">
        <v>0.98</v>
      </c>
    </row>
    <row r="516" spans="1:9">
      <c r="A516">
        <v>202</v>
      </c>
      <c r="B516" t="s">
        <v>375</v>
      </c>
      <c r="C516" t="s">
        <v>376</v>
      </c>
      <c r="D516">
        <v>1924</v>
      </c>
      <c r="E516">
        <v>45</v>
      </c>
      <c r="F516" t="s">
        <v>60</v>
      </c>
      <c r="G516">
        <v>8.1999999999999993</v>
      </c>
      <c r="H516">
        <v>0</v>
      </c>
      <c r="I516">
        <v>0.98</v>
      </c>
    </row>
    <row r="517" spans="1:9">
      <c r="A517">
        <v>202</v>
      </c>
      <c r="B517" t="s">
        <v>375</v>
      </c>
      <c r="C517" t="s">
        <v>376</v>
      </c>
      <c r="D517">
        <v>1924</v>
      </c>
      <c r="E517">
        <v>45</v>
      </c>
      <c r="F517" t="s">
        <v>50</v>
      </c>
      <c r="G517">
        <v>8.1999999999999993</v>
      </c>
      <c r="H517">
        <v>0</v>
      </c>
      <c r="I517">
        <v>0.98</v>
      </c>
    </row>
    <row r="518" spans="1:9">
      <c r="A518">
        <v>203</v>
      </c>
      <c r="B518" t="s">
        <v>377</v>
      </c>
      <c r="C518" t="s">
        <v>94</v>
      </c>
      <c r="D518">
        <v>1975</v>
      </c>
      <c r="E518">
        <v>142</v>
      </c>
      <c r="F518" t="s">
        <v>36</v>
      </c>
      <c r="G518">
        <v>8.1999999999999993</v>
      </c>
      <c r="H518">
        <v>0</v>
      </c>
      <c r="I518">
        <v>0</v>
      </c>
    </row>
    <row r="519" spans="1:9">
      <c r="A519">
        <v>203</v>
      </c>
      <c r="B519" t="s">
        <v>377</v>
      </c>
      <c r="C519" t="s">
        <v>94</v>
      </c>
      <c r="D519">
        <v>1975</v>
      </c>
      <c r="E519">
        <v>142</v>
      </c>
      <c r="F519" t="s">
        <v>30</v>
      </c>
      <c r="G519">
        <v>8.1999999999999993</v>
      </c>
      <c r="H519">
        <v>0</v>
      </c>
      <c r="I519">
        <v>0</v>
      </c>
    </row>
    <row r="520" spans="1:9">
      <c r="A520">
        <v>203</v>
      </c>
      <c r="B520" t="s">
        <v>377</v>
      </c>
      <c r="C520" t="s">
        <v>94</v>
      </c>
      <c r="D520">
        <v>1975</v>
      </c>
      <c r="E520">
        <v>142</v>
      </c>
      <c r="F520" t="s">
        <v>21</v>
      </c>
      <c r="G520">
        <v>8.1999999999999993</v>
      </c>
      <c r="H520">
        <v>0</v>
      </c>
      <c r="I520">
        <v>0</v>
      </c>
    </row>
    <row r="521" spans="1:9">
      <c r="A521">
        <v>204</v>
      </c>
      <c r="B521" t="s">
        <v>378</v>
      </c>
      <c r="C521" t="s">
        <v>257</v>
      </c>
      <c r="D521">
        <v>1952</v>
      </c>
      <c r="E521">
        <v>89</v>
      </c>
      <c r="F521" t="s">
        <v>21</v>
      </c>
      <c r="G521">
        <v>8.1999999999999993</v>
      </c>
      <c r="H521">
        <v>92</v>
      </c>
      <c r="I521">
        <v>7.0000000000000007E-2</v>
      </c>
    </row>
    <row r="522" spans="1:9">
      <c r="A522">
        <v>205</v>
      </c>
      <c r="B522" t="s">
        <v>379</v>
      </c>
      <c r="C522" t="s">
        <v>380</v>
      </c>
      <c r="D522">
        <v>2017</v>
      </c>
      <c r="E522">
        <v>147</v>
      </c>
      <c r="F522" t="s">
        <v>27</v>
      </c>
      <c r="G522">
        <v>8.1999999999999993</v>
      </c>
      <c r="H522">
        <v>0</v>
      </c>
      <c r="I522">
        <v>0</v>
      </c>
    </row>
    <row r="523" spans="1:9">
      <c r="A523">
        <v>205</v>
      </c>
      <c r="B523" t="s">
        <v>379</v>
      </c>
      <c r="C523" t="s">
        <v>380</v>
      </c>
      <c r="D523">
        <v>2017</v>
      </c>
      <c r="E523">
        <v>147</v>
      </c>
      <c r="F523" t="s">
        <v>24</v>
      </c>
      <c r="G523">
        <v>8.1999999999999993</v>
      </c>
      <c r="H523">
        <v>0</v>
      </c>
      <c r="I523">
        <v>0</v>
      </c>
    </row>
    <row r="524" spans="1:9">
      <c r="A524">
        <v>205</v>
      </c>
      <c r="B524" t="s">
        <v>379</v>
      </c>
      <c r="C524" t="s">
        <v>380</v>
      </c>
      <c r="D524">
        <v>2017</v>
      </c>
      <c r="E524">
        <v>147</v>
      </c>
      <c r="F524" t="s">
        <v>21</v>
      </c>
      <c r="G524">
        <v>8.1999999999999993</v>
      </c>
      <c r="H524">
        <v>0</v>
      </c>
      <c r="I524">
        <v>0</v>
      </c>
    </row>
    <row r="525" spans="1:9">
      <c r="A525">
        <v>206</v>
      </c>
      <c r="B525" t="s">
        <v>381</v>
      </c>
      <c r="C525" t="s">
        <v>382</v>
      </c>
      <c r="D525">
        <v>2012</v>
      </c>
      <c r="E525">
        <v>135</v>
      </c>
      <c r="F525" t="s">
        <v>27</v>
      </c>
      <c r="G525">
        <v>8.1999999999999993</v>
      </c>
      <c r="H525">
        <v>0</v>
      </c>
      <c r="I525">
        <v>0.04</v>
      </c>
    </row>
    <row r="526" spans="1:9">
      <c r="A526">
        <v>206</v>
      </c>
      <c r="B526" t="s">
        <v>381</v>
      </c>
      <c r="C526" t="s">
        <v>382</v>
      </c>
      <c r="D526">
        <v>2012</v>
      </c>
      <c r="E526">
        <v>135</v>
      </c>
      <c r="F526" t="s">
        <v>30</v>
      </c>
      <c r="G526">
        <v>8.1999999999999993</v>
      </c>
      <c r="H526">
        <v>0</v>
      </c>
      <c r="I526">
        <v>0.04</v>
      </c>
    </row>
    <row r="527" spans="1:9">
      <c r="A527">
        <v>206</v>
      </c>
      <c r="B527" t="s">
        <v>381</v>
      </c>
      <c r="C527" t="s">
        <v>382</v>
      </c>
      <c r="D527">
        <v>2012</v>
      </c>
      <c r="E527">
        <v>135</v>
      </c>
      <c r="F527" t="s">
        <v>24</v>
      </c>
      <c r="G527">
        <v>8.1999999999999993</v>
      </c>
      <c r="H527">
        <v>0</v>
      </c>
      <c r="I527">
        <v>0.04</v>
      </c>
    </row>
    <row r="528" spans="1:9">
      <c r="A528">
        <v>207</v>
      </c>
      <c r="B528" t="s">
        <v>383</v>
      </c>
      <c r="C528" t="s">
        <v>384</v>
      </c>
      <c r="D528">
        <v>2018</v>
      </c>
      <c r="E528">
        <v>170</v>
      </c>
      <c r="F528" t="s">
        <v>27</v>
      </c>
      <c r="G528">
        <v>8.1999999999999993</v>
      </c>
      <c r="H528">
        <v>0</v>
      </c>
      <c r="I528">
        <v>3.51</v>
      </c>
    </row>
    <row r="529" spans="1:9">
      <c r="A529">
        <v>207</v>
      </c>
      <c r="B529" t="s">
        <v>383</v>
      </c>
      <c r="C529" t="s">
        <v>384</v>
      </c>
      <c r="D529">
        <v>2018</v>
      </c>
      <c r="E529">
        <v>170</v>
      </c>
      <c r="F529" t="s">
        <v>21</v>
      </c>
      <c r="G529">
        <v>8.1999999999999993</v>
      </c>
      <c r="H529">
        <v>0</v>
      </c>
      <c r="I529">
        <v>3.51</v>
      </c>
    </row>
    <row r="530" spans="1:9">
      <c r="A530">
        <v>208</v>
      </c>
      <c r="B530" t="s">
        <v>385</v>
      </c>
      <c r="C530" t="s">
        <v>386</v>
      </c>
      <c r="D530">
        <v>2013</v>
      </c>
      <c r="E530">
        <v>186</v>
      </c>
      <c r="F530" t="s">
        <v>30</v>
      </c>
      <c r="G530">
        <v>8.1999999999999993</v>
      </c>
      <c r="H530">
        <v>0</v>
      </c>
      <c r="I530">
        <v>1.63</v>
      </c>
    </row>
    <row r="531" spans="1:9">
      <c r="A531">
        <v>208</v>
      </c>
      <c r="B531" t="s">
        <v>385</v>
      </c>
      <c r="C531" t="s">
        <v>386</v>
      </c>
      <c r="D531">
        <v>2013</v>
      </c>
      <c r="E531">
        <v>186</v>
      </c>
      <c r="F531" t="s">
        <v>21</v>
      </c>
      <c r="G531">
        <v>8.1999999999999993</v>
      </c>
      <c r="H531">
        <v>0</v>
      </c>
      <c r="I531">
        <v>1.63</v>
      </c>
    </row>
    <row r="532" spans="1:9">
      <c r="A532">
        <v>208</v>
      </c>
      <c r="B532" t="s">
        <v>385</v>
      </c>
      <c r="C532" t="s">
        <v>386</v>
      </c>
      <c r="D532">
        <v>2013</v>
      </c>
      <c r="E532">
        <v>186</v>
      </c>
      <c r="F532" t="s">
        <v>363</v>
      </c>
      <c r="G532">
        <v>8.1999999999999993</v>
      </c>
      <c r="H532">
        <v>0</v>
      </c>
      <c r="I532">
        <v>1.63</v>
      </c>
    </row>
    <row r="533" spans="1:9">
      <c r="A533">
        <v>209</v>
      </c>
      <c r="B533" t="s">
        <v>387</v>
      </c>
      <c r="C533" t="s">
        <v>29</v>
      </c>
      <c r="D533">
        <v>1975</v>
      </c>
      <c r="E533">
        <v>124</v>
      </c>
      <c r="F533" t="s">
        <v>36</v>
      </c>
      <c r="G533">
        <v>8.1</v>
      </c>
      <c r="H533">
        <v>87</v>
      </c>
      <c r="I533">
        <v>260</v>
      </c>
    </row>
    <row r="534" spans="1:9">
      <c r="A534">
        <v>209</v>
      </c>
      <c r="B534" t="s">
        <v>387</v>
      </c>
      <c r="C534" t="s">
        <v>29</v>
      </c>
      <c r="D534">
        <v>1975</v>
      </c>
      <c r="E534">
        <v>124</v>
      </c>
      <c r="F534" t="s">
        <v>57</v>
      </c>
      <c r="G534">
        <v>8.1</v>
      </c>
      <c r="H534">
        <v>87</v>
      </c>
      <c r="I534">
        <v>260</v>
      </c>
    </row>
    <row r="535" spans="1:9">
      <c r="A535">
        <v>209</v>
      </c>
      <c r="B535" t="s">
        <v>387</v>
      </c>
      <c r="C535" t="s">
        <v>29</v>
      </c>
      <c r="D535">
        <v>1975</v>
      </c>
      <c r="E535">
        <v>124</v>
      </c>
      <c r="F535" t="s">
        <v>83</v>
      </c>
      <c r="G535">
        <v>8.1</v>
      </c>
      <c r="H535">
        <v>87</v>
      </c>
      <c r="I535">
        <v>260</v>
      </c>
    </row>
    <row r="536" spans="1:9">
      <c r="A536">
        <v>210</v>
      </c>
      <c r="B536" t="s">
        <v>388</v>
      </c>
      <c r="C536" t="s">
        <v>389</v>
      </c>
      <c r="D536">
        <v>2014</v>
      </c>
      <c r="E536">
        <v>99</v>
      </c>
      <c r="F536" t="s">
        <v>36</v>
      </c>
      <c r="G536">
        <v>8.1</v>
      </c>
      <c r="H536">
        <v>88</v>
      </c>
      <c r="I536">
        <v>59.1</v>
      </c>
    </row>
    <row r="537" spans="1:9">
      <c r="A537">
        <v>210</v>
      </c>
      <c r="B537" t="s">
        <v>388</v>
      </c>
      <c r="C537" t="s">
        <v>389</v>
      </c>
      <c r="D537">
        <v>2014</v>
      </c>
      <c r="E537">
        <v>99</v>
      </c>
      <c r="F537" t="s">
        <v>60</v>
      </c>
      <c r="G537">
        <v>8.1</v>
      </c>
      <c r="H537">
        <v>88</v>
      </c>
      <c r="I537">
        <v>59.1</v>
      </c>
    </row>
    <row r="538" spans="1:9">
      <c r="A538">
        <v>210</v>
      </c>
      <c r="B538" t="s">
        <v>388</v>
      </c>
      <c r="C538" t="s">
        <v>389</v>
      </c>
      <c r="D538">
        <v>2014</v>
      </c>
      <c r="E538">
        <v>99</v>
      </c>
      <c r="F538" t="s">
        <v>24</v>
      </c>
      <c r="G538">
        <v>8.1</v>
      </c>
      <c r="H538">
        <v>88</v>
      </c>
      <c r="I538">
        <v>59.1</v>
      </c>
    </row>
    <row r="539" spans="1:9">
      <c r="A539">
        <v>211</v>
      </c>
      <c r="B539" t="s">
        <v>390</v>
      </c>
      <c r="C539" t="s">
        <v>225</v>
      </c>
      <c r="D539">
        <v>2013</v>
      </c>
      <c r="E539">
        <v>153</v>
      </c>
      <c r="F539" t="s">
        <v>24</v>
      </c>
      <c r="G539">
        <v>8.1</v>
      </c>
      <c r="H539">
        <v>70</v>
      </c>
      <c r="I539">
        <v>61</v>
      </c>
    </row>
    <row r="540" spans="1:9">
      <c r="A540">
        <v>211</v>
      </c>
      <c r="B540" t="s">
        <v>390</v>
      </c>
      <c r="C540" t="s">
        <v>225</v>
      </c>
      <c r="D540">
        <v>2013</v>
      </c>
      <c r="E540">
        <v>153</v>
      </c>
      <c r="F540" t="s">
        <v>21</v>
      </c>
      <c r="G540">
        <v>8.1</v>
      </c>
      <c r="H540">
        <v>70</v>
      </c>
      <c r="I540">
        <v>61</v>
      </c>
    </row>
    <row r="541" spans="1:9">
      <c r="A541">
        <v>211</v>
      </c>
      <c r="B541" t="s">
        <v>390</v>
      </c>
      <c r="C541" t="s">
        <v>225</v>
      </c>
      <c r="D541">
        <v>2013</v>
      </c>
      <c r="E541">
        <v>153</v>
      </c>
      <c r="F541" t="s">
        <v>57</v>
      </c>
      <c r="G541">
        <v>8.1</v>
      </c>
      <c r="H541">
        <v>70</v>
      </c>
      <c r="I541">
        <v>61</v>
      </c>
    </row>
    <row r="542" spans="1:9">
      <c r="A542">
        <v>212</v>
      </c>
      <c r="B542" t="s">
        <v>391</v>
      </c>
      <c r="C542" t="s">
        <v>392</v>
      </c>
      <c r="D542">
        <v>2003</v>
      </c>
      <c r="E542">
        <v>143</v>
      </c>
      <c r="F542" t="s">
        <v>27</v>
      </c>
      <c r="G542">
        <v>8.1</v>
      </c>
      <c r="H542">
        <v>63</v>
      </c>
      <c r="I542">
        <v>305.41000000000003</v>
      </c>
    </row>
    <row r="543" spans="1:9">
      <c r="A543">
        <v>212</v>
      </c>
      <c r="B543" t="s">
        <v>391</v>
      </c>
      <c r="C543" t="s">
        <v>392</v>
      </c>
      <c r="D543">
        <v>2003</v>
      </c>
      <c r="E543">
        <v>143</v>
      </c>
      <c r="F543" t="s">
        <v>36</v>
      </c>
      <c r="G543">
        <v>8.1</v>
      </c>
      <c r="H543">
        <v>63</v>
      </c>
      <c r="I543">
        <v>305.41000000000003</v>
      </c>
    </row>
    <row r="544" spans="1:9">
      <c r="A544">
        <v>212</v>
      </c>
      <c r="B544" t="s">
        <v>391</v>
      </c>
      <c r="C544" t="s">
        <v>392</v>
      </c>
      <c r="D544">
        <v>2003</v>
      </c>
      <c r="E544">
        <v>143</v>
      </c>
      <c r="F544" t="s">
        <v>70</v>
      </c>
      <c r="G544">
        <v>8.1</v>
      </c>
      <c r="H544">
        <v>63</v>
      </c>
      <c r="I544">
        <v>305.41000000000003</v>
      </c>
    </row>
    <row r="545" spans="1:9">
      <c r="A545">
        <v>213</v>
      </c>
      <c r="B545" t="s">
        <v>393</v>
      </c>
      <c r="C545" t="s">
        <v>104</v>
      </c>
      <c r="D545">
        <v>1982</v>
      </c>
      <c r="E545">
        <v>117</v>
      </c>
      <c r="F545" t="s">
        <v>27</v>
      </c>
      <c r="G545">
        <v>8.1</v>
      </c>
      <c r="H545">
        <v>84</v>
      </c>
      <c r="I545">
        <v>32.869999999999997</v>
      </c>
    </row>
    <row r="546" spans="1:9">
      <c r="A546">
        <v>213</v>
      </c>
      <c r="B546" t="s">
        <v>393</v>
      </c>
      <c r="C546" t="s">
        <v>104</v>
      </c>
      <c r="D546">
        <v>1982</v>
      </c>
      <c r="E546">
        <v>117</v>
      </c>
      <c r="F546" t="s">
        <v>21</v>
      </c>
      <c r="G546">
        <v>8.1</v>
      </c>
      <c r="H546">
        <v>84</v>
      </c>
      <c r="I546">
        <v>32.869999999999997</v>
      </c>
    </row>
    <row r="547" spans="1:9">
      <c r="A547">
        <v>213</v>
      </c>
      <c r="B547" t="s">
        <v>393</v>
      </c>
      <c r="C547" t="s">
        <v>104</v>
      </c>
      <c r="D547">
        <v>1982</v>
      </c>
      <c r="E547">
        <v>117</v>
      </c>
      <c r="F547" t="s">
        <v>44</v>
      </c>
      <c r="G547">
        <v>8.1</v>
      </c>
      <c r="H547">
        <v>84</v>
      </c>
      <c r="I547">
        <v>32.869999999999997</v>
      </c>
    </row>
    <row r="548" spans="1:9">
      <c r="A548">
        <v>214</v>
      </c>
      <c r="B548" t="s">
        <v>394</v>
      </c>
      <c r="C548" t="s">
        <v>77</v>
      </c>
      <c r="D548">
        <v>1984</v>
      </c>
      <c r="E548">
        <v>107</v>
      </c>
      <c r="F548" t="s">
        <v>27</v>
      </c>
      <c r="G548">
        <v>8.1</v>
      </c>
      <c r="H548">
        <v>84</v>
      </c>
      <c r="I548">
        <v>38.4</v>
      </c>
    </row>
    <row r="549" spans="1:9">
      <c r="A549">
        <v>214</v>
      </c>
      <c r="B549" t="s">
        <v>394</v>
      </c>
      <c r="C549" t="s">
        <v>77</v>
      </c>
      <c r="D549">
        <v>1984</v>
      </c>
      <c r="E549">
        <v>107</v>
      </c>
      <c r="F549" t="s">
        <v>44</v>
      </c>
      <c r="G549">
        <v>8.1</v>
      </c>
      <c r="H549">
        <v>84</v>
      </c>
      <c r="I549">
        <v>38.4</v>
      </c>
    </row>
    <row r="550" spans="1:9">
      <c r="A550">
        <v>215</v>
      </c>
      <c r="B550" t="s">
        <v>395</v>
      </c>
      <c r="C550" t="s">
        <v>396</v>
      </c>
      <c r="D550">
        <v>2015</v>
      </c>
      <c r="E550">
        <v>120</v>
      </c>
      <c r="F550" t="s">
        <v>27</v>
      </c>
      <c r="G550">
        <v>8.1</v>
      </c>
      <c r="H550">
        <v>90</v>
      </c>
      <c r="I550">
        <v>154.06</v>
      </c>
    </row>
    <row r="551" spans="1:9">
      <c r="A551">
        <v>215</v>
      </c>
      <c r="B551" t="s">
        <v>395</v>
      </c>
      <c r="C551" t="s">
        <v>396</v>
      </c>
      <c r="D551">
        <v>2015</v>
      </c>
      <c r="E551">
        <v>120</v>
      </c>
      <c r="F551" t="s">
        <v>36</v>
      </c>
      <c r="G551">
        <v>8.1</v>
      </c>
      <c r="H551">
        <v>90</v>
      </c>
      <c r="I551">
        <v>154.06</v>
      </c>
    </row>
    <row r="552" spans="1:9">
      <c r="A552">
        <v>215</v>
      </c>
      <c r="B552" t="s">
        <v>395</v>
      </c>
      <c r="C552" t="s">
        <v>396</v>
      </c>
      <c r="D552">
        <v>2015</v>
      </c>
      <c r="E552">
        <v>120</v>
      </c>
      <c r="F552" t="s">
        <v>44</v>
      </c>
      <c r="G552">
        <v>8.1</v>
      </c>
      <c r="H552">
        <v>90</v>
      </c>
      <c r="I552">
        <v>154.06</v>
      </c>
    </row>
    <row r="553" spans="1:9">
      <c r="A553">
        <v>216</v>
      </c>
      <c r="B553" t="s">
        <v>397</v>
      </c>
      <c r="C553" t="s">
        <v>47</v>
      </c>
      <c r="D553">
        <v>2014</v>
      </c>
      <c r="E553">
        <v>149</v>
      </c>
      <c r="F553" t="s">
        <v>21</v>
      </c>
      <c r="G553">
        <v>8.1</v>
      </c>
      <c r="H553">
        <v>79</v>
      </c>
      <c r="I553">
        <v>167.77</v>
      </c>
    </row>
    <row r="554" spans="1:9">
      <c r="A554">
        <v>216</v>
      </c>
      <c r="B554" t="s">
        <v>397</v>
      </c>
      <c r="C554" t="s">
        <v>47</v>
      </c>
      <c r="D554">
        <v>2014</v>
      </c>
      <c r="E554">
        <v>149</v>
      </c>
      <c r="F554" t="s">
        <v>57</v>
      </c>
      <c r="G554">
        <v>8.1</v>
      </c>
      <c r="H554">
        <v>79</v>
      </c>
      <c r="I554">
        <v>167.77</v>
      </c>
    </row>
    <row r="555" spans="1:9">
      <c r="A555">
        <v>216</v>
      </c>
      <c r="B555" t="s">
        <v>397</v>
      </c>
      <c r="C555" t="s">
        <v>47</v>
      </c>
      <c r="D555">
        <v>2014</v>
      </c>
      <c r="E555">
        <v>149</v>
      </c>
      <c r="F555" t="s">
        <v>83</v>
      </c>
      <c r="G555">
        <v>8.1</v>
      </c>
      <c r="H555">
        <v>79</v>
      </c>
      <c r="I555">
        <v>167.77</v>
      </c>
    </row>
    <row r="556" spans="1:9">
      <c r="A556">
        <v>217</v>
      </c>
      <c r="B556" t="s">
        <v>398</v>
      </c>
      <c r="C556" t="s">
        <v>399</v>
      </c>
      <c r="D556">
        <v>2019</v>
      </c>
      <c r="E556">
        <v>152</v>
      </c>
      <c r="F556" t="s">
        <v>27</v>
      </c>
      <c r="G556">
        <v>8.1</v>
      </c>
      <c r="H556">
        <v>81</v>
      </c>
      <c r="I556">
        <v>117.62</v>
      </c>
    </row>
    <row r="557" spans="1:9">
      <c r="A557">
        <v>217</v>
      </c>
      <c r="B557" t="s">
        <v>398</v>
      </c>
      <c r="C557" t="s">
        <v>399</v>
      </c>
      <c r="D557">
        <v>2019</v>
      </c>
      <c r="E557">
        <v>152</v>
      </c>
      <c r="F557" t="s">
        <v>30</v>
      </c>
      <c r="G557">
        <v>8.1</v>
      </c>
      <c r="H557">
        <v>81</v>
      </c>
      <c r="I557">
        <v>117.62</v>
      </c>
    </row>
    <row r="558" spans="1:9">
      <c r="A558">
        <v>217</v>
      </c>
      <c r="B558" t="s">
        <v>398</v>
      </c>
      <c r="C558" t="s">
        <v>399</v>
      </c>
      <c r="D558">
        <v>2019</v>
      </c>
      <c r="E558">
        <v>152</v>
      </c>
      <c r="F558" t="s">
        <v>21</v>
      </c>
      <c r="G558">
        <v>8.1</v>
      </c>
      <c r="H558">
        <v>81</v>
      </c>
      <c r="I558">
        <v>117.62</v>
      </c>
    </row>
    <row r="559" spans="1:9">
      <c r="A559">
        <v>218</v>
      </c>
      <c r="B559" t="s">
        <v>400</v>
      </c>
      <c r="C559" t="s">
        <v>401</v>
      </c>
      <c r="D559">
        <v>2011</v>
      </c>
      <c r="E559">
        <v>146</v>
      </c>
      <c r="F559" t="s">
        <v>21</v>
      </c>
      <c r="G559">
        <v>8.1</v>
      </c>
      <c r="H559">
        <v>62</v>
      </c>
      <c r="I559">
        <v>169.71</v>
      </c>
    </row>
    <row r="560" spans="1:9">
      <c r="A560">
        <v>219</v>
      </c>
      <c r="B560" t="s">
        <v>402</v>
      </c>
      <c r="C560" t="s">
        <v>399</v>
      </c>
      <c r="D560">
        <v>2017</v>
      </c>
      <c r="E560">
        <v>137</v>
      </c>
      <c r="F560" t="s">
        <v>27</v>
      </c>
      <c r="G560">
        <v>8.1</v>
      </c>
      <c r="H560">
        <v>77</v>
      </c>
      <c r="I560">
        <v>226.28</v>
      </c>
    </row>
    <row r="561" spans="1:9">
      <c r="A561">
        <v>219</v>
      </c>
      <c r="B561" t="s">
        <v>402</v>
      </c>
      <c r="C561" t="s">
        <v>399</v>
      </c>
      <c r="D561">
        <v>2017</v>
      </c>
      <c r="E561">
        <v>137</v>
      </c>
      <c r="F561" t="s">
        <v>21</v>
      </c>
      <c r="G561">
        <v>8.1</v>
      </c>
      <c r="H561">
        <v>77</v>
      </c>
      <c r="I561">
        <v>226.28</v>
      </c>
    </row>
    <row r="562" spans="1:9">
      <c r="A562">
        <v>219</v>
      </c>
      <c r="B562" t="s">
        <v>402</v>
      </c>
      <c r="C562" t="s">
        <v>399</v>
      </c>
      <c r="D562">
        <v>2017</v>
      </c>
      <c r="E562">
        <v>137</v>
      </c>
      <c r="F562" t="s">
        <v>44</v>
      </c>
      <c r="G562">
        <v>8.1</v>
      </c>
      <c r="H562">
        <v>77</v>
      </c>
      <c r="I562">
        <v>226.28</v>
      </c>
    </row>
    <row r="563" spans="1:9">
      <c r="A563">
        <v>220</v>
      </c>
      <c r="B563" t="s">
        <v>403</v>
      </c>
      <c r="C563" t="s">
        <v>29</v>
      </c>
      <c r="D563">
        <v>2002</v>
      </c>
      <c r="E563">
        <v>141</v>
      </c>
      <c r="F563" t="s">
        <v>30</v>
      </c>
      <c r="G563">
        <v>8.1</v>
      </c>
      <c r="H563">
        <v>75</v>
      </c>
      <c r="I563">
        <v>164.62</v>
      </c>
    </row>
    <row r="564" spans="1:9">
      <c r="A564">
        <v>220</v>
      </c>
      <c r="B564" t="s">
        <v>403</v>
      </c>
      <c r="C564" t="s">
        <v>29</v>
      </c>
      <c r="D564">
        <v>2002</v>
      </c>
      <c r="E564">
        <v>141</v>
      </c>
      <c r="F564" t="s">
        <v>24</v>
      </c>
      <c r="G564">
        <v>8.1</v>
      </c>
      <c r="H564">
        <v>75</v>
      </c>
      <c r="I564">
        <v>164.62</v>
      </c>
    </row>
    <row r="565" spans="1:9">
      <c r="A565">
        <v>220</v>
      </c>
      <c r="B565" t="s">
        <v>403</v>
      </c>
      <c r="C565" t="s">
        <v>29</v>
      </c>
      <c r="D565">
        <v>2002</v>
      </c>
      <c r="E565">
        <v>141</v>
      </c>
      <c r="F565" t="s">
        <v>21</v>
      </c>
      <c r="G565">
        <v>8.1</v>
      </c>
      <c r="H565">
        <v>75</v>
      </c>
      <c r="I565">
        <v>164.62</v>
      </c>
    </row>
    <row r="566" spans="1:9">
      <c r="A566">
        <v>221</v>
      </c>
      <c r="B566" t="s">
        <v>404</v>
      </c>
      <c r="C566" t="s">
        <v>405</v>
      </c>
      <c r="D566">
        <v>1998</v>
      </c>
      <c r="E566">
        <v>117</v>
      </c>
      <c r="F566" t="s">
        <v>60</v>
      </c>
      <c r="G566">
        <v>8.1</v>
      </c>
      <c r="H566">
        <v>71</v>
      </c>
      <c r="I566">
        <v>17.5</v>
      </c>
    </row>
    <row r="567" spans="1:9">
      <c r="A567">
        <v>221</v>
      </c>
      <c r="B567" t="s">
        <v>404</v>
      </c>
      <c r="C567" t="s">
        <v>405</v>
      </c>
      <c r="D567">
        <v>1998</v>
      </c>
      <c r="E567">
        <v>117</v>
      </c>
      <c r="F567" t="s">
        <v>24</v>
      </c>
      <c r="G567">
        <v>8.1</v>
      </c>
      <c r="H567">
        <v>71</v>
      </c>
      <c r="I567">
        <v>17.5</v>
      </c>
    </row>
    <row r="568" spans="1:9">
      <c r="A568">
        <v>222</v>
      </c>
      <c r="B568" t="s">
        <v>406</v>
      </c>
      <c r="C568" t="s">
        <v>208</v>
      </c>
      <c r="D568">
        <v>2016</v>
      </c>
      <c r="E568">
        <v>139</v>
      </c>
      <c r="F568" t="s">
        <v>30</v>
      </c>
      <c r="G568">
        <v>8.1</v>
      </c>
      <c r="H568">
        <v>71</v>
      </c>
      <c r="I568">
        <v>67.209999999999994</v>
      </c>
    </row>
    <row r="569" spans="1:9">
      <c r="A569">
        <v>222</v>
      </c>
      <c r="B569" t="s">
        <v>406</v>
      </c>
      <c r="C569" t="s">
        <v>208</v>
      </c>
      <c r="D569">
        <v>2016</v>
      </c>
      <c r="E569">
        <v>139</v>
      </c>
      <c r="F569" t="s">
        <v>21</v>
      </c>
      <c r="G569">
        <v>8.1</v>
      </c>
      <c r="H569">
        <v>71</v>
      </c>
      <c r="I569">
        <v>67.209999999999994</v>
      </c>
    </row>
    <row r="570" spans="1:9">
      <c r="A570">
        <v>222</v>
      </c>
      <c r="B570" t="s">
        <v>406</v>
      </c>
      <c r="C570" t="s">
        <v>208</v>
      </c>
      <c r="D570">
        <v>2016</v>
      </c>
      <c r="E570">
        <v>139</v>
      </c>
      <c r="F570" t="s">
        <v>31</v>
      </c>
      <c r="G570">
        <v>8.1</v>
      </c>
      <c r="H570">
        <v>71</v>
      </c>
      <c r="I570">
        <v>67.209999999999994</v>
      </c>
    </row>
    <row r="571" spans="1:9">
      <c r="A571">
        <v>223</v>
      </c>
      <c r="B571" t="s">
        <v>407</v>
      </c>
      <c r="C571" t="s">
        <v>408</v>
      </c>
      <c r="D571">
        <v>1986</v>
      </c>
      <c r="E571">
        <v>89</v>
      </c>
      <c r="F571" t="s">
        <v>36</v>
      </c>
      <c r="G571">
        <v>8.1</v>
      </c>
      <c r="H571">
        <v>75</v>
      </c>
      <c r="I571">
        <v>52.29</v>
      </c>
    </row>
    <row r="572" spans="1:9">
      <c r="A572">
        <v>223</v>
      </c>
      <c r="B572" t="s">
        <v>407</v>
      </c>
      <c r="C572" t="s">
        <v>408</v>
      </c>
      <c r="D572">
        <v>1986</v>
      </c>
      <c r="E572">
        <v>89</v>
      </c>
      <c r="F572" t="s">
        <v>21</v>
      </c>
      <c r="G572">
        <v>8.1</v>
      </c>
      <c r="H572">
        <v>75</v>
      </c>
      <c r="I572">
        <v>52.29</v>
      </c>
    </row>
    <row r="573" spans="1:9">
      <c r="A573">
        <v>224</v>
      </c>
      <c r="B573" t="s">
        <v>409</v>
      </c>
      <c r="C573" t="s">
        <v>410</v>
      </c>
      <c r="D573">
        <v>2007</v>
      </c>
      <c r="E573">
        <v>111</v>
      </c>
      <c r="F573" t="s">
        <v>40</v>
      </c>
      <c r="G573">
        <v>8.1</v>
      </c>
      <c r="H573">
        <v>96</v>
      </c>
      <c r="I573">
        <v>206.45</v>
      </c>
    </row>
    <row r="574" spans="1:9">
      <c r="A574">
        <v>224</v>
      </c>
      <c r="B574" t="s">
        <v>409</v>
      </c>
      <c r="C574" t="s">
        <v>410</v>
      </c>
      <c r="D574">
        <v>2007</v>
      </c>
      <c r="E574">
        <v>111</v>
      </c>
      <c r="F574" t="s">
        <v>36</v>
      </c>
      <c r="G574">
        <v>8.1</v>
      </c>
      <c r="H574">
        <v>96</v>
      </c>
      <c r="I574">
        <v>206.45</v>
      </c>
    </row>
    <row r="575" spans="1:9">
      <c r="A575">
        <v>224</v>
      </c>
      <c r="B575" t="s">
        <v>409</v>
      </c>
      <c r="C575" t="s">
        <v>410</v>
      </c>
      <c r="D575">
        <v>2007</v>
      </c>
      <c r="E575">
        <v>111</v>
      </c>
      <c r="F575" t="s">
        <v>60</v>
      </c>
      <c r="G575">
        <v>8.1</v>
      </c>
      <c r="H575">
        <v>96</v>
      </c>
      <c r="I575">
        <v>206.45</v>
      </c>
    </row>
    <row r="576" spans="1:9">
      <c r="A576">
        <v>225</v>
      </c>
      <c r="B576" t="s">
        <v>411</v>
      </c>
      <c r="C576" t="s">
        <v>412</v>
      </c>
      <c r="D576">
        <v>2011</v>
      </c>
      <c r="E576">
        <v>130</v>
      </c>
      <c r="F576" t="s">
        <v>36</v>
      </c>
      <c r="G576">
        <v>8.1</v>
      </c>
      <c r="H576">
        <v>85</v>
      </c>
      <c r="I576">
        <v>381.01</v>
      </c>
    </row>
    <row r="577" spans="1:9">
      <c r="A577">
        <v>225</v>
      </c>
      <c r="B577" t="s">
        <v>411</v>
      </c>
      <c r="C577" t="s">
        <v>412</v>
      </c>
      <c r="D577">
        <v>2011</v>
      </c>
      <c r="E577">
        <v>130</v>
      </c>
      <c r="F577" t="s">
        <v>88</v>
      </c>
      <c r="G577">
        <v>8.1</v>
      </c>
      <c r="H577">
        <v>85</v>
      </c>
      <c r="I577">
        <v>381.01</v>
      </c>
    </row>
    <row r="578" spans="1:9">
      <c r="A578">
        <v>225</v>
      </c>
      <c r="B578" t="s">
        <v>411</v>
      </c>
      <c r="C578" t="s">
        <v>412</v>
      </c>
      <c r="D578">
        <v>2011</v>
      </c>
      <c r="E578">
        <v>130</v>
      </c>
      <c r="F578" t="s">
        <v>70</v>
      </c>
      <c r="G578">
        <v>8.1</v>
      </c>
      <c r="H578">
        <v>85</v>
      </c>
      <c r="I578">
        <v>381.01</v>
      </c>
    </row>
    <row r="579" spans="1:9">
      <c r="A579">
        <v>226</v>
      </c>
      <c r="B579" t="s">
        <v>413</v>
      </c>
      <c r="C579" t="s">
        <v>414</v>
      </c>
      <c r="D579">
        <v>1973</v>
      </c>
      <c r="E579">
        <v>122</v>
      </c>
      <c r="F579" t="s">
        <v>106</v>
      </c>
      <c r="G579">
        <v>8.1</v>
      </c>
      <c r="H579">
        <v>81</v>
      </c>
      <c r="I579">
        <v>232.91</v>
      </c>
    </row>
    <row r="580" spans="1:9">
      <c r="A580">
        <v>227</v>
      </c>
      <c r="B580" t="s">
        <v>415</v>
      </c>
      <c r="C580" t="s">
        <v>219</v>
      </c>
      <c r="D580">
        <v>2015</v>
      </c>
      <c r="E580">
        <v>95</v>
      </c>
      <c r="F580" t="s">
        <v>40</v>
      </c>
      <c r="G580">
        <v>8.1</v>
      </c>
      <c r="H580">
        <v>94</v>
      </c>
      <c r="I580">
        <v>356.46</v>
      </c>
    </row>
    <row r="581" spans="1:9">
      <c r="A581">
        <v>227</v>
      </c>
      <c r="B581" t="s">
        <v>415</v>
      </c>
      <c r="C581" t="s">
        <v>219</v>
      </c>
      <c r="D581">
        <v>2015</v>
      </c>
      <c r="E581">
        <v>95</v>
      </c>
      <c r="F581" t="s">
        <v>36</v>
      </c>
      <c r="G581">
        <v>8.1</v>
      </c>
      <c r="H581">
        <v>94</v>
      </c>
      <c r="I581">
        <v>356.46</v>
      </c>
    </row>
    <row r="582" spans="1:9">
      <c r="A582">
        <v>227</v>
      </c>
      <c r="B582" t="s">
        <v>415</v>
      </c>
      <c r="C582" t="s">
        <v>219</v>
      </c>
      <c r="D582">
        <v>2015</v>
      </c>
      <c r="E582">
        <v>95</v>
      </c>
      <c r="F582" t="s">
        <v>60</v>
      </c>
      <c r="G582">
        <v>8.1</v>
      </c>
      <c r="H582">
        <v>94</v>
      </c>
      <c r="I582">
        <v>356.46</v>
      </c>
    </row>
    <row r="583" spans="1:9">
      <c r="A583">
        <v>228</v>
      </c>
      <c r="B583" t="s">
        <v>416</v>
      </c>
      <c r="C583" t="s">
        <v>154</v>
      </c>
      <c r="D583">
        <v>2016</v>
      </c>
      <c r="E583">
        <v>145</v>
      </c>
      <c r="F583" t="s">
        <v>21</v>
      </c>
      <c r="G583">
        <v>8.1</v>
      </c>
      <c r="H583">
        <v>85</v>
      </c>
      <c r="I583">
        <v>2.0099999999999998</v>
      </c>
    </row>
    <row r="584" spans="1:9">
      <c r="A584">
        <v>228</v>
      </c>
      <c r="B584" t="s">
        <v>416</v>
      </c>
      <c r="C584" t="s">
        <v>154</v>
      </c>
      <c r="D584">
        <v>2016</v>
      </c>
      <c r="E584">
        <v>145</v>
      </c>
      <c r="F584" t="s">
        <v>50</v>
      </c>
      <c r="G584">
        <v>8.1</v>
      </c>
      <c r="H584">
        <v>85</v>
      </c>
      <c r="I584">
        <v>2.0099999999999998</v>
      </c>
    </row>
    <row r="585" spans="1:9">
      <c r="A585">
        <v>228</v>
      </c>
      <c r="B585" t="s">
        <v>416</v>
      </c>
      <c r="C585" t="s">
        <v>154</v>
      </c>
      <c r="D585">
        <v>2016</v>
      </c>
      <c r="E585">
        <v>145</v>
      </c>
      <c r="F585" t="s">
        <v>83</v>
      </c>
      <c r="G585">
        <v>8.1</v>
      </c>
      <c r="H585">
        <v>85</v>
      </c>
      <c r="I585">
        <v>2.0099999999999998</v>
      </c>
    </row>
    <row r="586" spans="1:9">
      <c r="A586">
        <v>229</v>
      </c>
      <c r="B586" t="s">
        <v>417</v>
      </c>
      <c r="C586" t="s">
        <v>418</v>
      </c>
      <c r="D586">
        <v>1976</v>
      </c>
      <c r="E586">
        <v>120</v>
      </c>
      <c r="F586" t="s">
        <v>21</v>
      </c>
      <c r="G586">
        <v>8.1</v>
      </c>
      <c r="H586">
        <v>70</v>
      </c>
      <c r="I586">
        <v>117.24</v>
      </c>
    </row>
    <row r="587" spans="1:9">
      <c r="A587">
        <v>229</v>
      </c>
      <c r="B587" t="s">
        <v>417</v>
      </c>
      <c r="C587" t="s">
        <v>418</v>
      </c>
      <c r="D587">
        <v>1976</v>
      </c>
      <c r="E587">
        <v>120</v>
      </c>
      <c r="F587" t="s">
        <v>363</v>
      </c>
      <c r="G587">
        <v>8.1</v>
      </c>
      <c r="H587">
        <v>70</v>
      </c>
      <c r="I587">
        <v>117.24</v>
      </c>
    </row>
    <row r="588" spans="1:9">
      <c r="A588">
        <v>230</v>
      </c>
      <c r="B588" t="s">
        <v>419</v>
      </c>
      <c r="C588" t="s">
        <v>420</v>
      </c>
      <c r="D588">
        <v>1954</v>
      </c>
      <c r="E588">
        <v>108</v>
      </c>
      <c r="F588" t="s">
        <v>24</v>
      </c>
      <c r="G588">
        <v>8.1</v>
      </c>
      <c r="H588">
        <v>91</v>
      </c>
      <c r="I588">
        <v>9.6</v>
      </c>
    </row>
    <row r="589" spans="1:9">
      <c r="A589">
        <v>230</v>
      </c>
      <c r="B589" t="s">
        <v>419</v>
      </c>
      <c r="C589" t="s">
        <v>420</v>
      </c>
      <c r="D589">
        <v>1954</v>
      </c>
      <c r="E589">
        <v>108</v>
      </c>
      <c r="F589" t="s">
        <v>21</v>
      </c>
      <c r="G589">
        <v>8.1</v>
      </c>
      <c r="H589">
        <v>91</v>
      </c>
      <c r="I589">
        <v>9.6</v>
      </c>
    </row>
    <row r="590" spans="1:9">
      <c r="A590">
        <v>230</v>
      </c>
      <c r="B590" t="s">
        <v>419</v>
      </c>
      <c r="C590" t="s">
        <v>420</v>
      </c>
      <c r="D590">
        <v>1954</v>
      </c>
      <c r="E590">
        <v>108</v>
      </c>
      <c r="F590" t="s">
        <v>83</v>
      </c>
      <c r="G590">
        <v>8.1</v>
      </c>
      <c r="H590">
        <v>91</v>
      </c>
      <c r="I590">
        <v>9.6</v>
      </c>
    </row>
    <row r="591" spans="1:9">
      <c r="A591">
        <v>231</v>
      </c>
      <c r="B591" t="s">
        <v>421</v>
      </c>
      <c r="C591" t="s">
        <v>405</v>
      </c>
      <c r="D591">
        <v>1996</v>
      </c>
      <c r="E591">
        <v>98</v>
      </c>
      <c r="F591" t="s">
        <v>24</v>
      </c>
      <c r="G591">
        <v>8.1</v>
      </c>
      <c r="H591">
        <v>86</v>
      </c>
      <c r="I591">
        <v>24.61</v>
      </c>
    </row>
    <row r="592" spans="1:9">
      <c r="A592">
        <v>231</v>
      </c>
      <c r="B592" t="s">
        <v>421</v>
      </c>
      <c r="C592" t="s">
        <v>405</v>
      </c>
      <c r="D592">
        <v>1996</v>
      </c>
      <c r="E592">
        <v>98</v>
      </c>
      <c r="F592" t="s">
        <v>83</v>
      </c>
      <c r="G592">
        <v>8.1</v>
      </c>
      <c r="H592">
        <v>86</v>
      </c>
      <c r="I592">
        <v>24.61</v>
      </c>
    </row>
    <row r="593" spans="1:9">
      <c r="A593">
        <v>232</v>
      </c>
      <c r="B593" t="s">
        <v>422</v>
      </c>
      <c r="C593" t="s">
        <v>423</v>
      </c>
      <c r="D593">
        <v>1996</v>
      </c>
      <c r="E593">
        <v>93</v>
      </c>
      <c r="F593" t="s">
        <v>21</v>
      </c>
      <c r="G593">
        <v>8.1</v>
      </c>
      <c r="H593">
        <v>83</v>
      </c>
      <c r="I593">
        <v>16.5</v>
      </c>
    </row>
    <row r="594" spans="1:9">
      <c r="A594">
        <v>233</v>
      </c>
      <c r="B594" t="s">
        <v>424</v>
      </c>
      <c r="C594" t="s">
        <v>311</v>
      </c>
      <c r="D594">
        <v>1939</v>
      </c>
      <c r="E594">
        <v>102</v>
      </c>
      <c r="F594" t="s">
        <v>36</v>
      </c>
      <c r="G594">
        <v>8.1</v>
      </c>
      <c r="H594">
        <v>92</v>
      </c>
      <c r="I594">
        <v>2.08</v>
      </c>
    </row>
    <row r="595" spans="1:9">
      <c r="A595">
        <v>233</v>
      </c>
      <c r="B595" t="s">
        <v>424</v>
      </c>
      <c r="C595" t="s">
        <v>311</v>
      </c>
      <c r="D595">
        <v>1939</v>
      </c>
      <c r="E595">
        <v>102</v>
      </c>
      <c r="F595" t="s">
        <v>88</v>
      </c>
      <c r="G595">
        <v>8.1</v>
      </c>
      <c r="H595">
        <v>92</v>
      </c>
      <c r="I595">
        <v>2.08</v>
      </c>
    </row>
    <row r="596" spans="1:9">
      <c r="A596">
        <v>233</v>
      </c>
      <c r="B596" t="s">
        <v>424</v>
      </c>
      <c r="C596" t="s">
        <v>311</v>
      </c>
      <c r="D596">
        <v>1939</v>
      </c>
      <c r="E596">
        <v>102</v>
      </c>
      <c r="F596" t="s">
        <v>70</v>
      </c>
      <c r="G596">
        <v>8.1</v>
      </c>
      <c r="H596">
        <v>92</v>
      </c>
      <c r="I596">
        <v>2.08</v>
      </c>
    </row>
    <row r="597" spans="1:9">
      <c r="A597">
        <v>234</v>
      </c>
      <c r="B597" t="s">
        <v>425</v>
      </c>
      <c r="C597" t="s">
        <v>426</v>
      </c>
      <c r="D597">
        <v>2017</v>
      </c>
      <c r="E597">
        <v>115</v>
      </c>
      <c r="F597" t="s">
        <v>60</v>
      </c>
      <c r="G597">
        <v>8.1</v>
      </c>
      <c r="H597">
        <v>88</v>
      </c>
      <c r="I597">
        <v>54.51</v>
      </c>
    </row>
    <row r="598" spans="1:9">
      <c r="A598">
        <v>234</v>
      </c>
      <c r="B598" t="s">
        <v>425</v>
      </c>
      <c r="C598" t="s">
        <v>426</v>
      </c>
      <c r="D598">
        <v>2017</v>
      </c>
      <c r="E598">
        <v>115</v>
      </c>
      <c r="F598" t="s">
        <v>24</v>
      </c>
      <c r="G598">
        <v>8.1</v>
      </c>
      <c r="H598">
        <v>88</v>
      </c>
      <c r="I598">
        <v>54.51</v>
      </c>
    </row>
    <row r="599" spans="1:9">
      <c r="A599">
        <v>234</v>
      </c>
      <c r="B599" t="s">
        <v>425</v>
      </c>
      <c r="C599" t="s">
        <v>426</v>
      </c>
      <c r="D599">
        <v>2017</v>
      </c>
      <c r="E599">
        <v>115</v>
      </c>
      <c r="F599" t="s">
        <v>21</v>
      </c>
      <c r="G599">
        <v>8.1</v>
      </c>
      <c r="H599">
        <v>88</v>
      </c>
      <c r="I599">
        <v>54.51</v>
      </c>
    </row>
    <row r="600" spans="1:9">
      <c r="A600">
        <v>235</v>
      </c>
      <c r="B600" t="s">
        <v>427</v>
      </c>
      <c r="C600" t="s">
        <v>293</v>
      </c>
      <c r="D600">
        <v>1989</v>
      </c>
      <c r="E600">
        <v>128</v>
      </c>
      <c r="F600" t="s">
        <v>60</v>
      </c>
      <c r="G600">
        <v>8.1</v>
      </c>
      <c r="H600">
        <v>79</v>
      </c>
      <c r="I600">
        <v>95.86</v>
      </c>
    </row>
    <row r="601" spans="1:9">
      <c r="A601">
        <v>235</v>
      </c>
      <c r="B601" t="s">
        <v>427</v>
      </c>
      <c r="C601" t="s">
        <v>293</v>
      </c>
      <c r="D601">
        <v>1989</v>
      </c>
      <c r="E601">
        <v>128</v>
      </c>
      <c r="F601" t="s">
        <v>21</v>
      </c>
      <c r="G601">
        <v>8.1</v>
      </c>
      <c r="H601">
        <v>79</v>
      </c>
      <c r="I601">
        <v>95.86</v>
      </c>
    </row>
    <row r="602" spans="1:9">
      <c r="A602">
        <v>236</v>
      </c>
      <c r="B602" t="s">
        <v>428</v>
      </c>
      <c r="C602" t="s">
        <v>429</v>
      </c>
      <c r="D602">
        <v>2007</v>
      </c>
      <c r="E602">
        <v>148</v>
      </c>
      <c r="F602" t="s">
        <v>36</v>
      </c>
      <c r="G602">
        <v>8.1</v>
      </c>
      <c r="H602">
        <v>73</v>
      </c>
      <c r="I602">
        <v>18.350000000000001</v>
      </c>
    </row>
    <row r="603" spans="1:9">
      <c r="A603">
        <v>236</v>
      </c>
      <c r="B603" t="s">
        <v>428</v>
      </c>
      <c r="C603" t="s">
        <v>429</v>
      </c>
      <c r="D603">
        <v>2007</v>
      </c>
      <c r="E603">
        <v>148</v>
      </c>
      <c r="F603" t="s">
        <v>30</v>
      </c>
      <c r="G603">
        <v>8.1</v>
      </c>
      <c r="H603">
        <v>73</v>
      </c>
      <c r="I603">
        <v>18.350000000000001</v>
      </c>
    </row>
    <row r="604" spans="1:9">
      <c r="A604">
        <v>236</v>
      </c>
      <c r="B604" t="s">
        <v>428</v>
      </c>
      <c r="C604" t="s">
        <v>429</v>
      </c>
      <c r="D604">
        <v>2007</v>
      </c>
      <c r="E604">
        <v>148</v>
      </c>
      <c r="F604" t="s">
        <v>21</v>
      </c>
      <c r="G604">
        <v>8.1</v>
      </c>
      <c r="H604">
        <v>73</v>
      </c>
      <c r="I604">
        <v>18.350000000000001</v>
      </c>
    </row>
    <row r="605" spans="1:9">
      <c r="A605">
        <v>237</v>
      </c>
      <c r="B605" t="s">
        <v>430</v>
      </c>
      <c r="C605" t="s">
        <v>431</v>
      </c>
      <c r="D605">
        <v>1978</v>
      </c>
      <c r="E605">
        <v>183</v>
      </c>
      <c r="F605" t="s">
        <v>21</v>
      </c>
      <c r="G605">
        <v>8.1</v>
      </c>
      <c r="H605">
        <v>86</v>
      </c>
      <c r="I605">
        <v>48.98</v>
      </c>
    </row>
    <row r="606" spans="1:9">
      <c r="A606">
        <v>237</v>
      </c>
      <c r="B606" t="s">
        <v>430</v>
      </c>
      <c r="C606" t="s">
        <v>431</v>
      </c>
      <c r="D606">
        <v>1978</v>
      </c>
      <c r="E606">
        <v>183</v>
      </c>
      <c r="F606" t="s">
        <v>80</v>
      </c>
      <c r="G606">
        <v>8.1</v>
      </c>
      <c r="H606">
        <v>86</v>
      </c>
      <c r="I606">
        <v>48.98</v>
      </c>
    </row>
    <row r="607" spans="1:9">
      <c r="A607">
        <v>238</v>
      </c>
      <c r="B607" t="s">
        <v>432</v>
      </c>
      <c r="C607" t="s">
        <v>219</v>
      </c>
      <c r="D607">
        <v>2001</v>
      </c>
      <c r="E607">
        <v>92</v>
      </c>
      <c r="F607" t="s">
        <v>40</v>
      </c>
      <c r="G607">
        <v>8.1</v>
      </c>
      <c r="H607">
        <v>79</v>
      </c>
      <c r="I607">
        <v>289.92</v>
      </c>
    </row>
    <row r="608" spans="1:9">
      <c r="A608">
        <v>238</v>
      </c>
      <c r="B608" t="s">
        <v>432</v>
      </c>
      <c r="C608" t="s">
        <v>219</v>
      </c>
      <c r="D608">
        <v>2001</v>
      </c>
      <c r="E608">
        <v>92</v>
      </c>
      <c r="F608" t="s">
        <v>36</v>
      </c>
      <c r="G608">
        <v>8.1</v>
      </c>
      <c r="H608">
        <v>79</v>
      </c>
      <c r="I608">
        <v>289.92</v>
      </c>
    </row>
    <row r="609" spans="1:9">
      <c r="A609">
        <v>238</v>
      </c>
      <c r="B609" t="s">
        <v>432</v>
      </c>
      <c r="C609" t="s">
        <v>219</v>
      </c>
      <c r="D609">
        <v>2001</v>
      </c>
      <c r="E609">
        <v>92</v>
      </c>
      <c r="F609" t="s">
        <v>60</v>
      </c>
      <c r="G609">
        <v>8.1</v>
      </c>
      <c r="H609">
        <v>79</v>
      </c>
      <c r="I609">
        <v>289.92</v>
      </c>
    </row>
    <row r="610" spans="1:9">
      <c r="A610">
        <v>239</v>
      </c>
      <c r="B610" t="s">
        <v>433</v>
      </c>
      <c r="C610" t="s">
        <v>108</v>
      </c>
      <c r="D610">
        <v>2003</v>
      </c>
      <c r="E610">
        <v>132</v>
      </c>
      <c r="F610" t="s">
        <v>24</v>
      </c>
      <c r="G610">
        <v>8.1</v>
      </c>
      <c r="H610">
        <v>82</v>
      </c>
      <c r="I610">
        <v>0.01</v>
      </c>
    </row>
    <row r="611" spans="1:9">
      <c r="A611">
        <v>239</v>
      </c>
      <c r="B611" t="s">
        <v>433</v>
      </c>
      <c r="C611" t="s">
        <v>108</v>
      </c>
      <c r="D611">
        <v>2003</v>
      </c>
      <c r="E611">
        <v>132</v>
      </c>
      <c r="F611" t="s">
        <v>21</v>
      </c>
      <c r="G611">
        <v>8.1</v>
      </c>
      <c r="H611">
        <v>82</v>
      </c>
      <c r="I611">
        <v>0.01</v>
      </c>
    </row>
    <row r="612" spans="1:9">
      <c r="A612">
        <v>239</v>
      </c>
      <c r="B612" t="s">
        <v>433</v>
      </c>
      <c r="C612" t="s">
        <v>108</v>
      </c>
      <c r="D612">
        <v>2003</v>
      </c>
      <c r="E612">
        <v>132</v>
      </c>
      <c r="F612" t="s">
        <v>57</v>
      </c>
      <c r="G612">
        <v>8.1</v>
      </c>
      <c r="H612">
        <v>82</v>
      </c>
      <c r="I612">
        <v>0.01</v>
      </c>
    </row>
    <row r="613" spans="1:9">
      <c r="A613">
        <v>240</v>
      </c>
      <c r="B613" t="s">
        <v>434</v>
      </c>
      <c r="C613" t="s">
        <v>435</v>
      </c>
      <c r="D613">
        <v>2015</v>
      </c>
      <c r="E613">
        <v>118</v>
      </c>
      <c r="F613" t="s">
        <v>21</v>
      </c>
      <c r="G613">
        <v>8.1</v>
      </c>
      <c r="H613">
        <v>86</v>
      </c>
      <c r="I613">
        <v>14.68</v>
      </c>
    </row>
    <row r="614" spans="1:9">
      <c r="A614">
        <v>240</v>
      </c>
      <c r="B614" t="s">
        <v>434</v>
      </c>
      <c r="C614" t="s">
        <v>435</v>
      </c>
      <c r="D614">
        <v>2015</v>
      </c>
      <c r="E614">
        <v>118</v>
      </c>
      <c r="F614" t="s">
        <v>83</v>
      </c>
      <c r="G614">
        <v>8.1</v>
      </c>
      <c r="H614">
        <v>86</v>
      </c>
      <c r="I614">
        <v>14.68</v>
      </c>
    </row>
    <row r="615" spans="1:9">
      <c r="A615">
        <v>241</v>
      </c>
      <c r="B615" t="s">
        <v>436</v>
      </c>
      <c r="C615" t="s">
        <v>437</v>
      </c>
      <c r="D615">
        <v>1995</v>
      </c>
      <c r="E615">
        <v>101</v>
      </c>
      <c r="F615" t="s">
        <v>21</v>
      </c>
      <c r="G615">
        <v>8.1</v>
      </c>
      <c r="H615">
        <v>77</v>
      </c>
      <c r="I615">
        <v>5.54</v>
      </c>
    </row>
    <row r="616" spans="1:9">
      <c r="A616">
        <v>241</v>
      </c>
      <c r="B616" t="s">
        <v>436</v>
      </c>
      <c r="C616" t="s">
        <v>437</v>
      </c>
      <c r="D616">
        <v>1995</v>
      </c>
      <c r="E616">
        <v>101</v>
      </c>
      <c r="F616" t="s">
        <v>50</v>
      </c>
      <c r="G616">
        <v>8.1</v>
      </c>
      <c r="H616">
        <v>77</v>
      </c>
      <c r="I616">
        <v>5.54</v>
      </c>
    </row>
    <row r="617" spans="1:9">
      <c r="A617">
        <v>242</v>
      </c>
      <c r="B617" t="s">
        <v>438</v>
      </c>
      <c r="C617" t="s">
        <v>305</v>
      </c>
      <c r="D617">
        <v>2013</v>
      </c>
      <c r="E617">
        <v>123</v>
      </c>
      <c r="F617" t="s">
        <v>27</v>
      </c>
      <c r="G617">
        <v>8.1</v>
      </c>
      <c r="H617">
        <v>74</v>
      </c>
      <c r="I617">
        <v>26.95</v>
      </c>
    </row>
    <row r="618" spans="1:9">
      <c r="A618">
        <v>242</v>
      </c>
      <c r="B618" t="s">
        <v>438</v>
      </c>
      <c r="C618" t="s">
        <v>305</v>
      </c>
      <c r="D618">
        <v>2013</v>
      </c>
      <c r="E618">
        <v>123</v>
      </c>
      <c r="F618" t="s">
        <v>30</v>
      </c>
      <c r="G618">
        <v>8.1</v>
      </c>
      <c r="H618">
        <v>74</v>
      </c>
      <c r="I618">
        <v>26.95</v>
      </c>
    </row>
    <row r="619" spans="1:9">
      <c r="A619">
        <v>242</v>
      </c>
      <c r="B619" t="s">
        <v>438</v>
      </c>
      <c r="C619" t="s">
        <v>305</v>
      </c>
      <c r="D619">
        <v>2013</v>
      </c>
      <c r="E619">
        <v>123</v>
      </c>
      <c r="F619" t="s">
        <v>21</v>
      </c>
      <c r="G619">
        <v>8.1</v>
      </c>
      <c r="H619">
        <v>74</v>
      </c>
      <c r="I619">
        <v>26.95</v>
      </c>
    </row>
    <row r="620" spans="1:9">
      <c r="A620">
        <v>243</v>
      </c>
      <c r="B620" t="s">
        <v>439</v>
      </c>
      <c r="C620" t="s">
        <v>440</v>
      </c>
      <c r="D620">
        <v>2013</v>
      </c>
      <c r="E620">
        <v>134</v>
      </c>
      <c r="F620" t="s">
        <v>30</v>
      </c>
      <c r="G620">
        <v>8.1</v>
      </c>
      <c r="H620">
        <v>96</v>
      </c>
      <c r="I620">
        <v>56.67</v>
      </c>
    </row>
    <row r="621" spans="1:9">
      <c r="A621">
        <v>243</v>
      </c>
      <c r="B621" t="s">
        <v>439</v>
      </c>
      <c r="C621" t="s">
        <v>440</v>
      </c>
      <c r="D621">
        <v>2013</v>
      </c>
      <c r="E621">
        <v>134</v>
      </c>
      <c r="F621" t="s">
        <v>21</v>
      </c>
      <c r="G621">
        <v>8.1</v>
      </c>
      <c r="H621">
        <v>96</v>
      </c>
      <c r="I621">
        <v>56.67</v>
      </c>
    </row>
    <row r="622" spans="1:9">
      <c r="A622">
        <v>243</v>
      </c>
      <c r="B622" t="s">
        <v>439</v>
      </c>
      <c r="C622" t="s">
        <v>440</v>
      </c>
      <c r="D622">
        <v>2013</v>
      </c>
      <c r="E622">
        <v>134</v>
      </c>
      <c r="F622" t="s">
        <v>31</v>
      </c>
      <c r="G622">
        <v>8.1</v>
      </c>
      <c r="H622">
        <v>96</v>
      </c>
      <c r="I622">
        <v>56.67</v>
      </c>
    </row>
    <row r="623" spans="1:9">
      <c r="A623">
        <v>244</v>
      </c>
      <c r="B623" t="s">
        <v>441</v>
      </c>
      <c r="C623" t="s">
        <v>442</v>
      </c>
      <c r="D623">
        <v>2015</v>
      </c>
      <c r="E623">
        <v>129</v>
      </c>
      <c r="F623" t="s">
        <v>30</v>
      </c>
      <c r="G623">
        <v>8.1</v>
      </c>
      <c r="H623">
        <v>93</v>
      </c>
      <c r="I623">
        <v>45.06</v>
      </c>
    </row>
    <row r="624" spans="1:9">
      <c r="A624">
        <v>244</v>
      </c>
      <c r="B624" t="s">
        <v>441</v>
      </c>
      <c r="C624" t="s">
        <v>442</v>
      </c>
      <c r="D624">
        <v>2015</v>
      </c>
      <c r="E624">
        <v>129</v>
      </c>
      <c r="F624" t="s">
        <v>24</v>
      </c>
      <c r="G624">
        <v>8.1</v>
      </c>
      <c r="H624">
        <v>93</v>
      </c>
      <c r="I624">
        <v>45.06</v>
      </c>
    </row>
    <row r="625" spans="1:9">
      <c r="A625">
        <v>244</v>
      </c>
      <c r="B625" t="s">
        <v>441</v>
      </c>
      <c r="C625" t="s">
        <v>442</v>
      </c>
      <c r="D625">
        <v>2015</v>
      </c>
      <c r="E625">
        <v>129</v>
      </c>
      <c r="F625" t="s">
        <v>21</v>
      </c>
      <c r="G625">
        <v>8.1</v>
      </c>
      <c r="H625">
        <v>93</v>
      </c>
      <c r="I625">
        <v>45.06</v>
      </c>
    </row>
    <row r="626" spans="1:9">
      <c r="A626">
        <v>245</v>
      </c>
      <c r="B626" t="s">
        <v>443</v>
      </c>
      <c r="C626" t="s">
        <v>444</v>
      </c>
      <c r="D626">
        <v>1965</v>
      </c>
      <c r="E626">
        <v>172</v>
      </c>
      <c r="F626" t="s">
        <v>30</v>
      </c>
      <c r="G626">
        <v>8.1</v>
      </c>
      <c r="H626">
        <v>63</v>
      </c>
      <c r="I626">
        <v>163.21</v>
      </c>
    </row>
    <row r="627" spans="1:9">
      <c r="A627">
        <v>245</v>
      </c>
      <c r="B627" t="s">
        <v>443</v>
      </c>
      <c r="C627" t="s">
        <v>444</v>
      </c>
      <c r="D627">
        <v>1965</v>
      </c>
      <c r="E627">
        <v>172</v>
      </c>
      <c r="F627" t="s">
        <v>21</v>
      </c>
      <c r="G627">
        <v>8.1</v>
      </c>
      <c r="H627">
        <v>63</v>
      </c>
      <c r="I627">
        <v>163.21</v>
      </c>
    </row>
    <row r="628" spans="1:9">
      <c r="A628">
        <v>245</v>
      </c>
      <c r="B628" t="s">
        <v>443</v>
      </c>
      <c r="C628" t="s">
        <v>444</v>
      </c>
      <c r="D628">
        <v>1965</v>
      </c>
      <c r="E628">
        <v>172</v>
      </c>
      <c r="F628" t="s">
        <v>88</v>
      </c>
      <c r="G628">
        <v>8.1</v>
      </c>
      <c r="H628">
        <v>63</v>
      </c>
      <c r="I628">
        <v>163.21</v>
      </c>
    </row>
    <row r="629" spans="1:9">
      <c r="A629">
        <v>246</v>
      </c>
      <c r="B629" t="s">
        <v>445</v>
      </c>
      <c r="C629" t="s">
        <v>446</v>
      </c>
      <c r="D629">
        <v>1986</v>
      </c>
      <c r="E629">
        <v>120</v>
      </c>
      <c r="F629" t="s">
        <v>21</v>
      </c>
      <c r="G629">
        <v>8.1</v>
      </c>
      <c r="H629">
        <v>92</v>
      </c>
      <c r="I629">
        <v>138.53</v>
      </c>
    </row>
    <row r="630" spans="1:9">
      <c r="A630">
        <v>246</v>
      </c>
      <c r="B630" t="s">
        <v>445</v>
      </c>
      <c r="C630" t="s">
        <v>446</v>
      </c>
      <c r="D630">
        <v>1986</v>
      </c>
      <c r="E630">
        <v>120</v>
      </c>
      <c r="F630" t="s">
        <v>80</v>
      </c>
      <c r="G630">
        <v>8.1</v>
      </c>
      <c r="H630">
        <v>92</v>
      </c>
      <c r="I630">
        <v>138.53</v>
      </c>
    </row>
    <row r="631" spans="1:9">
      <c r="A631">
        <v>247</v>
      </c>
      <c r="B631" t="s">
        <v>447</v>
      </c>
      <c r="C631" t="s">
        <v>448</v>
      </c>
      <c r="D631">
        <v>2010</v>
      </c>
      <c r="E631">
        <v>98</v>
      </c>
      <c r="F631" t="s">
        <v>40</v>
      </c>
      <c r="G631">
        <v>8.1</v>
      </c>
      <c r="H631">
        <v>75</v>
      </c>
      <c r="I631">
        <v>217.58</v>
      </c>
    </row>
    <row r="632" spans="1:9">
      <c r="A632">
        <v>247</v>
      </c>
      <c r="B632" t="s">
        <v>447</v>
      </c>
      <c r="C632" t="s">
        <v>448</v>
      </c>
      <c r="D632">
        <v>2010</v>
      </c>
      <c r="E632">
        <v>98</v>
      </c>
      <c r="F632" t="s">
        <v>27</v>
      </c>
      <c r="G632">
        <v>8.1</v>
      </c>
      <c r="H632">
        <v>75</v>
      </c>
      <c r="I632">
        <v>217.58</v>
      </c>
    </row>
    <row r="633" spans="1:9">
      <c r="A633">
        <v>247</v>
      </c>
      <c r="B633" t="s">
        <v>447</v>
      </c>
      <c r="C633" t="s">
        <v>448</v>
      </c>
      <c r="D633">
        <v>2010</v>
      </c>
      <c r="E633">
        <v>98</v>
      </c>
      <c r="F633" t="s">
        <v>36</v>
      </c>
      <c r="G633">
        <v>8.1</v>
      </c>
      <c r="H633">
        <v>75</v>
      </c>
      <c r="I633">
        <v>217.58</v>
      </c>
    </row>
    <row r="634" spans="1:9">
      <c r="A634">
        <v>248</v>
      </c>
      <c r="B634" t="s">
        <v>449</v>
      </c>
      <c r="C634" t="s">
        <v>288</v>
      </c>
      <c r="D634">
        <v>1998</v>
      </c>
      <c r="E634">
        <v>107</v>
      </c>
      <c r="F634" t="s">
        <v>27</v>
      </c>
      <c r="G634">
        <v>8.1</v>
      </c>
      <c r="H634">
        <v>66</v>
      </c>
      <c r="I634">
        <v>3.9</v>
      </c>
    </row>
    <row r="635" spans="1:9">
      <c r="A635">
        <v>248</v>
      </c>
      <c r="B635" t="s">
        <v>449</v>
      </c>
      <c r="C635" t="s">
        <v>288</v>
      </c>
      <c r="D635">
        <v>1998</v>
      </c>
      <c r="E635">
        <v>107</v>
      </c>
      <c r="F635" t="s">
        <v>60</v>
      </c>
      <c r="G635">
        <v>8.1</v>
      </c>
      <c r="H635">
        <v>66</v>
      </c>
      <c r="I635">
        <v>3.9</v>
      </c>
    </row>
    <row r="636" spans="1:9">
      <c r="A636">
        <v>248</v>
      </c>
      <c r="B636" t="s">
        <v>449</v>
      </c>
      <c r="C636" t="s">
        <v>288</v>
      </c>
      <c r="D636">
        <v>1998</v>
      </c>
      <c r="E636">
        <v>107</v>
      </c>
      <c r="F636" t="s">
        <v>24</v>
      </c>
      <c r="G636">
        <v>8.1</v>
      </c>
      <c r="H636">
        <v>66</v>
      </c>
      <c r="I636">
        <v>3.9</v>
      </c>
    </row>
    <row r="637" spans="1:9">
      <c r="A637">
        <v>249</v>
      </c>
      <c r="B637" t="s">
        <v>450</v>
      </c>
      <c r="C637" t="s">
        <v>451</v>
      </c>
      <c r="D637">
        <v>2011</v>
      </c>
      <c r="E637">
        <v>140</v>
      </c>
      <c r="F637" t="s">
        <v>27</v>
      </c>
      <c r="G637">
        <v>8.1</v>
      </c>
      <c r="H637">
        <v>71</v>
      </c>
      <c r="I637">
        <v>13.66</v>
      </c>
    </row>
    <row r="638" spans="1:9">
      <c r="A638">
        <v>249</v>
      </c>
      <c r="B638" t="s">
        <v>450</v>
      </c>
      <c r="C638" t="s">
        <v>451</v>
      </c>
      <c r="D638">
        <v>2011</v>
      </c>
      <c r="E638">
        <v>140</v>
      </c>
      <c r="F638" t="s">
        <v>21</v>
      </c>
      <c r="G638">
        <v>8.1</v>
      </c>
      <c r="H638">
        <v>71</v>
      </c>
      <c r="I638">
        <v>13.66</v>
      </c>
    </row>
    <row r="639" spans="1:9">
      <c r="A639">
        <v>249</v>
      </c>
      <c r="B639" t="s">
        <v>450</v>
      </c>
      <c r="C639" t="s">
        <v>451</v>
      </c>
      <c r="D639">
        <v>2011</v>
      </c>
      <c r="E639">
        <v>140</v>
      </c>
      <c r="F639" t="s">
        <v>363</v>
      </c>
      <c r="G639">
        <v>8.1</v>
      </c>
      <c r="H639">
        <v>71</v>
      </c>
      <c r="I639">
        <v>13.66</v>
      </c>
    </row>
    <row r="640" spans="1:9">
      <c r="A640">
        <v>250</v>
      </c>
      <c r="B640" t="s">
        <v>452</v>
      </c>
      <c r="C640" t="s">
        <v>453</v>
      </c>
      <c r="D640">
        <v>2019</v>
      </c>
      <c r="E640">
        <v>122</v>
      </c>
      <c r="F640" t="s">
        <v>21</v>
      </c>
      <c r="G640">
        <v>8.1</v>
      </c>
      <c r="H640">
        <v>95</v>
      </c>
      <c r="I640">
        <v>3.76</v>
      </c>
    </row>
    <row r="641" spans="1:9">
      <c r="A641">
        <v>251</v>
      </c>
      <c r="B641" t="s">
        <v>454</v>
      </c>
      <c r="C641" t="s">
        <v>291</v>
      </c>
      <c r="D641">
        <v>2008</v>
      </c>
      <c r="E641">
        <v>116</v>
      </c>
      <c r="F641" t="s">
        <v>21</v>
      </c>
      <c r="G641">
        <v>8.1</v>
      </c>
      <c r="H641">
        <v>72</v>
      </c>
      <c r="I641">
        <v>148.1</v>
      </c>
    </row>
    <row r="642" spans="1:9">
      <c r="A642">
        <v>252</v>
      </c>
      <c r="B642" t="s">
        <v>455</v>
      </c>
      <c r="C642" t="s">
        <v>291</v>
      </c>
      <c r="D642">
        <v>2004</v>
      </c>
      <c r="E642">
        <v>132</v>
      </c>
      <c r="F642" t="s">
        <v>21</v>
      </c>
      <c r="G642">
        <v>8.1</v>
      </c>
      <c r="H642">
        <v>86</v>
      </c>
      <c r="I642">
        <v>100.49</v>
      </c>
    </row>
    <row r="643" spans="1:9">
      <c r="A643">
        <v>252</v>
      </c>
      <c r="B643" t="s">
        <v>455</v>
      </c>
      <c r="C643" t="s">
        <v>291</v>
      </c>
      <c r="D643">
        <v>2004</v>
      </c>
      <c r="E643">
        <v>132</v>
      </c>
      <c r="F643" t="s">
        <v>363</v>
      </c>
      <c r="G643">
        <v>8.1</v>
      </c>
      <c r="H643">
        <v>86</v>
      </c>
      <c r="I643">
        <v>100.49</v>
      </c>
    </row>
    <row r="644" spans="1:9">
      <c r="A644">
        <v>253</v>
      </c>
      <c r="B644" t="s">
        <v>456</v>
      </c>
      <c r="C644" t="s">
        <v>152</v>
      </c>
      <c r="D644">
        <v>1975</v>
      </c>
      <c r="E644">
        <v>185</v>
      </c>
      <c r="F644" t="s">
        <v>36</v>
      </c>
      <c r="G644">
        <v>8.1</v>
      </c>
      <c r="H644">
        <v>89</v>
      </c>
      <c r="I644">
        <v>0</v>
      </c>
    </row>
    <row r="645" spans="1:9">
      <c r="A645">
        <v>253</v>
      </c>
      <c r="B645" t="s">
        <v>456</v>
      </c>
      <c r="C645" t="s">
        <v>152</v>
      </c>
      <c r="D645">
        <v>1975</v>
      </c>
      <c r="E645">
        <v>185</v>
      </c>
      <c r="F645" t="s">
        <v>21</v>
      </c>
      <c r="G645">
        <v>8.1</v>
      </c>
      <c r="H645">
        <v>89</v>
      </c>
      <c r="I645">
        <v>0</v>
      </c>
    </row>
    <row r="646" spans="1:9">
      <c r="A646">
        <v>253</v>
      </c>
      <c r="B646" t="s">
        <v>456</v>
      </c>
      <c r="C646" t="s">
        <v>152</v>
      </c>
      <c r="D646">
        <v>1975</v>
      </c>
      <c r="E646">
        <v>185</v>
      </c>
      <c r="F646" t="s">
        <v>80</v>
      </c>
      <c r="G646">
        <v>8.1</v>
      </c>
      <c r="H646">
        <v>89</v>
      </c>
      <c r="I646">
        <v>0</v>
      </c>
    </row>
    <row r="647" spans="1:9">
      <c r="A647">
        <v>254</v>
      </c>
      <c r="B647" t="s">
        <v>457</v>
      </c>
      <c r="C647" t="s">
        <v>458</v>
      </c>
      <c r="D647">
        <v>2000</v>
      </c>
      <c r="E647">
        <v>98</v>
      </c>
      <c r="F647" t="s">
        <v>21</v>
      </c>
      <c r="G647">
        <v>8.1</v>
      </c>
      <c r="H647">
        <v>87</v>
      </c>
      <c r="I647">
        <v>2.73</v>
      </c>
    </row>
    <row r="648" spans="1:9">
      <c r="A648">
        <v>254</v>
      </c>
      <c r="B648" t="s">
        <v>457</v>
      </c>
      <c r="C648" t="s">
        <v>458</v>
      </c>
      <c r="D648">
        <v>2000</v>
      </c>
      <c r="E648">
        <v>98</v>
      </c>
      <c r="F648" t="s">
        <v>50</v>
      </c>
      <c r="G648">
        <v>8.1</v>
      </c>
      <c r="H648">
        <v>87</v>
      </c>
      <c r="I648">
        <v>2.73</v>
      </c>
    </row>
    <row r="649" spans="1:9">
      <c r="A649">
        <v>255</v>
      </c>
      <c r="B649" t="s">
        <v>459</v>
      </c>
      <c r="C649" t="s">
        <v>460</v>
      </c>
      <c r="D649">
        <v>1995</v>
      </c>
      <c r="E649">
        <v>98</v>
      </c>
      <c r="F649" t="s">
        <v>24</v>
      </c>
      <c r="G649">
        <v>8.1</v>
      </c>
      <c r="H649">
        <v>0</v>
      </c>
      <c r="I649">
        <v>0.31</v>
      </c>
    </row>
    <row r="650" spans="1:9">
      <c r="A650">
        <v>255</v>
      </c>
      <c r="B650" t="s">
        <v>459</v>
      </c>
      <c r="C650" t="s">
        <v>460</v>
      </c>
      <c r="D650">
        <v>1995</v>
      </c>
      <c r="E650">
        <v>98</v>
      </c>
      <c r="F650" t="s">
        <v>21</v>
      </c>
      <c r="G650">
        <v>8.1</v>
      </c>
      <c r="H650">
        <v>0</v>
      </c>
      <c r="I650">
        <v>0.31</v>
      </c>
    </row>
    <row r="651" spans="1:9">
      <c r="A651">
        <v>256</v>
      </c>
      <c r="B651" t="s">
        <v>461</v>
      </c>
      <c r="C651" t="s">
        <v>462</v>
      </c>
      <c r="D651">
        <v>2009</v>
      </c>
      <c r="E651">
        <v>93</v>
      </c>
      <c r="F651" t="s">
        <v>30</v>
      </c>
      <c r="G651">
        <v>8.1</v>
      </c>
      <c r="H651">
        <v>0</v>
      </c>
      <c r="I651">
        <v>0</v>
      </c>
    </row>
    <row r="652" spans="1:9">
      <c r="A652">
        <v>256</v>
      </c>
      <c r="B652" t="s">
        <v>461</v>
      </c>
      <c r="C652" t="s">
        <v>462</v>
      </c>
      <c r="D652">
        <v>2009</v>
      </c>
      <c r="E652">
        <v>93</v>
      </c>
      <c r="F652" t="s">
        <v>21</v>
      </c>
      <c r="G652">
        <v>8.1</v>
      </c>
      <c r="H652">
        <v>0</v>
      </c>
      <c r="I652">
        <v>0</v>
      </c>
    </row>
    <row r="653" spans="1:9">
      <c r="A653">
        <v>256</v>
      </c>
      <c r="B653" t="s">
        <v>461</v>
      </c>
      <c r="C653" t="s">
        <v>462</v>
      </c>
      <c r="D653">
        <v>2009</v>
      </c>
      <c r="E653">
        <v>93</v>
      </c>
      <c r="F653" t="s">
        <v>88</v>
      </c>
      <c r="G653">
        <v>8.1</v>
      </c>
      <c r="H653">
        <v>0</v>
      </c>
      <c r="I653">
        <v>0</v>
      </c>
    </row>
    <row r="654" spans="1:9">
      <c r="A654">
        <v>257</v>
      </c>
      <c r="B654" t="s">
        <v>463</v>
      </c>
      <c r="C654" t="s">
        <v>87</v>
      </c>
      <c r="D654">
        <v>1988</v>
      </c>
      <c r="E654">
        <v>86</v>
      </c>
      <c r="F654" t="s">
        <v>40</v>
      </c>
      <c r="G654">
        <v>8.1</v>
      </c>
      <c r="H654">
        <v>86</v>
      </c>
      <c r="I654">
        <v>1.1100000000000001</v>
      </c>
    </row>
    <row r="655" spans="1:9">
      <c r="A655">
        <v>257</v>
      </c>
      <c r="B655" t="s">
        <v>463</v>
      </c>
      <c r="C655" t="s">
        <v>87</v>
      </c>
      <c r="D655">
        <v>1988</v>
      </c>
      <c r="E655">
        <v>86</v>
      </c>
      <c r="F655" t="s">
        <v>60</v>
      </c>
      <c r="G655">
        <v>8.1</v>
      </c>
      <c r="H655">
        <v>86</v>
      </c>
      <c r="I655">
        <v>1.1100000000000001</v>
      </c>
    </row>
    <row r="656" spans="1:9">
      <c r="A656">
        <v>257</v>
      </c>
      <c r="B656" t="s">
        <v>463</v>
      </c>
      <c r="C656" t="s">
        <v>87</v>
      </c>
      <c r="D656">
        <v>1988</v>
      </c>
      <c r="E656">
        <v>86</v>
      </c>
      <c r="F656" t="s">
        <v>88</v>
      </c>
      <c r="G656">
        <v>8.1</v>
      </c>
      <c r="H656">
        <v>86</v>
      </c>
      <c r="I656">
        <v>1.1100000000000001</v>
      </c>
    </row>
    <row r="657" spans="1:9">
      <c r="A657">
        <v>258</v>
      </c>
      <c r="B657" t="s">
        <v>464</v>
      </c>
      <c r="C657" t="s">
        <v>63</v>
      </c>
      <c r="D657">
        <v>1980</v>
      </c>
      <c r="E657">
        <v>129</v>
      </c>
      <c r="F657" t="s">
        <v>30</v>
      </c>
      <c r="G657">
        <v>8.1</v>
      </c>
      <c r="H657">
        <v>90</v>
      </c>
      <c r="I657">
        <v>23.38</v>
      </c>
    </row>
    <row r="658" spans="1:9">
      <c r="A658">
        <v>258</v>
      </c>
      <c r="B658" t="s">
        <v>464</v>
      </c>
      <c r="C658" t="s">
        <v>63</v>
      </c>
      <c r="D658">
        <v>1980</v>
      </c>
      <c r="E658">
        <v>129</v>
      </c>
      <c r="F658" t="s">
        <v>21</v>
      </c>
      <c r="G658">
        <v>8.1</v>
      </c>
      <c r="H658">
        <v>90</v>
      </c>
      <c r="I658">
        <v>23.38</v>
      </c>
    </row>
    <row r="659" spans="1:9">
      <c r="A659">
        <v>258</v>
      </c>
      <c r="B659" t="s">
        <v>464</v>
      </c>
      <c r="C659" t="s">
        <v>63</v>
      </c>
      <c r="D659">
        <v>1980</v>
      </c>
      <c r="E659">
        <v>129</v>
      </c>
      <c r="F659" t="s">
        <v>363</v>
      </c>
      <c r="G659">
        <v>8.1</v>
      </c>
      <c r="H659">
        <v>90</v>
      </c>
      <c r="I659">
        <v>23.38</v>
      </c>
    </row>
    <row r="660" spans="1:9">
      <c r="A660">
        <v>259</v>
      </c>
      <c r="B660" t="s">
        <v>465</v>
      </c>
      <c r="C660" t="s">
        <v>466</v>
      </c>
      <c r="D660">
        <v>1967</v>
      </c>
      <c r="E660">
        <v>127</v>
      </c>
      <c r="F660" t="s">
        <v>24</v>
      </c>
      <c r="G660">
        <v>8.1</v>
      </c>
      <c r="H660">
        <v>92</v>
      </c>
      <c r="I660">
        <v>16.22</v>
      </c>
    </row>
    <row r="661" spans="1:9">
      <c r="A661">
        <v>259</v>
      </c>
      <c r="B661" t="s">
        <v>465</v>
      </c>
      <c r="C661" t="s">
        <v>466</v>
      </c>
      <c r="D661">
        <v>1967</v>
      </c>
      <c r="E661">
        <v>127</v>
      </c>
      <c r="F661" t="s">
        <v>21</v>
      </c>
      <c r="G661">
        <v>8.1</v>
      </c>
      <c r="H661">
        <v>92</v>
      </c>
      <c r="I661">
        <v>16.22</v>
      </c>
    </row>
    <row r="662" spans="1:9">
      <c r="A662">
        <v>260</v>
      </c>
      <c r="B662" t="s">
        <v>467</v>
      </c>
      <c r="C662" t="s">
        <v>410</v>
      </c>
      <c r="D662">
        <v>1999</v>
      </c>
      <c r="E662">
        <v>86</v>
      </c>
      <c r="F662" t="s">
        <v>40</v>
      </c>
      <c r="G662">
        <v>8.1</v>
      </c>
      <c r="H662">
        <v>85</v>
      </c>
      <c r="I662">
        <v>23.16</v>
      </c>
    </row>
    <row r="663" spans="1:9">
      <c r="A663">
        <v>260</v>
      </c>
      <c r="B663" t="s">
        <v>467</v>
      </c>
      <c r="C663" t="s">
        <v>410</v>
      </c>
      <c r="D663">
        <v>1999</v>
      </c>
      <c r="E663">
        <v>86</v>
      </c>
      <c r="F663" t="s">
        <v>27</v>
      </c>
      <c r="G663">
        <v>8.1</v>
      </c>
      <c r="H663">
        <v>85</v>
      </c>
      <c r="I663">
        <v>23.16</v>
      </c>
    </row>
    <row r="664" spans="1:9">
      <c r="A664">
        <v>260</v>
      </c>
      <c r="B664" t="s">
        <v>467</v>
      </c>
      <c r="C664" t="s">
        <v>410</v>
      </c>
      <c r="D664">
        <v>1999</v>
      </c>
      <c r="E664">
        <v>86</v>
      </c>
      <c r="F664" t="s">
        <v>36</v>
      </c>
      <c r="G664">
        <v>8.1</v>
      </c>
      <c r="H664">
        <v>85</v>
      </c>
      <c r="I664">
        <v>23.16</v>
      </c>
    </row>
    <row r="665" spans="1:9">
      <c r="A665">
        <v>261</v>
      </c>
      <c r="B665" t="s">
        <v>468</v>
      </c>
      <c r="C665" t="s">
        <v>469</v>
      </c>
      <c r="D665">
        <v>2014</v>
      </c>
      <c r="E665">
        <v>122</v>
      </c>
      <c r="F665" t="s">
        <v>60</v>
      </c>
      <c r="G665">
        <v>8.1</v>
      </c>
      <c r="H665">
        <v>77</v>
      </c>
      <c r="I665">
        <v>3.11</v>
      </c>
    </row>
    <row r="666" spans="1:9">
      <c r="A666">
        <v>261</v>
      </c>
      <c r="B666" t="s">
        <v>468</v>
      </c>
      <c r="C666" t="s">
        <v>469</v>
      </c>
      <c r="D666">
        <v>2014</v>
      </c>
      <c r="E666">
        <v>122</v>
      </c>
      <c r="F666" t="s">
        <v>21</v>
      </c>
      <c r="G666">
        <v>8.1</v>
      </c>
      <c r="H666">
        <v>77</v>
      </c>
      <c r="I666">
        <v>3.11</v>
      </c>
    </row>
    <row r="667" spans="1:9">
      <c r="A667">
        <v>261</v>
      </c>
      <c r="B667" t="s">
        <v>468</v>
      </c>
      <c r="C667" t="s">
        <v>469</v>
      </c>
      <c r="D667">
        <v>2014</v>
      </c>
      <c r="E667">
        <v>122</v>
      </c>
      <c r="F667" t="s">
        <v>83</v>
      </c>
      <c r="G667">
        <v>8.1</v>
      </c>
      <c r="H667">
        <v>77</v>
      </c>
      <c r="I667">
        <v>3.11</v>
      </c>
    </row>
    <row r="668" spans="1:9">
      <c r="A668">
        <v>262</v>
      </c>
      <c r="B668" t="s">
        <v>470</v>
      </c>
      <c r="C668" t="s">
        <v>437</v>
      </c>
      <c r="D668">
        <v>2004</v>
      </c>
      <c r="E668">
        <v>80</v>
      </c>
      <c r="F668" t="s">
        <v>21</v>
      </c>
      <c r="G668">
        <v>8.1</v>
      </c>
      <c r="H668">
        <v>91</v>
      </c>
      <c r="I668">
        <v>5.82</v>
      </c>
    </row>
    <row r="669" spans="1:9">
      <c r="A669">
        <v>262</v>
      </c>
      <c r="B669" t="s">
        <v>470</v>
      </c>
      <c r="C669" t="s">
        <v>437</v>
      </c>
      <c r="D669">
        <v>2004</v>
      </c>
      <c r="E669">
        <v>80</v>
      </c>
      <c r="F669" t="s">
        <v>50</v>
      </c>
      <c r="G669">
        <v>8.1</v>
      </c>
      <c r="H669">
        <v>91</v>
      </c>
      <c r="I669">
        <v>5.82</v>
      </c>
    </row>
    <row r="670" spans="1:9">
      <c r="A670">
        <v>263</v>
      </c>
      <c r="B670" t="s">
        <v>471</v>
      </c>
      <c r="C670" t="s">
        <v>472</v>
      </c>
      <c r="D670">
        <v>1979</v>
      </c>
      <c r="E670">
        <v>162</v>
      </c>
      <c r="F670" t="s">
        <v>21</v>
      </c>
      <c r="G670">
        <v>8.1</v>
      </c>
      <c r="H670">
        <v>85</v>
      </c>
      <c r="I670">
        <v>0.23</v>
      </c>
    </row>
    <row r="671" spans="1:9">
      <c r="A671">
        <v>263</v>
      </c>
      <c r="B671" t="s">
        <v>471</v>
      </c>
      <c r="C671" t="s">
        <v>472</v>
      </c>
      <c r="D671">
        <v>1979</v>
      </c>
      <c r="E671">
        <v>162</v>
      </c>
      <c r="F671" t="s">
        <v>44</v>
      </c>
      <c r="G671">
        <v>8.1</v>
      </c>
      <c r="H671">
        <v>85</v>
      </c>
      <c r="I671">
        <v>0.23</v>
      </c>
    </row>
    <row r="672" spans="1:9">
      <c r="A672">
        <v>264</v>
      </c>
      <c r="B672" t="s">
        <v>473</v>
      </c>
      <c r="C672" t="s">
        <v>474</v>
      </c>
      <c r="D672">
        <v>2016</v>
      </c>
      <c r="E672">
        <v>130</v>
      </c>
      <c r="F672" t="s">
        <v>40</v>
      </c>
      <c r="G672">
        <v>8.1</v>
      </c>
      <c r="H672">
        <v>78</v>
      </c>
      <c r="I672">
        <v>0</v>
      </c>
    </row>
    <row r="673" spans="1:9">
      <c r="A673">
        <v>264</v>
      </c>
      <c r="B673" t="s">
        <v>473</v>
      </c>
      <c r="C673" t="s">
        <v>474</v>
      </c>
      <c r="D673">
        <v>2016</v>
      </c>
      <c r="E673">
        <v>130</v>
      </c>
      <c r="F673" t="s">
        <v>21</v>
      </c>
      <c r="G673">
        <v>8.1</v>
      </c>
      <c r="H673">
        <v>78</v>
      </c>
      <c r="I673">
        <v>0</v>
      </c>
    </row>
    <row r="674" spans="1:9">
      <c r="A674">
        <v>265</v>
      </c>
      <c r="B674" t="s">
        <v>475</v>
      </c>
      <c r="C674" t="s">
        <v>33</v>
      </c>
      <c r="D674">
        <v>1976</v>
      </c>
      <c r="E674">
        <v>121</v>
      </c>
      <c r="F674" t="s">
        <v>21</v>
      </c>
      <c r="G674">
        <v>8.1</v>
      </c>
      <c r="H674">
        <v>83</v>
      </c>
      <c r="I674">
        <v>0</v>
      </c>
    </row>
    <row r="675" spans="1:9">
      <c r="A675">
        <v>266</v>
      </c>
      <c r="B675" t="s">
        <v>476</v>
      </c>
      <c r="C675" t="s">
        <v>477</v>
      </c>
      <c r="D675">
        <v>1959</v>
      </c>
      <c r="E675">
        <v>212</v>
      </c>
      <c r="F675" t="s">
        <v>36</v>
      </c>
      <c r="G675">
        <v>8.1</v>
      </c>
      <c r="H675">
        <v>90</v>
      </c>
      <c r="I675">
        <v>74.7</v>
      </c>
    </row>
    <row r="676" spans="1:9">
      <c r="A676">
        <v>266</v>
      </c>
      <c r="B676" t="s">
        <v>476</v>
      </c>
      <c r="C676" t="s">
        <v>477</v>
      </c>
      <c r="D676">
        <v>1959</v>
      </c>
      <c r="E676">
        <v>212</v>
      </c>
      <c r="F676" t="s">
        <v>21</v>
      </c>
      <c r="G676">
        <v>8.1</v>
      </c>
      <c r="H676">
        <v>90</v>
      </c>
      <c r="I676">
        <v>74.7</v>
      </c>
    </row>
    <row r="677" spans="1:9">
      <c r="A677">
        <v>267</v>
      </c>
      <c r="B677" t="s">
        <v>478</v>
      </c>
      <c r="C677" t="s">
        <v>479</v>
      </c>
      <c r="D677">
        <v>1984</v>
      </c>
      <c r="E677">
        <v>145</v>
      </c>
      <c r="F677" t="s">
        <v>21</v>
      </c>
      <c r="G677">
        <v>8.1</v>
      </c>
      <c r="H677">
        <v>81</v>
      </c>
      <c r="I677">
        <v>2.1800000000000002</v>
      </c>
    </row>
    <row r="678" spans="1:9">
      <c r="A678">
        <v>268</v>
      </c>
      <c r="B678" t="s">
        <v>480</v>
      </c>
      <c r="C678" t="s">
        <v>481</v>
      </c>
      <c r="D678">
        <v>1957</v>
      </c>
      <c r="E678">
        <v>96</v>
      </c>
      <c r="F678" t="s">
        <v>21</v>
      </c>
      <c r="G678">
        <v>8.1</v>
      </c>
      <c r="H678">
        <v>88</v>
      </c>
      <c r="I678">
        <v>0</v>
      </c>
    </row>
    <row r="679" spans="1:9">
      <c r="A679">
        <v>268</v>
      </c>
      <c r="B679" t="s">
        <v>480</v>
      </c>
      <c r="C679" t="s">
        <v>481</v>
      </c>
      <c r="D679">
        <v>1957</v>
      </c>
      <c r="E679">
        <v>96</v>
      </c>
      <c r="F679" t="s">
        <v>70</v>
      </c>
      <c r="G679">
        <v>8.1</v>
      </c>
      <c r="H679">
        <v>88</v>
      </c>
      <c r="I679">
        <v>0</v>
      </c>
    </row>
    <row r="680" spans="1:9">
      <c r="A680">
        <v>269</v>
      </c>
      <c r="B680" t="s">
        <v>482</v>
      </c>
      <c r="C680" t="s">
        <v>227</v>
      </c>
      <c r="D680">
        <v>1957</v>
      </c>
      <c r="E680">
        <v>161</v>
      </c>
      <c r="F680" t="s">
        <v>36</v>
      </c>
      <c r="G680">
        <v>8.1</v>
      </c>
      <c r="H680">
        <v>87</v>
      </c>
      <c r="I680">
        <v>44.91</v>
      </c>
    </row>
    <row r="681" spans="1:9">
      <c r="A681">
        <v>269</v>
      </c>
      <c r="B681" t="s">
        <v>482</v>
      </c>
      <c r="C681" t="s">
        <v>227</v>
      </c>
      <c r="D681">
        <v>1957</v>
      </c>
      <c r="E681">
        <v>161</v>
      </c>
      <c r="F681" t="s">
        <v>21</v>
      </c>
      <c r="G681">
        <v>8.1</v>
      </c>
      <c r="H681">
        <v>87</v>
      </c>
      <c r="I681">
        <v>44.91</v>
      </c>
    </row>
    <row r="682" spans="1:9">
      <c r="A682">
        <v>269</v>
      </c>
      <c r="B682" t="s">
        <v>482</v>
      </c>
      <c r="C682" t="s">
        <v>227</v>
      </c>
      <c r="D682">
        <v>1957</v>
      </c>
      <c r="E682">
        <v>161</v>
      </c>
      <c r="F682" t="s">
        <v>80</v>
      </c>
      <c r="G682">
        <v>8.1</v>
      </c>
      <c r="H682">
        <v>87</v>
      </c>
      <c r="I682">
        <v>44.91</v>
      </c>
    </row>
    <row r="683" spans="1:9">
      <c r="A683">
        <v>270</v>
      </c>
      <c r="B683" t="s">
        <v>483</v>
      </c>
      <c r="C683" t="s">
        <v>481</v>
      </c>
      <c r="D683">
        <v>1966</v>
      </c>
      <c r="E683">
        <v>83</v>
      </c>
      <c r="F683" t="s">
        <v>21</v>
      </c>
      <c r="G683">
        <v>8.1</v>
      </c>
      <c r="H683">
        <v>86</v>
      </c>
      <c r="I683">
        <v>0</v>
      </c>
    </row>
    <row r="684" spans="1:9">
      <c r="A684">
        <v>270</v>
      </c>
      <c r="B684" t="s">
        <v>483</v>
      </c>
      <c r="C684" t="s">
        <v>481</v>
      </c>
      <c r="D684">
        <v>1966</v>
      </c>
      <c r="E684">
        <v>83</v>
      </c>
      <c r="F684" t="s">
        <v>83</v>
      </c>
      <c r="G684">
        <v>8.1</v>
      </c>
      <c r="H684">
        <v>86</v>
      </c>
      <c r="I684">
        <v>0</v>
      </c>
    </row>
    <row r="685" spans="1:9">
      <c r="A685">
        <v>271</v>
      </c>
      <c r="B685" t="s">
        <v>484</v>
      </c>
      <c r="C685" t="s">
        <v>485</v>
      </c>
      <c r="D685">
        <v>1993</v>
      </c>
      <c r="E685">
        <v>133</v>
      </c>
      <c r="F685" t="s">
        <v>30</v>
      </c>
      <c r="G685">
        <v>8.1</v>
      </c>
      <c r="H685">
        <v>84</v>
      </c>
      <c r="I685">
        <v>25.01</v>
      </c>
    </row>
    <row r="686" spans="1:9">
      <c r="A686">
        <v>271</v>
      </c>
      <c r="B686" t="s">
        <v>484</v>
      </c>
      <c r="C686" t="s">
        <v>485</v>
      </c>
      <c r="D686">
        <v>1993</v>
      </c>
      <c r="E686">
        <v>133</v>
      </c>
      <c r="F686" t="s">
        <v>24</v>
      </c>
      <c r="G686">
        <v>8.1</v>
      </c>
      <c r="H686">
        <v>84</v>
      </c>
      <c r="I686">
        <v>25.01</v>
      </c>
    </row>
    <row r="687" spans="1:9">
      <c r="A687">
        <v>271</v>
      </c>
      <c r="B687" t="s">
        <v>484</v>
      </c>
      <c r="C687" t="s">
        <v>485</v>
      </c>
      <c r="D687">
        <v>1993</v>
      </c>
      <c r="E687">
        <v>133</v>
      </c>
      <c r="F687" t="s">
        <v>21</v>
      </c>
      <c r="G687">
        <v>8.1</v>
      </c>
      <c r="H687">
        <v>84</v>
      </c>
      <c r="I687">
        <v>25.01</v>
      </c>
    </row>
    <row r="688" spans="1:9">
      <c r="A688">
        <v>272</v>
      </c>
      <c r="B688" t="s">
        <v>486</v>
      </c>
      <c r="C688" t="s">
        <v>487</v>
      </c>
      <c r="D688">
        <v>2004</v>
      </c>
      <c r="E688">
        <v>121</v>
      </c>
      <c r="F688" t="s">
        <v>30</v>
      </c>
      <c r="G688">
        <v>8.1</v>
      </c>
      <c r="H688">
        <v>79</v>
      </c>
      <c r="I688">
        <v>23.53</v>
      </c>
    </row>
    <row r="689" spans="1:9">
      <c r="A689">
        <v>272</v>
      </c>
      <c r="B689" t="s">
        <v>486</v>
      </c>
      <c r="C689" t="s">
        <v>487</v>
      </c>
      <c r="D689">
        <v>2004</v>
      </c>
      <c r="E689">
        <v>121</v>
      </c>
      <c r="F689" t="s">
        <v>21</v>
      </c>
      <c r="G689">
        <v>8.1</v>
      </c>
      <c r="H689">
        <v>79</v>
      </c>
      <c r="I689">
        <v>23.53</v>
      </c>
    </row>
    <row r="690" spans="1:9">
      <c r="A690">
        <v>272</v>
      </c>
      <c r="B690" t="s">
        <v>486</v>
      </c>
      <c r="C690" t="s">
        <v>487</v>
      </c>
      <c r="D690">
        <v>2004</v>
      </c>
      <c r="E690">
        <v>121</v>
      </c>
      <c r="F690" t="s">
        <v>31</v>
      </c>
      <c r="G690">
        <v>8.1</v>
      </c>
      <c r="H690">
        <v>79</v>
      </c>
      <c r="I690">
        <v>23.53</v>
      </c>
    </row>
    <row r="691" spans="1:9">
      <c r="A691">
        <v>273</v>
      </c>
      <c r="B691" t="s">
        <v>488</v>
      </c>
      <c r="C691" t="s">
        <v>489</v>
      </c>
      <c r="D691">
        <v>2000</v>
      </c>
      <c r="E691">
        <v>154</v>
      </c>
      <c r="F691" t="s">
        <v>21</v>
      </c>
      <c r="G691">
        <v>8.1</v>
      </c>
      <c r="H691">
        <v>83</v>
      </c>
      <c r="I691">
        <v>5.38</v>
      </c>
    </row>
    <row r="692" spans="1:9">
      <c r="A692">
        <v>273</v>
      </c>
      <c r="B692" t="s">
        <v>488</v>
      </c>
      <c r="C692" t="s">
        <v>489</v>
      </c>
      <c r="D692">
        <v>2000</v>
      </c>
      <c r="E692">
        <v>154</v>
      </c>
      <c r="F692" t="s">
        <v>83</v>
      </c>
      <c r="G692">
        <v>8.1</v>
      </c>
      <c r="H692">
        <v>83</v>
      </c>
      <c r="I692">
        <v>5.38</v>
      </c>
    </row>
    <row r="693" spans="1:9">
      <c r="A693">
        <v>274</v>
      </c>
      <c r="B693" t="s">
        <v>490</v>
      </c>
      <c r="C693" t="s">
        <v>491</v>
      </c>
      <c r="D693">
        <v>1976</v>
      </c>
      <c r="E693">
        <v>177</v>
      </c>
      <c r="F693" t="s">
        <v>30</v>
      </c>
      <c r="G693">
        <v>8.1</v>
      </c>
      <c r="H693">
        <v>0</v>
      </c>
      <c r="I693">
        <v>0</v>
      </c>
    </row>
    <row r="694" spans="1:9">
      <c r="A694">
        <v>274</v>
      </c>
      <c r="B694" t="s">
        <v>490</v>
      </c>
      <c r="C694" t="s">
        <v>491</v>
      </c>
      <c r="D694">
        <v>1976</v>
      </c>
      <c r="E694">
        <v>177</v>
      </c>
      <c r="F694" t="s">
        <v>21</v>
      </c>
      <c r="G694">
        <v>8.1</v>
      </c>
      <c r="H694">
        <v>0</v>
      </c>
      <c r="I694">
        <v>0</v>
      </c>
    </row>
    <row r="695" spans="1:9">
      <c r="A695">
        <v>274</v>
      </c>
      <c r="B695" t="s">
        <v>490</v>
      </c>
      <c r="C695" t="s">
        <v>491</v>
      </c>
      <c r="D695">
        <v>1976</v>
      </c>
      <c r="E695">
        <v>177</v>
      </c>
      <c r="F695" t="s">
        <v>31</v>
      </c>
      <c r="G695">
        <v>8.1</v>
      </c>
      <c r="H695">
        <v>0</v>
      </c>
      <c r="I695">
        <v>0</v>
      </c>
    </row>
    <row r="696" spans="1:9">
      <c r="A696">
        <v>275</v>
      </c>
      <c r="B696" t="s">
        <v>492</v>
      </c>
      <c r="C696" t="s">
        <v>124</v>
      </c>
      <c r="D696">
        <v>1940</v>
      </c>
      <c r="E696">
        <v>130</v>
      </c>
      <c r="F696" t="s">
        <v>21</v>
      </c>
      <c r="G696">
        <v>8.1</v>
      </c>
      <c r="H696">
        <v>86</v>
      </c>
      <c r="I696">
        <v>4.3600000000000003</v>
      </c>
    </row>
    <row r="697" spans="1:9">
      <c r="A697">
        <v>275</v>
      </c>
      <c r="B697" t="s">
        <v>492</v>
      </c>
      <c r="C697" t="s">
        <v>124</v>
      </c>
      <c r="D697">
        <v>1940</v>
      </c>
      <c r="E697">
        <v>130</v>
      </c>
      <c r="F697" t="s">
        <v>176</v>
      </c>
      <c r="G697">
        <v>8.1</v>
      </c>
      <c r="H697">
        <v>86</v>
      </c>
      <c r="I697">
        <v>4.3600000000000003</v>
      </c>
    </row>
    <row r="698" spans="1:9">
      <c r="A698">
        <v>275</v>
      </c>
      <c r="B698" t="s">
        <v>492</v>
      </c>
      <c r="C698" t="s">
        <v>124</v>
      </c>
      <c r="D698">
        <v>1940</v>
      </c>
      <c r="E698">
        <v>130</v>
      </c>
      <c r="F698" t="s">
        <v>57</v>
      </c>
      <c r="G698">
        <v>8.1</v>
      </c>
      <c r="H698">
        <v>86</v>
      </c>
      <c r="I698">
        <v>4.3600000000000003</v>
      </c>
    </row>
    <row r="699" spans="1:9">
      <c r="A699">
        <v>276</v>
      </c>
      <c r="B699" t="s">
        <v>493</v>
      </c>
      <c r="C699" t="s">
        <v>494</v>
      </c>
      <c r="D699">
        <v>1997</v>
      </c>
      <c r="E699">
        <v>87</v>
      </c>
      <c r="F699" t="s">
        <v>40</v>
      </c>
      <c r="G699">
        <v>8.1</v>
      </c>
      <c r="H699">
        <v>0</v>
      </c>
      <c r="I699">
        <v>0</v>
      </c>
    </row>
    <row r="700" spans="1:9">
      <c r="A700">
        <v>276</v>
      </c>
      <c r="B700" t="s">
        <v>493</v>
      </c>
      <c r="C700" t="s">
        <v>494</v>
      </c>
      <c r="D700">
        <v>1997</v>
      </c>
      <c r="E700">
        <v>87</v>
      </c>
      <c r="F700" t="s">
        <v>27</v>
      </c>
      <c r="G700">
        <v>8.1</v>
      </c>
      <c r="H700">
        <v>0</v>
      </c>
      <c r="I700">
        <v>0</v>
      </c>
    </row>
    <row r="701" spans="1:9">
      <c r="A701">
        <v>276</v>
      </c>
      <c r="B701" t="s">
        <v>493</v>
      </c>
      <c r="C701" t="s">
        <v>494</v>
      </c>
      <c r="D701">
        <v>1997</v>
      </c>
      <c r="E701">
        <v>87</v>
      </c>
      <c r="F701" t="s">
        <v>21</v>
      </c>
      <c r="G701">
        <v>8.1</v>
      </c>
      <c r="H701">
        <v>0</v>
      </c>
      <c r="I701">
        <v>0</v>
      </c>
    </row>
    <row r="702" spans="1:9">
      <c r="A702">
        <v>277</v>
      </c>
      <c r="B702" t="s">
        <v>495</v>
      </c>
      <c r="C702" t="s">
        <v>496</v>
      </c>
      <c r="D702">
        <v>1962</v>
      </c>
      <c r="E702">
        <v>123</v>
      </c>
      <c r="F702" t="s">
        <v>21</v>
      </c>
      <c r="G702">
        <v>8.1</v>
      </c>
      <c r="H702">
        <v>94</v>
      </c>
      <c r="I702">
        <v>0</v>
      </c>
    </row>
    <row r="703" spans="1:9">
      <c r="A703">
        <v>277</v>
      </c>
      <c r="B703" t="s">
        <v>495</v>
      </c>
      <c r="C703" t="s">
        <v>496</v>
      </c>
      <c r="D703">
        <v>1962</v>
      </c>
      <c r="E703">
        <v>123</v>
      </c>
      <c r="F703" t="s">
        <v>53</v>
      </c>
      <c r="G703">
        <v>8.1</v>
      </c>
      <c r="H703">
        <v>94</v>
      </c>
      <c r="I703">
        <v>0</v>
      </c>
    </row>
    <row r="704" spans="1:9">
      <c r="A704">
        <v>278</v>
      </c>
      <c r="B704" t="s">
        <v>497</v>
      </c>
      <c r="C704" t="s">
        <v>250</v>
      </c>
      <c r="D704">
        <v>1960</v>
      </c>
      <c r="E704">
        <v>128</v>
      </c>
      <c r="F704" t="s">
        <v>30</v>
      </c>
      <c r="G704">
        <v>8.1</v>
      </c>
      <c r="H704">
        <v>75</v>
      </c>
      <c r="I704">
        <v>0</v>
      </c>
    </row>
    <row r="705" spans="1:9">
      <c r="A705">
        <v>278</v>
      </c>
      <c r="B705" t="s">
        <v>497</v>
      </c>
      <c r="C705" t="s">
        <v>250</v>
      </c>
      <c r="D705">
        <v>1960</v>
      </c>
      <c r="E705">
        <v>128</v>
      </c>
      <c r="F705" t="s">
        <v>21</v>
      </c>
      <c r="G705">
        <v>8.1</v>
      </c>
      <c r="H705">
        <v>75</v>
      </c>
      <c r="I705">
        <v>0</v>
      </c>
    </row>
    <row r="706" spans="1:9">
      <c r="A706">
        <v>278</v>
      </c>
      <c r="B706" t="s">
        <v>497</v>
      </c>
      <c r="C706" t="s">
        <v>250</v>
      </c>
      <c r="D706">
        <v>1960</v>
      </c>
      <c r="E706">
        <v>128</v>
      </c>
      <c r="F706" t="s">
        <v>31</v>
      </c>
      <c r="G706">
        <v>8.1</v>
      </c>
      <c r="H706">
        <v>75</v>
      </c>
      <c r="I706">
        <v>0</v>
      </c>
    </row>
    <row r="707" spans="1:9">
      <c r="A707">
        <v>279</v>
      </c>
      <c r="B707" t="s">
        <v>498</v>
      </c>
      <c r="C707" t="s">
        <v>499</v>
      </c>
      <c r="D707">
        <v>1949</v>
      </c>
      <c r="E707">
        <v>93</v>
      </c>
      <c r="F707" t="s">
        <v>176</v>
      </c>
      <c r="G707">
        <v>8.1</v>
      </c>
      <c r="H707">
        <v>97</v>
      </c>
      <c r="I707">
        <v>0.45</v>
      </c>
    </row>
    <row r="708" spans="1:9">
      <c r="A708">
        <v>279</v>
      </c>
      <c r="B708" t="s">
        <v>498</v>
      </c>
      <c r="C708" t="s">
        <v>499</v>
      </c>
      <c r="D708">
        <v>1949</v>
      </c>
      <c r="E708">
        <v>93</v>
      </c>
      <c r="F708" t="s">
        <v>57</v>
      </c>
      <c r="G708">
        <v>8.1</v>
      </c>
      <c r="H708">
        <v>97</v>
      </c>
      <c r="I708">
        <v>0.45</v>
      </c>
    </row>
    <row r="709" spans="1:9">
      <c r="A709">
        <v>279</v>
      </c>
      <c r="B709" t="s">
        <v>498</v>
      </c>
      <c r="C709" t="s">
        <v>499</v>
      </c>
      <c r="D709">
        <v>1949</v>
      </c>
      <c r="E709">
        <v>93</v>
      </c>
      <c r="F709" t="s">
        <v>83</v>
      </c>
      <c r="G709">
        <v>8.1</v>
      </c>
      <c r="H709">
        <v>97</v>
      </c>
      <c r="I709">
        <v>0.45</v>
      </c>
    </row>
    <row r="710" spans="1:9">
      <c r="A710">
        <v>280</v>
      </c>
      <c r="B710" t="s">
        <v>500</v>
      </c>
      <c r="C710" t="s">
        <v>501</v>
      </c>
      <c r="D710">
        <v>1973</v>
      </c>
      <c r="E710">
        <v>102</v>
      </c>
      <c r="F710" t="s">
        <v>60</v>
      </c>
      <c r="G710">
        <v>8.1</v>
      </c>
      <c r="H710">
        <v>77</v>
      </c>
      <c r="I710">
        <v>30.93</v>
      </c>
    </row>
    <row r="711" spans="1:9">
      <c r="A711">
        <v>280</v>
      </c>
      <c r="B711" t="s">
        <v>500</v>
      </c>
      <c r="C711" t="s">
        <v>501</v>
      </c>
      <c r="D711">
        <v>1973</v>
      </c>
      <c r="E711">
        <v>102</v>
      </c>
      <c r="F711" t="s">
        <v>24</v>
      </c>
      <c r="G711">
        <v>8.1</v>
      </c>
      <c r="H711">
        <v>77</v>
      </c>
      <c r="I711">
        <v>30.93</v>
      </c>
    </row>
    <row r="712" spans="1:9">
      <c r="A712">
        <v>280</v>
      </c>
      <c r="B712" t="s">
        <v>500</v>
      </c>
      <c r="C712" t="s">
        <v>501</v>
      </c>
      <c r="D712">
        <v>1973</v>
      </c>
      <c r="E712">
        <v>102</v>
      </c>
      <c r="F712" t="s">
        <v>21</v>
      </c>
      <c r="G712">
        <v>8.1</v>
      </c>
      <c r="H712">
        <v>77</v>
      </c>
      <c r="I712">
        <v>30.93</v>
      </c>
    </row>
    <row r="713" spans="1:9">
      <c r="A713">
        <v>281</v>
      </c>
      <c r="B713" t="s">
        <v>502</v>
      </c>
      <c r="C713" t="s">
        <v>477</v>
      </c>
      <c r="D713">
        <v>1946</v>
      </c>
      <c r="E713">
        <v>170</v>
      </c>
      <c r="F713" t="s">
        <v>21</v>
      </c>
      <c r="G713">
        <v>8.1</v>
      </c>
      <c r="H713">
        <v>93</v>
      </c>
      <c r="I713">
        <v>23.65</v>
      </c>
    </row>
    <row r="714" spans="1:9">
      <c r="A714">
        <v>281</v>
      </c>
      <c r="B714" t="s">
        <v>502</v>
      </c>
      <c r="C714" t="s">
        <v>477</v>
      </c>
      <c r="D714">
        <v>1946</v>
      </c>
      <c r="E714">
        <v>170</v>
      </c>
      <c r="F714" t="s">
        <v>50</v>
      </c>
      <c r="G714">
        <v>8.1</v>
      </c>
      <c r="H714">
        <v>93</v>
      </c>
      <c r="I714">
        <v>23.65</v>
      </c>
    </row>
    <row r="715" spans="1:9">
      <c r="A715">
        <v>281</v>
      </c>
      <c r="B715" t="s">
        <v>502</v>
      </c>
      <c r="C715" t="s">
        <v>477</v>
      </c>
      <c r="D715">
        <v>1946</v>
      </c>
      <c r="E715">
        <v>170</v>
      </c>
      <c r="F715" t="s">
        <v>80</v>
      </c>
      <c r="G715">
        <v>8.1</v>
      </c>
      <c r="H715">
        <v>93</v>
      </c>
      <c r="I715">
        <v>23.65</v>
      </c>
    </row>
    <row r="716" spans="1:9">
      <c r="A716">
        <v>282</v>
      </c>
      <c r="B716" t="s">
        <v>503</v>
      </c>
      <c r="C716" t="s">
        <v>496</v>
      </c>
      <c r="D716">
        <v>1940</v>
      </c>
      <c r="E716">
        <v>129</v>
      </c>
      <c r="F716" t="s">
        <v>21</v>
      </c>
      <c r="G716">
        <v>8.1</v>
      </c>
      <c r="H716">
        <v>96</v>
      </c>
      <c r="I716">
        <v>0.06</v>
      </c>
    </row>
    <row r="717" spans="1:9">
      <c r="A717">
        <v>283</v>
      </c>
      <c r="B717" t="s">
        <v>504</v>
      </c>
      <c r="C717" t="s">
        <v>505</v>
      </c>
      <c r="D717">
        <v>1930</v>
      </c>
      <c r="E717">
        <v>152</v>
      </c>
      <c r="F717" t="s">
        <v>21</v>
      </c>
      <c r="G717">
        <v>8.1</v>
      </c>
      <c r="H717">
        <v>91</v>
      </c>
      <c r="I717">
        <v>3.27</v>
      </c>
    </row>
    <row r="718" spans="1:9">
      <c r="A718">
        <v>283</v>
      </c>
      <c r="B718" t="s">
        <v>504</v>
      </c>
      <c r="C718" t="s">
        <v>505</v>
      </c>
      <c r="D718">
        <v>1930</v>
      </c>
      <c r="E718">
        <v>152</v>
      </c>
      <c r="F718" t="s">
        <v>80</v>
      </c>
      <c r="G718">
        <v>8.1</v>
      </c>
      <c r="H718">
        <v>91</v>
      </c>
      <c r="I718">
        <v>3.27</v>
      </c>
    </row>
    <row r="719" spans="1:9">
      <c r="A719">
        <v>284</v>
      </c>
      <c r="B719" t="s">
        <v>506</v>
      </c>
      <c r="C719" t="s">
        <v>507</v>
      </c>
      <c r="D719">
        <v>2009</v>
      </c>
      <c r="E719">
        <v>92</v>
      </c>
      <c r="F719" t="s">
        <v>40</v>
      </c>
      <c r="G719">
        <v>8.1</v>
      </c>
      <c r="H719">
        <v>0</v>
      </c>
      <c r="I719">
        <v>0</v>
      </c>
    </row>
    <row r="720" spans="1:9">
      <c r="A720">
        <v>284</v>
      </c>
      <c r="B720" t="s">
        <v>506</v>
      </c>
      <c r="C720" t="s">
        <v>507</v>
      </c>
      <c r="D720">
        <v>2009</v>
      </c>
      <c r="E720">
        <v>92</v>
      </c>
      <c r="F720" t="s">
        <v>60</v>
      </c>
      <c r="G720">
        <v>8.1</v>
      </c>
      <c r="H720">
        <v>0</v>
      </c>
      <c r="I720">
        <v>0</v>
      </c>
    </row>
    <row r="721" spans="1:9">
      <c r="A721">
        <v>284</v>
      </c>
      <c r="B721" t="s">
        <v>506</v>
      </c>
      <c r="C721" t="s">
        <v>507</v>
      </c>
      <c r="D721">
        <v>2009</v>
      </c>
      <c r="E721">
        <v>92</v>
      </c>
      <c r="F721" t="s">
        <v>21</v>
      </c>
      <c r="G721">
        <v>8.1</v>
      </c>
      <c r="H721">
        <v>0</v>
      </c>
      <c r="I721">
        <v>0</v>
      </c>
    </row>
    <row r="722" spans="1:9">
      <c r="A722">
        <v>285</v>
      </c>
      <c r="B722" t="s">
        <v>508</v>
      </c>
      <c r="C722" t="s">
        <v>509</v>
      </c>
      <c r="D722">
        <v>1974</v>
      </c>
      <c r="E722">
        <v>155</v>
      </c>
      <c r="F722" t="s">
        <v>21</v>
      </c>
      <c r="G722">
        <v>8.1</v>
      </c>
      <c r="H722">
        <v>88</v>
      </c>
      <c r="I722">
        <v>13.34</v>
      </c>
    </row>
    <row r="723" spans="1:9">
      <c r="A723">
        <v>285</v>
      </c>
      <c r="B723" t="s">
        <v>508</v>
      </c>
      <c r="C723" t="s">
        <v>509</v>
      </c>
      <c r="D723">
        <v>1974</v>
      </c>
      <c r="E723">
        <v>155</v>
      </c>
      <c r="F723" t="s">
        <v>50</v>
      </c>
      <c r="G723">
        <v>8.1</v>
      </c>
      <c r="H723">
        <v>88</v>
      </c>
      <c r="I723">
        <v>13.34</v>
      </c>
    </row>
    <row r="724" spans="1:9">
      <c r="A724">
        <v>286</v>
      </c>
      <c r="B724" t="s">
        <v>510</v>
      </c>
      <c r="C724" t="s">
        <v>511</v>
      </c>
      <c r="D724">
        <v>1959</v>
      </c>
      <c r="E724">
        <v>99</v>
      </c>
      <c r="F724" t="s">
        <v>24</v>
      </c>
      <c r="G724">
        <v>8.1</v>
      </c>
      <c r="H724">
        <v>0</v>
      </c>
      <c r="I724">
        <v>0</v>
      </c>
    </row>
    <row r="725" spans="1:9">
      <c r="A725">
        <v>286</v>
      </c>
      <c r="B725" t="s">
        <v>510</v>
      </c>
      <c r="C725" t="s">
        <v>511</v>
      </c>
      <c r="D725">
        <v>1959</v>
      </c>
      <c r="E725">
        <v>99</v>
      </c>
      <c r="F725" t="s">
        <v>21</v>
      </c>
      <c r="G725">
        <v>8.1</v>
      </c>
      <c r="H725">
        <v>0</v>
      </c>
      <c r="I725">
        <v>0</v>
      </c>
    </row>
    <row r="726" spans="1:9">
      <c r="A726">
        <v>287</v>
      </c>
      <c r="B726" t="s">
        <v>512</v>
      </c>
      <c r="C726" t="s">
        <v>513</v>
      </c>
      <c r="D726">
        <v>1994</v>
      </c>
      <c r="E726">
        <v>99</v>
      </c>
      <c r="F726" t="s">
        <v>21</v>
      </c>
      <c r="G726">
        <v>8.1</v>
      </c>
      <c r="H726">
        <v>100</v>
      </c>
      <c r="I726">
        <v>4.04</v>
      </c>
    </row>
    <row r="727" spans="1:9">
      <c r="A727">
        <v>287</v>
      </c>
      <c r="B727" t="s">
        <v>512</v>
      </c>
      <c r="C727" t="s">
        <v>513</v>
      </c>
      <c r="D727">
        <v>1994</v>
      </c>
      <c r="E727">
        <v>99</v>
      </c>
      <c r="F727" t="s">
        <v>57</v>
      </c>
      <c r="G727">
        <v>8.1</v>
      </c>
      <c r="H727">
        <v>100</v>
      </c>
      <c r="I727">
        <v>4.04</v>
      </c>
    </row>
    <row r="728" spans="1:9">
      <c r="A728">
        <v>287</v>
      </c>
      <c r="B728" t="s">
        <v>512</v>
      </c>
      <c r="C728" t="s">
        <v>513</v>
      </c>
      <c r="D728">
        <v>1994</v>
      </c>
      <c r="E728">
        <v>99</v>
      </c>
      <c r="F728" t="s">
        <v>50</v>
      </c>
      <c r="G728">
        <v>8.1</v>
      </c>
      <c r="H728">
        <v>100</v>
      </c>
      <c r="I728">
        <v>4.04</v>
      </c>
    </row>
    <row r="729" spans="1:9">
      <c r="A729">
        <v>288</v>
      </c>
      <c r="B729" t="s">
        <v>514</v>
      </c>
      <c r="C729" t="s">
        <v>213</v>
      </c>
      <c r="D729">
        <v>1998</v>
      </c>
      <c r="E729">
        <v>105</v>
      </c>
      <c r="F729" t="s">
        <v>21</v>
      </c>
      <c r="G729">
        <v>8.1</v>
      </c>
      <c r="H729">
        <v>82</v>
      </c>
      <c r="I729">
        <v>1.65</v>
      </c>
    </row>
    <row r="730" spans="1:9">
      <c r="A730">
        <v>289</v>
      </c>
      <c r="B730" t="s">
        <v>515</v>
      </c>
      <c r="C730" t="s">
        <v>166</v>
      </c>
      <c r="D730">
        <v>2014</v>
      </c>
      <c r="E730">
        <v>153</v>
      </c>
      <c r="F730" t="s">
        <v>60</v>
      </c>
      <c r="G730">
        <v>8.1</v>
      </c>
      <c r="H730">
        <v>0</v>
      </c>
      <c r="I730">
        <v>10.62</v>
      </c>
    </row>
    <row r="731" spans="1:9">
      <c r="A731">
        <v>289</v>
      </c>
      <c r="B731" t="s">
        <v>515</v>
      </c>
      <c r="C731" t="s">
        <v>166</v>
      </c>
      <c r="D731">
        <v>2014</v>
      </c>
      <c r="E731">
        <v>153</v>
      </c>
      <c r="F731" t="s">
        <v>21</v>
      </c>
      <c r="G731">
        <v>8.1</v>
      </c>
      <c r="H731">
        <v>0</v>
      </c>
      <c r="I731">
        <v>10.62</v>
      </c>
    </row>
    <row r="732" spans="1:9">
      <c r="A732">
        <v>289</v>
      </c>
      <c r="B732" t="s">
        <v>515</v>
      </c>
      <c r="C732" t="s">
        <v>166</v>
      </c>
      <c r="D732">
        <v>2014</v>
      </c>
      <c r="E732">
        <v>153</v>
      </c>
      <c r="F732" t="s">
        <v>44</v>
      </c>
      <c r="G732">
        <v>8.1</v>
      </c>
      <c r="H732">
        <v>0</v>
      </c>
      <c r="I732">
        <v>10.62</v>
      </c>
    </row>
    <row r="733" spans="1:9">
      <c r="A733">
        <v>290</v>
      </c>
      <c r="B733" t="s">
        <v>516</v>
      </c>
      <c r="C733" t="s">
        <v>96</v>
      </c>
      <c r="D733">
        <v>1934</v>
      </c>
      <c r="E733">
        <v>105</v>
      </c>
      <c r="F733" t="s">
        <v>60</v>
      </c>
      <c r="G733">
        <v>8.1</v>
      </c>
      <c r="H733">
        <v>87</v>
      </c>
      <c r="I733">
        <v>4.3600000000000003</v>
      </c>
    </row>
    <row r="734" spans="1:9">
      <c r="A734">
        <v>290</v>
      </c>
      <c r="B734" t="s">
        <v>516</v>
      </c>
      <c r="C734" t="s">
        <v>96</v>
      </c>
      <c r="D734">
        <v>1934</v>
      </c>
      <c r="E734">
        <v>105</v>
      </c>
      <c r="F734" t="s">
        <v>50</v>
      </c>
      <c r="G734">
        <v>8.1</v>
      </c>
      <c r="H734">
        <v>87</v>
      </c>
      <c r="I734">
        <v>4.3600000000000003</v>
      </c>
    </row>
    <row r="735" spans="1:9">
      <c r="A735">
        <v>291</v>
      </c>
      <c r="B735" t="s">
        <v>517</v>
      </c>
      <c r="C735" t="s">
        <v>481</v>
      </c>
      <c r="D735">
        <v>1982</v>
      </c>
      <c r="E735">
        <v>188</v>
      </c>
      <c r="F735" t="s">
        <v>21</v>
      </c>
      <c r="G735">
        <v>8.1</v>
      </c>
      <c r="H735">
        <v>100</v>
      </c>
      <c r="I735">
        <v>4.97</v>
      </c>
    </row>
    <row r="736" spans="1:9">
      <c r="A736">
        <v>292</v>
      </c>
      <c r="B736" t="s">
        <v>518</v>
      </c>
      <c r="C736" t="s">
        <v>519</v>
      </c>
      <c r="D736">
        <v>2015</v>
      </c>
      <c r="E736">
        <v>163</v>
      </c>
      <c r="F736" t="s">
        <v>27</v>
      </c>
      <c r="G736">
        <v>8.1</v>
      </c>
      <c r="H736">
        <v>0</v>
      </c>
      <c r="I736">
        <v>8.18</v>
      </c>
    </row>
    <row r="737" spans="1:9">
      <c r="A737">
        <v>292</v>
      </c>
      <c r="B737" t="s">
        <v>518</v>
      </c>
      <c r="C737" t="s">
        <v>519</v>
      </c>
      <c r="D737">
        <v>2015</v>
      </c>
      <c r="E737">
        <v>163</v>
      </c>
      <c r="F737" t="s">
        <v>36</v>
      </c>
      <c r="G737">
        <v>8.1</v>
      </c>
      <c r="H737">
        <v>0</v>
      </c>
      <c r="I737">
        <v>8.18</v>
      </c>
    </row>
    <row r="738" spans="1:9">
      <c r="A738">
        <v>292</v>
      </c>
      <c r="B738" t="s">
        <v>518</v>
      </c>
      <c r="C738" t="s">
        <v>519</v>
      </c>
      <c r="D738">
        <v>2015</v>
      </c>
      <c r="E738">
        <v>163</v>
      </c>
      <c r="F738" t="s">
        <v>60</v>
      </c>
      <c r="G738">
        <v>8.1</v>
      </c>
      <c r="H738">
        <v>0</v>
      </c>
      <c r="I738">
        <v>8.18</v>
      </c>
    </row>
    <row r="739" spans="1:9">
      <c r="A739">
        <v>293</v>
      </c>
      <c r="B739" t="s">
        <v>520</v>
      </c>
      <c r="C739" t="s">
        <v>481</v>
      </c>
      <c r="D739">
        <v>1957</v>
      </c>
      <c r="E739">
        <v>91</v>
      </c>
      <c r="F739" t="s">
        <v>21</v>
      </c>
      <c r="G739">
        <v>8.1</v>
      </c>
      <c r="H739">
        <v>88</v>
      </c>
      <c r="I739">
        <v>0</v>
      </c>
    </row>
    <row r="740" spans="1:9">
      <c r="A740">
        <v>293</v>
      </c>
      <c r="B740" t="s">
        <v>520</v>
      </c>
      <c r="C740" t="s">
        <v>481</v>
      </c>
      <c r="D740">
        <v>1957</v>
      </c>
      <c r="E740">
        <v>91</v>
      </c>
      <c r="F740" t="s">
        <v>50</v>
      </c>
      <c r="G740">
        <v>8.1</v>
      </c>
      <c r="H740">
        <v>88</v>
      </c>
      <c r="I740">
        <v>0</v>
      </c>
    </row>
    <row r="741" spans="1:9">
      <c r="A741">
        <v>294</v>
      </c>
      <c r="B741" t="s">
        <v>521</v>
      </c>
      <c r="C741" t="s">
        <v>522</v>
      </c>
      <c r="D741">
        <v>1948</v>
      </c>
      <c r="E741">
        <v>135</v>
      </c>
      <c r="F741" t="s">
        <v>21</v>
      </c>
      <c r="G741">
        <v>8.1</v>
      </c>
      <c r="H741">
        <v>0</v>
      </c>
      <c r="I741">
        <v>10.9</v>
      </c>
    </row>
    <row r="742" spans="1:9">
      <c r="A742">
        <v>294</v>
      </c>
      <c r="B742" t="s">
        <v>521</v>
      </c>
      <c r="C742" t="s">
        <v>522</v>
      </c>
      <c r="D742">
        <v>1948</v>
      </c>
      <c r="E742">
        <v>135</v>
      </c>
      <c r="F742" t="s">
        <v>112</v>
      </c>
      <c r="G742">
        <v>8.1</v>
      </c>
      <c r="H742">
        <v>0</v>
      </c>
      <c r="I742">
        <v>10.9</v>
      </c>
    </row>
    <row r="743" spans="1:9">
      <c r="A743">
        <v>294</v>
      </c>
      <c r="B743" t="s">
        <v>521</v>
      </c>
      <c r="C743" t="s">
        <v>522</v>
      </c>
      <c r="D743">
        <v>1948</v>
      </c>
      <c r="E743">
        <v>135</v>
      </c>
      <c r="F743" t="s">
        <v>50</v>
      </c>
      <c r="G743">
        <v>8.1</v>
      </c>
      <c r="H743">
        <v>0</v>
      </c>
      <c r="I743">
        <v>10.9</v>
      </c>
    </row>
    <row r="744" spans="1:9">
      <c r="A744">
        <v>295</v>
      </c>
      <c r="B744" t="s">
        <v>523</v>
      </c>
      <c r="C744" t="s">
        <v>367</v>
      </c>
      <c r="D744">
        <v>2001</v>
      </c>
      <c r="E744">
        <v>224</v>
      </c>
      <c r="F744" t="s">
        <v>21</v>
      </c>
      <c r="G744">
        <v>8.1</v>
      </c>
      <c r="H744">
        <v>84</v>
      </c>
      <c r="I744">
        <v>7.0000000000000007E-2</v>
      </c>
    </row>
    <row r="745" spans="1:9">
      <c r="A745">
        <v>295</v>
      </c>
      <c r="B745" t="s">
        <v>523</v>
      </c>
      <c r="C745" t="s">
        <v>367</v>
      </c>
      <c r="D745">
        <v>2001</v>
      </c>
      <c r="E745">
        <v>224</v>
      </c>
      <c r="F745" t="s">
        <v>237</v>
      </c>
      <c r="G745">
        <v>8.1</v>
      </c>
      <c r="H745">
        <v>84</v>
      </c>
      <c r="I745">
        <v>7.0000000000000007E-2</v>
      </c>
    </row>
    <row r="746" spans="1:9">
      <c r="A746">
        <v>295</v>
      </c>
      <c r="B746" t="s">
        <v>523</v>
      </c>
      <c r="C746" t="s">
        <v>367</v>
      </c>
      <c r="D746">
        <v>2001</v>
      </c>
      <c r="E746">
        <v>224</v>
      </c>
      <c r="F746" t="s">
        <v>363</v>
      </c>
      <c r="G746">
        <v>8.1</v>
      </c>
      <c r="H746">
        <v>84</v>
      </c>
      <c r="I746">
        <v>7.0000000000000007E-2</v>
      </c>
    </row>
    <row r="747" spans="1:9">
      <c r="A747">
        <v>296</v>
      </c>
      <c r="B747" t="s">
        <v>524</v>
      </c>
      <c r="C747" t="s">
        <v>525</v>
      </c>
      <c r="D747">
        <v>2000</v>
      </c>
      <c r="E747">
        <v>173</v>
      </c>
      <c r="F747" t="s">
        <v>21</v>
      </c>
      <c r="G747">
        <v>8.1</v>
      </c>
      <c r="H747">
        <v>94</v>
      </c>
      <c r="I747">
        <v>1.1400000000000001</v>
      </c>
    </row>
    <row r="748" spans="1:9">
      <c r="A748">
        <v>296</v>
      </c>
      <c r="B748" t="s">
        <v>524</v>
      </c>
      <c r="C748" t="s">
        <v>525</v>
      </c>
      <c r="D748">
        <v>2000</v>
      </c>
      <c r="E748">
        <v>173</v>
      </c>
      <c r="F748" t="s">
        <v>50</v>
      </c>
      <c r="G748">
        <v>8.1</v>
      </c>
      <c r="H748">
        <v>94</v>
      </c>
      <c r="I748">
        <v>1.1400000000000001</v>
      </c>
    </row>
    <row r="749" spans="1:9">
      <c r="A749">
        <v>297</v>
      </c>
      <c r="B749" t="s">
        <v>526</v>
      </c>
      <c r="C749" t="s">
        <v>527</v>
      </c>
      <c r="D749">
        <v>1995</v>
      </c>
      <c r="E749">
        <v>167</v>
      </c>
      <c r="F749" t="s">
        <v>60</v>
      </c>
      <c r="G749">
        <v>8.1</v>
      </c>
      <c r="H749">
        <v>79</v>
      </c>
      <c r="I749">
        <v>0.17</v>
      </c>
    </row>
    <row r="750" spans="1:9">
      <c r="A750">
        <v>297</v>
      </c>
      <c r="B750" t="s">
        <v>526</v>
      </c>
      <c r="C750" t="s">
        <v>527</v>
      </c>
      <c r="D750">
        <v>1995</v>
      </c>
      <c r="E750">
        <v>167</v>
      </c>
      <c r="F750" t="s">
        <v>21</v>
      </c>
      <c r="G750">
        <v>8.1</v>
      </c>
      <c r="H750">
        <v>79</v>
      </c>
      <c r="I750">
        <v>0.17</v>
      </c>
    </row>
    <row r="751" spans="1:9">
      <c r="A751">
        <v>297</v>
      </c>
      <c r="B751" t="s">
        <v>526</v>
      </c>
      <c r="C751" t="s">
        <v>527</v>
      </c>
      <c r="D751">
        <v>1995</v>
      </c>
      <c r="E751">
        <v>167</v>
      </c>
      <c r="F751" t="s">
        <v>70</v>
      </c>
      <c r="G751">
        <v>8.1</v>
      </c>
      <c r="H751">
        <v>79</v>
      </c>
      <c r="I751">
        <v>0.17</v>
      </c>
    </row>
    <row r="752" spans="1:9">
      <c r="A752">
        <v>298</v>
      </c>
      <c r="B752" t="s">
        <v>528</v>
      </c>
      <c r="C752" t="s">
        <v>529</v>
      </c>
      <c r="D752">
        <v>1966</v>
      </c>
      <c r="E752">
        <v>121</v>
      </c>
      <c r="F752" t="s">
        <v>21</v>
      </c>
      <c r="G752">
        <v>8.1</v>
      </c>
      <c r="H752">
        <v>96</v>
      </c>
      <c r="I752">
        <v>0.06</v>
      </c>
    </row>
    <row r="753" spans="1:9">
      <c r="A753">
        <v>298</v>
      </c>
      <c r="B753" t="s">
        <v>528</v>
      </c>
      <c r="C753" t="s">
        <v>529</v>
      </c>
      <c r="D753">
        <v>1966</v>
      </c>
      <c r="E753">
        <v>121</v>
      </c>
      <c r="F753" t="s">
        <v>80</v>
      </c>
      <c r="G753">
        <v>8.1</v>
      </c>
      <c r="H753">
        <v>96</v>
      </c>
      <c r="I753">
        <v>0.06</v>
      </c>
    </row>
    <row r="754" spans="1:9">
      <c r="A754">
        <v>299</v>
      </c>
      <c r="B754" t="s">
        <v>530</v>
      </c>
      <c r="C754" t="s">
        <v>531</v>
      </c>
      <c r="D754">
        <v>1993</v>
      </c>
      <c r="E754">
        <v>171</v>
      </c>
      <c r="F754" t="s">
        <v>21</v>
      </c>
      <c r="G754">
        <v>8.1</v>
      </c>
      <c r="H754">
        <v>83</v>
      </c>
      <c r="I754">
        <v>5.22</v>
      </c>
    </row>
    <row r="755" spans="1:9">
      <c r="A755">
        <v>299</v>
      </c>
      <c r="B755" t="s">
        <v>530</v>
      </c>
      <c r="C755" t="s">
        <v>531</v>
      </c>
      <c r="D755">
        <v>1993</v>
      </c>
      <c r="E755">
        <v>171</v>
      </c>
      <c r="F755" t="s">
        <v>112</v>
      </c>
      <c r="G755">
        <v>8.1</v>
      </c>
      <c r="H755">
        <v>83</v>
      </c>
      <c r="I755">
        <v>5.22</v>
      </c>
    </row>
    <row r="756" spans="1:9">
      <c r="A756">
        <v>299</v>
      </c>
      <c r="B756" t="s">
        <v>530</v>
      </c>
      <c r="C756" t="s">
        <v>531</v>
      </c>
      <c r="D756">
        <v>1993</v>
      </c>
      <c r="E756">
        <v>171</v>
      </c>
      <c r="F756" t="s">
        <v>50</v>
      </c>
      <c r="G756">
        <v>8.1</v>
      </c>
      <c r="H756">
        <v>83</v>
      </c>
      <c r="I756">
        <v>5.22</v>
      </c>
    </row>
    <row r="757" spans="1:9">
      <c r="A757">
        <v>300</v>
      </c>
      <c r="B757" t="s">
        <v>532</v>
      </c>
      <c r="C757" t="s">
        <v>96</v>
      </c>
      <c r="D757">
        <v>1939</v>
      </c>
      <c r="E757">
        <v>129</v>
      </c>
      <c r="F757" t="s">
        <v>60</v>
      </c>
      <c r="G757">
        <v>8.1</v>
      </c>
      <c r="H757">
        <v>73</v>
      </c>
      <c r="I757">
        <v>9.6</v>
      </c>
    </row>
    <row r="758" spans="1:9">
      <c r="A758">
        <v>300</v>
      </c>
      <c r="B758" t="s">
        <v>532</v>
      </c>
      <c r="C758" t="s">
        <v>96</v>
      </c>
      <c r="D758">
        <v>1939</v>
      </c>
      <c r="E758">
        <v>129</v>
      </c>
      <c r="F758" t="s">
        <v>21</v>
      </c>
      <c r="G758">
        <v>8.1</v>
      </c>
      <c r="H758">
        <v>73</v>
      </c>
      <c r="I758">
        <v>9.6</v>
      </c>
    </row>
    <row r="759" spans="1:9">
      <c r="A759">
        <v>301</v>
      </c>
      <c r="B759" t="s">
        <v>533</v>
      </c>
      <c r="C759" t="s">
        <v>534</v>
      </c>
      <c r="D759">
        <v>2014</v>
      </c>
      <c r="E759">
        <v>196</v>
      </c>
      <c r="F759" t="s">
        <v>21</v>
      </c>
      <c r="G759">
        <v>8.1</v>
      </c>
      <c r="H759">
        <v>88</v>
      </c>
      <c r="I759">
        <v>0.17</v>
      </c>
    </row>
    <row r="760" spans="1:9">
      <c r="A760">
        <v>302</v>
      </c>
      <c r="B760" t="s">
        <v>535</v>
      </c>
      <c r="C760" t="s">
        <v>369</v>
      </c>
      <c r="D760">
        <v>1955</v>
      </c>
      <c r="E760">
        <v>117</v>
      </c>
      <c r="F760" t="s">
        <v>24</v>
      </c>
      <c r="G760">
        <v>8.1</v>
      </c>
      <c r="H760">
        <v>0</v>
      </c>
      <c r="I760">
        <v>1.0900000000000001</v>
      </c>
    </row>
    <row r="761" spans="1:9">
      <c r="A761">
        <v>302</v>
      </c>
      <c r="B761" t="s">
        <v>535</v>
      </c>
      <c r="C761" t="s">
        <v>369</v>
      </c>
      <c r="D761">
        <v>1955</v>
      </c>
      <c r="E761">
        <v>117</v>
      </c>
      <c r="F761" t="s">
        <v>21</v>
      </c>
      <c r="G761">
        <v>8.1</v>
      </c>
      <c r="H761">
        <v>0</v>
      </c>
      <c r="I761">
        <v>1.0900000000000001</v>
      </c>
    </row>
    <row r="762" spans="1:9">
      <c r="A762">
        <v>302</v>
      </c>
      <c r="B762" t="s">
        <v>535</v>
      </c>
      <c r="C762" t="s">
        <v>369</v>
      </c>
      <c r="D762">
        <v>1955</v>
      </c>
      <c r="E762">
        <v>117</v>
      </c>
      <c r="F762" t="s">
        <v>106</v>
      </c>
      <c r="G762">
        <v>8.1</v>
      </c>
      <c r="H762">
        <v>0</v>
      </c>
      <c r="I762">
        <v>1.0900000000000001</v>
      </c>
    </row>
    <row r="763" spans="1:9">
      <c r="A763">
        <v>303</v>
      </c>
      <c r="B763" t="s">
        <v>536</v>
      </c>
      <c r="C763" t="s">
        <v>472</v>
      </c>
      <c r="D763">
        <v>1966</v>
      </c>
      <c r="E763">
        <v>205</v>
      </c>
      <c r="F763" t="s">
        <v>30</v>
      </c>
      <c r="G763">
        <v>8.1</v>
      </c>
      <c r="H763">
        <v>0</v>
      </c>
      <c r="I763">
        <v>0.1</v>
      </c>
    </row>
    <row r="764" spans="1:9">
      <c r="A764">
        <v>303</v>
      </c>
      <c r="B764" t="s">
        <v>536</v>
      </c>
      <c r="C764" t="s">
        <v>472</v>
      </c>
      <c r="D764">
        <v>1966</v>
      </c>
      <c r="E764">
        <v>205</v>
      </c>
      <c r="F764" t="s">
        <v>21</v>
      </c>
      <c r="G764">
        <v>8.1</v>
      </c>
      <c r="H764">
        <v>0</v>
      </c>
      <c r="I764">
        <v>0.1</v>
      </c>
    </row>
    <row r="765" spans="1:9">
      <c r="A765">
        <v>303</v>
      </c>
      <c r="B765" t="s">
        <v>536</v>
      </c>
      <c r="C765" t="s">
        <v>472</v>
      </c>
      <c r="D765">
        <v>1966</v>
      </c>
      <c r="E765">
        <v>205</v>
      </c>
      <c r="F765" t="s">
        <v>31</v>
      </c>
      <c r="G765">
        <v>8.1</v>
      </c>
      <c r="H765">
        <v>0</v>
      </c>
      <c r="I765">
        <v>0.1</v>
      </c>
    </row>
    <row r="766" spans="1:9">
      <c r="A766">
        <v>304</v>
      </c>
      <c r="B766" t="s">
        <v>537</v>
      </c>
      <c r="C766" t="s">
        <v>538</v>
      </c>
      <c r="D766">
        <v>2001</v>
      </c>
      <c r="E766">
        <v>183</v>
      </c>
      <c r="F766" t="s">
        <v>60</v>
      </c>
      <c r="G766">
        <v>8.1</v>
      </c>
      <c r="H766">
        <v>0</v>
      </c>
      <c r="I766">
        <v>0.30000000000000004</v>
      </c>
    </row>
    <row r="767" spans="1:9">
      <c r="A767">
        <v>304</v>
      </c>
      <c r="B767" t="s">
        <v>537</v>
      </c>
      <c r="C767" t="s">
        <v>538</v>
      </c>
      <c r="D767">
        <v>2001</v>
      </c>
      <c r="E767">
        <v>183</v>
      </c>
      <c r="F767" t="s">
        <v>21</v>
      </c>
      <c r="G767">
        <v>8.1</v>
      </c>
      <c r="H767">
        <v>0</v>
      </c>
      <c r="I767">
        <v>0.30000000000000004</v>
      </c>
    </row>
    <row r="768" spans="1:9">
      <c r="A768">
        <v>304</v>
      </c>
      <c r="B768" t="s">
        <v>537</v>
      </c>
      <c r="C768" t="s">
        <v>538</v>
      </c>
      <c r="D768">
        <v>2001</v>
      </c>
      <c r="E768">
        <v>183</v>
      </c>
      <c r="F768" t="s">
        <v>50</v>
      </c>
      <c r="G768">
        <v>8.1</v>
      </c>
      <c r="H768">
        <v>0</v>
      </c>
      <c r="I768">
        <v>0.30000000000000004</v>
      </c>
    </row>
    <row r="769" spans="1:9">
      <c r="A769">
        <v>305</v>
      </c>
      <c r="B769" t="s">
        <v>539</v>
      </c>
      <c r="C769" t="s">
        <v>540</v>
      </c>
      <c r="D769">
        <v>2012</v>
      </c>
      <c r="E769">
        <v>117</v>
      </c>
      <c r="F769" t="s">
        <v>40</v>
      </c>
      <c r="G769">
        <v>8.1</v>
      </c>
      <c r="H769">
        <v>71</v>
      </c>
      <c r="I769">
        <v>0</v>
      </c>
    </row>
    <row r="770" spans="1:9">
      <c r="A770">
        <v>305</v>
      </c>
      <c r="B770" t="s">
        <v>539</v>
      </c>
      <c r="C770" t="s">
        <v>540</v>
      </c>
      <c r="D770">
        <v>2012</v>
      </c>
      <c r="E770">
        <v>117</v>
      </c>
      <c r="F770" t="s">
        <v>21</v>
      </c>
      <c r="G770">
        <v>8.1</v>
      </c>
      <c r="H770">
        <v>71</v>
      </c>
      <c r="I770">
        <v>0</v>
      </c>
    </row>
    <row r="771" spans="1:9">
      <c r="A771">
        <v>305</v>
      </c>
      <c r="B771" t="s">
        <v>539</v>
      </c>
      <c r="C771" t="s">
        <v>540</v>
      </c>
      <c r="D771">
        <v>2012</v>
      </c>
      <c r="E771">
        <v>117</v>
      </c>
      <c r="F771" t="s">
        <v>88</v>
      </c>
      <c r="G771">
        <v>8.1</v>
      </c>
      <c r="H771">
        <v>71</v>
      </c>
      <c r="I771">
        <v>0</v>
      </c>
    </row>
    <row r="772" spans="1:9">
      <c r="A772">
        <v>306</v>
      </c>
      <c r="B772" t="s">
        <v>541</v>
      </c>
      <c r="C772" t="s">
        <v>94</v>
      </c>
      <c r="D772">
        <v>1958</v>
      </c>
      <c r="E772">
        <v>126</v>
      </c>
      <c r="F772" t="s">
        <v>27</v>
      </c>
      <c r="G772">
        <v>8.1</v>
      </c>
      <c r="H772">
        <v>89</v>
      </c>
      <c r="I772">
        <v>0</v>
      </c>
    </row>
    <row r="773" spans="1:9">
      <c r="A773">
        <v>306</v>
      </c>
      <c r="B773" t="s">
        <v>541</v>
      </c>
      <c r="C773" t="s">
        <v>94</v>
      </c>
      <c r="D773">
        <v>1958</v>
      </c>
      <c r="E773">
        <v>126</v>
      </c>
      <c r="F773" t="s">
        <v>36</v>
      </c>
      <c r="G773">
        <v>8.1</v>
      </c>
      <c r="H773">
        <v>89</v>
      </c>
      <c r="I773">
        <v>0</v>
      </c>
    </row>
    <row r="774" spans="1:9">
      <c r="A774">
        <v>306</v>
      </c>
      <c r="B774" t="s">
        <v>541</v>
      </c>
      <c r="C774" t="s">
        <v>94</v>
      </c>
      <c r="D774">
        <v>1958</v>
      </c>
      <c r="E774">
        <v>126</v>
      </c>
      <c r="F774" t="s">
        <v>21</v>
      </c>
      <c r="G774">
        <v>8.1</v>
      </c>
      <c r="H774">
        <v>89</v>
      </c>
      <c r="I774">
        <v>0</v>
      </c>
    </row>
    <row r="775" spans="1:9">
      <c r="A775">
        <v>307</v>
      </c>
      <c r="B775" t="s">
        <v>542</v>
      </c>
      <c r="C775" t="s">
        <v>175</v>
      </c>
      <c r="D775">
        <v>1951</v>
      </c>
      <c r="E775">
        <v>111</v>
      </c>
      <c r="F775" t="s">
        <v>21</v>
      </c>
      <c r="G775">
        <v>8.1</v>
      </c>
      <c r="H775">
        <v>72</v>
      </c>
      <c r="I775">
        <v>3.97</v>
      </c>
    </row>
    <row r="776" spans="1:9">
      <c r="A776">
        <v>307</v>
      </c>
      <c r="B776" t="s">
        <v>542</v>
      </c>
      <c r="C776" t="s">
        <v>175</v>
      </c>
      <c r="D776">
        <v>1951</v>
      </c>
      <c r="E776">
        <v>111</v>
      </c>
      <c r="F776" t="s">
        <v>176</v>
      </c>
      <c r="G776">
        <v>8.1</v>
      </c>
      <c r="H776">
        <v>72</v>
      </c>
      <c r="I776">
        <v>3.97</v>
      </c>
    </row>
    <row r="777" spans="1:9">
      <c r="A777">
        <v>308</v>
      </c>
      <c r="B777" t="s">
        <v>543</v>
      </c>
      <c r="C777" t="s">
        <v>544</v>
      </c>
      <c r="D777">
        <v>1949</v>
      </c>
      <c r="E777">
        <v>114</v>
      </c>
      <c r="F777" t="s">
        <v>27</v>
      </c>
      <c r="G777">
        <v>8.1</v>
      </c>
      <c r="H777">
        <v>0</v>
      </c>
      <c r="I777">
        <v>0</v>
      </c>
    </row>
    <row r="778" spans="1:9">
      <c r="A778">
        <v>308</v>
      </c>
      <c r="B778" t="s">
        <v>543</v>
      </c>
      <c r="C778" t="s">
        <v>544</v>
      </c>
      <c r="D778">
        <v>1949</v>
      </c>
      <c r="E778">
        <v>114</v>
      </c>
      <c r="F778" t="s">
        <v>24</v>
      </c>
      <c r="G778">
        <v>8.1</v>
      </c>
      <c r="H778">
        <v>0</v>
      </c>
      <c r="I778">
        <v>0</v>
      </c>
    </row>
    <row r="779" spans="1:9">
      <c r="A779">
        <v>308</v>
      </c>
      <c r="B779" t="s">
        <v>543</v>
      </c>
      <c r="C779" t="s">
        <v>544</v>
      </c>
      <c r="D779">
        <v>1949</v>
      </c>
      <c r="E779">
        <v>114</v>
      </c>
      <c r="F779" t="s">
        <v>21</v>
      </c>
      <c r="G779">
        <v>8.1</v>
      </c>
      <c r="H779">
        <v>0</v>
      </c>
      <c r="I779">
        <v>0</v>
      </c>
    </row>
    <row r="780" spans="1:9">
      <c r="A780">
        <v>309</v>
      </c>
      <c r="B780" t="s">
        <v>545</v>
      </c>
      <c r="C780" t="s">
        <v>546</v>
      </c>
      <c r="D780">
        <v>1926</v>
      </c>
      <c r="E780">
        <v>78</v>
      </c>
      <c r="F780" t="s">
        <v>27</v>
      </c>
      <c r="G780">
        <v>8.1</v>
      </c>
      <c r="H780">
        <v>0</v>
      </c>
      <c r="I780">
        <v>1.03</v>
      </c>
    </row>
    <row r="781" spans="1:9">
      <c r="A781">
        <v>309</v>
      </c>
      <c r="B781" t="s">
        <v>545</v>
      </c>
      <c r="C781" t="s">
        <v>546</v>
      </c>
      <c r="D781">
        <v>1926</v>
      </c>
      <c r="E781">
        <v>78</v>
      </c>
      <c r="F781" t="s">
        <v>36</v>
      </c>
      <c r="G781">
        <v>8.1</v>
      </c>
      <c r="H781">
        <v>0</v>
      </c>
      <c r="I781">
        <v>1.03</v>
      </c>
    </row>
    <row r="782" spans="1:9">
      <c r="A782">
        <v>309</v>
      </c>
      <c r="B782" t="s">
        <v>545</v>
      </c>
      <c r="C782" t="s">
        <v>546</v>
      </c>
      <c r="D782">
        <v>1926</v>
      </c>
      <c r="E782">
        <v>78</v>
      </c>
      <c r="F782" t="s">
        <v>60</v>
      </c>
      <c r="G782">
        <v>8.1</v>
      </c>
      <c r="H782">
        <v>0</v>
      </c>
      <c r="I782">
        <v>1.03</v>
      </c>
    </row>
    <row r="783" spans="1:9">
      <c r="A783">
        <v>310</v>
      </c>
      <c r="B783" t="s">
        <v>547</v>
      </c>
      <c r="C783" t="s">
        <v>548</v>
      </c>
      <c r="D783">
        <v>2015</v>
      </c>
      <c r="E783">
        <v>109</v>
      </c>
      <c r="F783" t="s">
        <v>21</v>
      </c>
      <c r="G783">
        <v>8.1</v>
      </c>
      <c r="H783">
        <v>0</v>
      </c>
      <c r="I783">
        <v>0</v>
      </c>
    </row>
    <row r="784" spans="1:9">
      <c r="A784">
        <v>311</v>
      </c>
      <c r="B784" t="s">
        <v>549</v>
      </c>
      <c r="C784" t="s">
        <v>136</v>
      </c>
      <c r="D784">
        <v>1925</v>
      </c>
      <c r="E784">
        <v>95</v>
      </c>
      <c r="F784" t="s">
        <v>36</v>
      </c>
      <c r="G784">
        <v>8.1</v>
      </c>
      <c r="H784">
        <v>0</v>
      </c>
      <c r="I784">
        <v>5.45</v>
      </c>
    </row>
    <row r="785" spans="1:9">
      <c r="A785">
        <v>311</v>
      </c>
      <c r="B785" t="s">
        <v>549</v>
      </c>
      <c r="C785" t="s">
        <v>136</v>
      </c>
      <c r="D785">
        <v>1925</v>
      </c>
      <c r="E785">
        <v>95</v>
      </c>
      <c r="F785" t="s">
        <v>60</v>
      </c>
      <c r="G785">
        <v>8.1</v>
      </c>
      <c r="H785">
        <v>0</v>
      </c>
      <c r="I785">
        <v>5.45</v>
      </c>
    </row>
    <row r="786" spans="1:9">
      <c r="A786">
        <v>311</v>
      </c>
      <c r="B786" t="s">
        <v>549</v>
      </c>
      <c r="C786" t="s">
        <v>136</v>
      </c>
      <c r="D786">
        <v>1925</v>
      </c>
      <c r="E786">
        <v>95</v>
      </c>
      <c r="F786" t="s">
        <v>21</v>
      </c>
      <c r="G786">
        <v>8.1</v>
      </c>
      <c r="H786">
        <v>0</v>
      </c>
      <c r="I786">
        <v>5.45</v>
      </c>
    </row>
    <row r="787" spans="1:9">
      <c r="A787">
        <v>312</v>
      </c>
      <c r="B787" t="s">
        <v>550</v>
      </c>
      <c r="C787" t="s">
        <v>94</v>
      </c>
      <c r="D787">
        <v>1957</v>
      </c>
      <c r="E787">
        <v>110</v>
      </c>
      <c r="F787" t="s">
        <v>21</v>
      </c>
      <c r="G787">
        <v>8.1</v>
      </c>
      <c r="H787">
        <v>0</v>
      </c>
      <c r="I787">
        <v>0</v>
      </c>
    </row>
    <row r="788" spans="1:9">
      <c r="A788">
        <v>313</v>
      </c>
      <c r="B788" t="s">
        <v>551</v>
      </c>
      <c r="C788" t="s">
        <v>552</v>
      </c>
      <c r="D788">
        <v>2012</v>
      </c>
      <c r="E788">
        <v>151</v>
      </c>
      <c r="F788" t="s">
        <v>60</v>
      </c>
      <c r="G788">
        <v>8.1</v>
      </c>
      <c r="H788">
        <v>0</v>
      </c>
      <c r="I788">
        <v>2.8</v>
      </c>
    </row>
    <row r="789" spans="1:9">
      <c r="A789">
        <v>313</v>
      </c>
      <c r="B789" t="s">
        <v>551</v>
      </c>
      <c r="C789" t="s">
        <v>552</v>
      </c>
      <c r="D789">
        <v>2012</v>
      </c>
      <c r="E789">
        <v>151</v>
      </c>
      <c r="F789" t="s">
        <v>21</v>
      </c>
      <c r="G789">
        <v>8.1</v>
      </c>
      <c r="H789">
        <v>0</v>
      </c>
      <c r="I789">
        <v>2.8</v>
      </c>
    </row>
    <row r="790" spans="1:9">
      <c r="A790">
        <v>313</v>
      </c>
      <c r="B790" t="s">
        <v>551</v>
      </c>
      <c r="C790" t="s">
        <v>552</v>
      </c>
      <c r="D790">
        <v>2012</v>
      </c>
      <c r="E790">
        <v>151</v>
      </c>
      <c r="F790" t="s">
        <v>50</v>
      </c>
      <c r="G790">
        <v>8.1</v>
      </c>
      <c r="H790">
        <v>0</v>
      </c>
      <c r="I790">
        <v>2.8</v>
      </c>
    </row>
    <row r="791" spans="1:9">
      <c r="A791">
        <v>314</v>
      </c>
      <c r="B791" t="s">
        <v>553</v>
      </c>
      <c r="C791" t="s">
        <v>554</v>
      </c>
      <c r="D791">
        <v>2015</v>
      </c>
      <c r="E791">
        <v>132</v>
      </c>
      <c r="F791" t="s">
        <v>24</v>
      </c>
      <c r="G791">
        <v>8.1</v>
      </c>
      <c r="H791">
        <v>0</v>
      </c>
      <c r="I791">
        <v>0.34</v>
      </c>
    </row>
    <row r="792" spans="1:9">
      <c r="A792">
        <v>314</v>
      </c>
      <c r="B792" t="s">
        <v>553</v>
      </c>
      <c r="C792" t="s">
        <v>554</v>
      </c>
      <c r="D792">
        <v>2015</v>
      </c>
      <c r="E792">
        <v>132</v>
      </c>
      <c r="F792" t="s">
        <v>21</v>
      </c>
      <c r="G792">
        <v>8.1</v>
      </c>
      <c r="H792">
        <v>0</v>
      </c>
      <c r="I792">
        <v>0.34</v>
      </c>
    </row>
    <row r="793" spans="1:9">
      <c r="A793">
        <v>314</v>
      </c>
      <c r="B793" t="s">
        <v>553</v>
      </c>
      <c r="C793" t="s">
        <v>554</v>
      </c>
      <c r="D793">
        <v>2015</v>
      </c>
      <c r="E793">
        <v>132</v>
      </c>
      <c r="F793" t="s">
        <v>57</v>
      </c>
      <c r="G793">
        <v>8.1</v>
      </c>
      <c r="H793">
        <v>0</v>
      </c>
      <c r="I793">
        <v>0.34</v>
      </c>
    </row>
    <row r="794" spans="1:9">
      <c r="A794">
        <v>315</v>
      </c>
      <c r="B794" t="s">
        <v>555</v>
      </c>
      <c r="C794" t="s">
        <v>556</v>
      </c>
      <c r="D794">
        <v>1927</v>
      </c>
      <c r="E794">
        <v>94</v>
      </c>
      <c r="F794" t="s">
        <v>21</v>
      </c>
      <c r="G794">
        <v>8.1</v>
      </c>
      <c r="H794">
        <v>95</v>
      </c>
      <c r="I794">
        <v>0.54</v>
      </c>
    </row>
    <row r="795" spans="1:9">
      <c r="A795">
        <v>315</v>
      </c>
      <c r="B795" t="s">
        <v>555</v>
      </c>
      <c r="C795" t="s">
        <v>556</v>
      </c>
      <c r="D795">
        <v>1927</v>
      </c>
      <c r="E795">
        <v>94</v>
      </c>
      <c r="F795" t="s">
        <v>50</v>
      </c>
      <c r="G795">
        <v>8.1</v>
      </c>
      <c r="H795">
        <v>95</v>
      </c>
      <c r="I795">
        <v>0.54</v>
      </c>
    </row>
    <row r="796" spans="1:9">
      <c r="A796">
        <v>316</v>
      </c>
      <c r="B796" t="s">
        <v>557</v>
      </c>
      <c r="C796" t="s">
        <v>481</v>
      </c>
      <c r="D796">
        <v>1978</v>
      </c>
      <c r="E796">
        <v>99</v>
      </c>
      <c r="F796" t="s">
        <v>21</v>
      </c>
      <c r="G796">
        <v>8.1</v>
      </c>
      <c r="H796">
        <v>0</v>
      </c>
      <c r="I796">
        <v>0</v>
      </c>
    </row>
    <row r="797" spans="1:9">
      <c r="A797">
        <v>316</v>
      </c>
      <c r="B797" t="s">
        <v>557</v>
      </c>
      <c r="C797" t="s">
        <v>481</v>
      </c>
      <c r="D797">
        <v>1978</v>
      </c>
      <c r="E797">
        <v>99</v>
      </c>
      <c r="F797" t="s">
        <v>112</v>
      </c>
      <c r="G797">
        <v>8.1</v>
      </c>
      <c r="H797">
        <v>0</v>
      </c>
      <c r="I797">
        <v>0</v>
      </c>
    </row>
    <row r="798" spans="1:9">
      <c r="A798">
        <v>317</v>
      </c>
      <c r="B798" t="s">
        <v>558</v>
      </c>
      <c r="C798" t="s">
        <v>559</v>
      </c>
      <c r="D798">
        <v>2008</v>
      </c>
      <c r="E798">
        <v>104</v>
      </c>
      <c r="F798" t="s">
        <v>27</v>
      </c>
      <c r="G798">
        <v>8.1</v>
      </c>
      <c r="H798">
        <v>0</v>
      </c>
      <c r="I798">
        <v>0</v>
      </c>
    </row>
    <row r="799" spans="1:9">
      <c r="A799">
        <v>317</v>
      </c>
      <c r="B799" t="s">
        <v>558</v>
      </c>
      <c r="C799" t="s">
        <v>559</v>
      </c>
      <c r="D799">
        <v>2008</v>
      </c>
      <c r="E799">
        <v>104</v>
      </c>
      <c r="F799" t="s">
        <v>24</v>
      </c>
      <c r="G799">
        <v>8.1</v>
      </c>
      <c r="H799">
        <v>0</v>
      </c>
      <c r="I799">
        <v>0</v>
      </c>
    </row>
    <row r="800" spans="1:9">
      <c r="A800">
        <v>317</v>
      </c>
      <c r="B800" t="s">
        <v>558</v>
      </c>
      <c r="C800" t="s">
        <v>559</v>
      </c>
      <c r="D800">
        <v>2008</v>
      </c>
      <c r="E800">
        <v>104</v>
      </c>
      <c r="F800" t="s">
        <v>21</v>
      </c>
      <c r="G800">
        <v>8.1</v>
      </c>
      <c r="H800">
        <v>0</v>
      </c>
      <c r="I800">
        <v>0</v>
      </c>
    </row>
    <row r="801" spans="1:9">
      <c r="A801">
        <v>318</v>
      </c>
      <c r="B801" t="s">
        <v>560</v>
      </c>
      <c r="C801" t="s">
        <v>561</v>
      </c>
      <c r="D801">
        <v>1955</v>
      </c>
      <c r="E801">
        <v>118</v>
      </c>
      <c r="F801" t="s">
        <v>24</v>
      </c>
      <c r="G801">
        <v>8.1</v>
      </c>
      <c r="H801">
        <v>97</v>
      </c>
      <c r="I801">
        <v>0.06</v>
      </c>
    </row>
    <row r="802" spans="1:9">
      <c r="A802">
        <v>318</v>
      </c>
      <c r="B802" t="s">
        <v>560</v>
      </c>
      <c r="C802" t="s">
        <v>561</v>
      </c>
      <c r="D802">
        <v>1955</v>
      </c>
      <c r="E802">
        <v>118</v>
      </c>
      <c r="F802" t="s">
        <v>21</v>
      </c>
      <c r="G802">
        <v>8.1</v>
      </c>
      <c r="H802">
        <v>97</v>
      </c>
      <c r="I802">
        <v>0.06</v>
      </c>
    </row>
    <row r="803" spans="1:9">
      <c r="A803">
        <v>318</v>
      </c>
      <c r="B803" t="s">
        <v>560</v>
      </c>
      <c r="C803" t="s">
        <v>561</v>
      </c>
      <c r="D803">
        <v>1955</v>
      </c>
      <c r="E803">
        <v>118</v>
      </c>
      <c r="F803" t="s">
        <v>83</v>
      </c>
      <c r="G803">
        <v>8.1</v>
      </c>
      <c r="H803">
        <v>97</v>
      </c>
      <c r="I803">
        <v>0.06</v>
      </c>
    </row>
    <row r="804" spans="1:9">
      <c r="A804">
        <v>319</v>
      </c>
      <c r="B804" t="s">
        <v>562</v>
      </c>
      <c r="C804" t="s">
        <v>386</v>
      </c>
      <c r="D804">
        <v>2006</v>
      </c>
      <c r="E804">
        <v>167</v>
      </c>
      <c r="F804" t="s">
        <v>60</v>
      </c>
      <c r="G804">
        <v>8.1</v>
      </c>
      <c r="H804">
        <v>0</v>
      </c>
      <c r="I804">
        <v>2.2000000000000002</v>
      </c>
    </row>
    <row r="805" spans="1:9">
      <c r="A805">
        <v>319</v>
      </c>
      <c r="B805" t="s">
        <v>562</v>
      </c>
      <c r="C805" t="s">
        <v>386</v>
      </c>
      <c r="D805">
        <v>2006</v>
      </c>
      <c r="E805">
        <v>167</v>
      </c>
      <c r="F805" t="s">
        <v>24</v>
      </c>
      <c r="G805">
        <v>8.1</v>
      </c>
      <c r="H805">
        <v>0</v>
      </c>
      <c r="I805">
        <v>2.2000000000000002</v>
      </c>
    </row>
    <row r="806" spans="1:9">
      <c r="A806">
        <v>319</v>
      </c>
      <c r="B806" t="s">
        <v>562</v>
      </c>
      <c r="C806" t="s">
        <v>386</v>
      </c>
      <c r="D806">
        <v>2006</v>
      </c>
      <c r="E806">
        <v>167</v>
      </c>
      <c r="F806" t="s">
        <v>21</v>
      </c>
      <c r="G806">
        <v>8.1</v>
      </c>
      <c r="H806">
        <v>0</v>
      </c>
      <c r="I806">
        <v>2.2000000000000002</v>
      </c>
    </row>
    <row r="807" spans="1:9">
      <c r="A807">
        <v>320</v>
      </c>
      <c r="B807" t="s">
        <v>563</v>
      </c>
      <c r="C807" t="s">
        <v>564</v>
      </c>
      <c r="D807">
        <v>1937</v>
      </c>
      <c r="E807">
        <v>113</v>
      </c>
      <c r="F807" t="s">
        <v>21</v>
      </c>
      <c r="G807">
        <v>8.1</v>
      </c>
      <c r="H807">
        <v>0</v>
      </c>
      <c r="I807">
        <v>0.17</v>
      </c>
    </row>
    <row r="808" spans="1:9">
      <c r="A808">
        <v>320</v>
      </c>
      <c r="B808" t="s">
        <v>563</v>
      </c>
      <c r="C808" t="s">
        <v>564</v>
      </c>
      <c r="D808">
        <v>1937</v>
      </c>
      <c r="E808">
        <v>113</v>
      </c>
      <c r="F808" t="s">
        <v>80</v>
      </c>
      <c r="G808">
        <v>8.1</v>
      </c>
      <c r="H808">
        <v>0</v>
      </c>
      <c r="I808">
        <v>0.17</v>
      </c>
    </row>
    <row r="809" spans="1:9">
      <c r="A809">
        <v>321</v>
      </c>
      <c r="B809" t="s">
        <v>565</v>
      </c>
      <c r="C809" t="s">
        <v>566</v>
      </c>
      <c r="D809">
        <v>1991</v>
      </c>
      <c r="E809">
        <v>125</v>
      </c>
      <c r="F809" t="s">
        <v>21</v>
      </c>
      <c r="G809">
        <v>8.1</v>
      </c>
      <c r="H809">
        <v>0</v>
      </c>
      <c r="I809">
        <v>2.6</v>
      </c>
    </row>
    <row r="810" spans="1:9">
      <c r="A810">
        <v>321</v>
      </c>
      <c r="B810" t="s">
        <v>565</v>
      </c>
      <c r="C810" t="s">
        <v>566</v>
      </c>
      <c r="D810">
        <v>1991</v>
      </c>
      <c r="E810">
        <v>125</v>
      </c>
      <c r="F810" t="s">
        <v>50</v>
      </c>
      <c r="G810">
        <v>8.1</v>
      </c>
      <c r="H810">
        <v>0</v>
      </c>
      <c r="I810">
        <v>2.6</v>
      </c>
    </row>
    <row r="811" spans="1:9">
      <c r="A811">
        <v>322</v>
      </c>
      <c r="B811" t="s">
        <v>567</v>
      </c>
      <c r="C811" t="s">
        <v>568</v>
      </c>
      <c r="D811">
        <v>1957</v>
      </c>
      <c r="E811">
        <v>110</v>
      </c>
      <c r="F811" t="s">
        <v>21</v>
      </c>
      <c r="G811">
        <v>8.1</v>
      </c>
      <c r="H811">
        <v>0</v>
      </c>
      <c r="I811">
        <v>0.75</v>
      </c>
    </row>
    <row r="812" spans="1:9">
      <c r="A812">
        <v>323</v>
      </c>
      <c r="B812" t="s">
        <v>569</v>
      </c>
      <c r="C812" t="s">
        <v>570</v>
      </c>
      <c r="D812">
        <v>2016</v>
      </c>
      <c r="E812">
        <v>136</v>
      </c>
      <c r="F812" t="s">
        <v>24</v>
      </c>
      <c r="G812">
        <v>8.1</v>
      </c>
      <c r="H812">
        <v>0</v>
      </c>
      <c r="I812">
        <v>1.24</v>
      </c>
    </row>
    <row r="813" spans="1:9">
      <c r="A813">
        <v>323</v>
      </c>
      <c r="B813" t="s">
        <v>569</v>
      </c>
      <c r="C813" t="s">
        <v>570</v>
      </c>
      <c r="D813">
        <v>2016</v>
      </c>
      <c r="E813">
        <v>136</v>
      </c>
      <c r="F813" t="s">
        <v>21</v>
      </c>
      <c r="G813">
        <v>8.1</v>
      </c>
      <c r="H813">
        <v>0</v>
      </c>
      <c r="I813">
        <v>1.24</v>
      </c>
    </row>
    <row r="814" spans="1:9">
      <c r="A814">
        <v>323</v>
      </c>
      <c r="B814" t="s">
        <v>569</v>
      </c>
      <c r="C814" t="s">
        <v>570</v>
      </c>
      <c r="D814">
        <v>2016</v>
      </c>
      <c r="E814">
        <v>136</v>
      </c>
      <c r="F814" t="s">
        <v>83</v>
      </c>
      <c r="G814">
        <v>8.1</v>
      </c>
      <c r="H814">
        <v>0</v>
      </c>
      <c r="I814">
        <v>1.24</v>
      </c>
    </row>
    <row r="815" spans="1:9">
      <c r="A815">
        <v>324</v>
      </c>
      <c r="B815" t="s">
        <v>571</v>
      </c>
      <c r="C815" t="s">
        <v>572</v>
      </c>
      <c r="D815">
        <v>2007</v>
      </c>
      <c r="E815">
        <v>153</v>
      </c>
      <c r="F815" t="s">
        <v>21</v>
      </c>
      <c r="G815">
        <v>8.1</v>
      </c>
      <c r="H815">
        <v>68</v>
      </c>
      <c r="I815">
        <v>1.1100000000000001</v>
      </c>
    </row>
    <row r="816" spans="1:9">
      <c r="A816">
        <v>324</v>
      </c>
      <c r="B816" t="s">
        <v>571</v>
      </c>
      <c r="C816" t="s">
        <v>572</v>
      </c>
      <c r="D816">
        <v>2007</v>
      </c>
      <c r="E816">
        <v>153</v>
      </c>
      <c r="F816" t="s">
        <v>88</v>
      </c>
      <c r="G816">
        <v>8.1</v>
      </c>
      <c r="H816">
        <v>68</v>
      </c>
      <c r="I816">
        <v>1.1100000000000001</v>
      </c>
    </row>
    <row r="817" spans="1:9">
      <c r="A817">
        <v>324</v>
      </c>
      <c r="B817" t="s">
        <v>571</v>
      </c>
      <c r="C817" t="s">
        <v>572</v>
      </c>
      <c r="D817">
        <v>2007</v>
      </c>
      <c r="E817">
        <v>153</v>
      </c>
      <c r="F817" t="s">
        <v>363</v>
      </c>
      <c r="G817">
        <v>8.1</v>
      </c>
      <c r="H817">
        <v>68</v>
      </c>
      <c r="I817">
        <v>1.1100000000000001</v>
      </c>
    </row>
    <row r="818" spans="1:9">
      <c r="A818">
        <v>325</v>
      </c>
      <c r="B818" t="s">
        <v>573</v>
      </c>
      <c r="C818" t="s">
        <v>481</v>
      </c>
      <c r="D818">
        <v>1960</v>
      </c>
      <c r="E818">
        <v>89</v>
      </c>
      <c r="F818" t="s">
        <v>21</v>
      </c>
      <c r="G818">
        <v>8.1</v>
      </c>
      <c r="H818">
        <v>0</v>
      </c>
      <c r="I818">
        <v>1.53</v>
      </c>
    </row>
    <row r="819" spans="1:9">
      <c r="A819">
        <v>326</v>
      </c>
      <c r="B819" t="s">
        <v>574</v>
      </c>
      <c r="C819" t="s">
        <v>575</v>
      </c>
      <c r="D819">
        <v>2013</v>
      </c>
      <c r="E819">
        <v>146</v>
      </c>
      <c r="F819" t="s">
        <v>36</v>
      </c>
      <c r="G819">
        <v>8.1</v>
      </c>
      <c r="H819">
        <v>0</v>
      </c>
      <c r="I819">
        <v>1.43</v>
      </c>
    </row>
    <row r="820" spans="1:9">
      <c r="A820">
        <v>326</v>
      </c>
      <c r="B820" t="s">
        <v>574</v>
      </c>
      <c r="C820" t="s">
        <v>575</v>
      </c>
      <c r="D820">
        <v>2013</v>
      </c>
      <c r="E820">
        <v>146</v>
      </c>
      <c r="F820" t="s">
        <v>60</v>
      </c>
      <c r="G820">
        <v>8.1</v>
      </c>
      <c r="H820">
        <v>0</v>
      </c>
      <c r="I820">
        <v>1.43</v>
      </c>
    </row>
    <row r="821" spans="1:9">
      <c r="A821">
        <v>326</v>
      </c>
      <c r="B821" t="s">
        <v>574</v>
      </c>
      <c r="C821" t="s">
        <v>575</v>
      </c>
      <c r="D821">
        <v>2013</v>
      </c>
      <c r="E821">
        <v>146</v>
      </c>
      <c r="F821" t="s">
        <v>21</v>
      </c>
      <c r="G821">
        <v>8.1</v>
      </c>
      <c r="H821">
        <v>0</v>
      </c>
      <c r="I821">
        <v>1.43</v>
      </c>
    </row>
    <row r="822" spans="1:9">
      <c r="A822">
        <v>327</v>
      </c>
      <c r="B822" t="s">
        <v>576</v>
      </c>
      <c r="C822" t="s">
        <v>577</v>
      </c>
      <c r="D822">
        <v>1986</v>
      </c>
      <c r="E822">
        <v>120</v>
      </c>
      <c r="F822" t="s">
        <v>60</v>
      </c>
      <c r="G822">
        <v>8.1</v>
      </c>
      <c r="H822">
        <v>0</v>
      </c>
      <c r="I822">
        <v>4.9400000000000004</v>
      </c>
    </row>
    <row r="823" spans="1:9">
      <c r="A823">
        <v>327</v>
      </c>
      <c r="B823" t="s">
        <v>576</v>
      </c>
      <c r="C823" t="s">
        <v>577</v>
      </c>
      <c r="D823">
        <v>1986</v>
      </c>
      <c r="E823">
        <v>120</v>
      </c>
      <c r="F823" t="s">
        <v>21</v>
      </c>
      <c r="G823">
        <v>8.1</v>
      </c>
      <c r="H823">
        <v>0</v>
      </c>
      <c r="I823">
        <v>4.9400000000000004</v>
      </c>
    </row>
    <row r="824" spans="1:9">
      <c r="A824">
        <v>328</v>
      </c>
      <c r="B824" t="s">
        <v>578</v>
      </c>
      <c r="C824" t="s">
        <v>579</v>
      </c>
      <c r="D824">
        <v>2019</v>
      </c>
      <c r="E824">
        <v>130</v>
      </c>
      <c r="F824" t="s">
        <v>24</v>
      </c>
      <c r="G824">
        <v>8.1</v>
      </c>
      <c r="H824">
        <v>0</v>
      </c>
      <c r="I824">
        <v>0</v>
      </c>
    </row>
    <row r="825" spans="1:9">
      <c r="A825">
        <v>328</v>
      </c>
      <c r="B825" t="s">
        <v>578</v>
      </c>
      <c r="C825" t="s">
        <v>579</v>
      </c>
      <c r="D825">
        <v>2019</v>
      </c>
      <c r="E825">
        <v>130</v>
      </c>
      <c r="F825" t="s">
        <v>21</v>
      </c>
      <c r="G825">
        <v>8.1</v>
      </c>
      <c r="H825">
        <v>0</v>
      </c>
      <c r="I825">
        <v>0</v>
      </c>
    </row>
    <row r="826" spans="1:9">
      <c r="A826">
        <v>328</v>
      </c>
      <c r="B826" t="s">
        <v>578</v>
      </c>
      <c r="C826" t="s">
        <v>579</v>
      </c>
      <c r="D826">
        <v>2019</v>
      </c>
      <c r="E826">
        <v>130</v>
      </c>
      <c r="F826" t="s">
        <v>57</v>
      </c>
      <c r="G826">
        <v>8.1</v>
      </c>
      <c r="H826">
        <v>0</v>
      </c>
      <c r="I826">
        <v>0</v>
      </c>
    </row>
    <row r="827" spans="1:9">
      <c r="A827">
        <v>329</v>
      </c>
      <c r="B827" t="s">
        <v>580</v>
      </c>
      <c r="C827" t="s">
        <v>527</v>
      </c>
      <c r="D827">
        <v>1988</v>
      </c>
      <c r="E827">
        <v>142</v>
      </c>
      <c r="F827" t="s">
        <v>60</v>
      </c>
      <c r="G827">
        <v>8.1</v>
      </c>
      <c r="H827">
        <v>0</v>
      </c>
      <c r="I827">
        <v>0.28000000000000003</v>
      </c>
    </row>
    <row r="828" spans="1:9">
      <c r="A828">
        <v>329</v>
      </c>
      <c r="B828" t="s">
        <v>580</v>
      </c>
      <c r="C828" t="s">
        <v>527</v>
      </c>
      <c r="D828">
        <v>1988</v>
      </c>
      <c r="E828">
        <v>142</v>
      </c>
      <c r="F828" t="s">
        <v>24</v>
      </c>
      <c r="G828">
        <v>8.1</v>
      </c>
      <c r="H828">
        <v>0</v>
      </c>
      <c r="I828">
        <v>0.28000000000000003</v>
      </c>
    </row>
    <row r="829" spans="1:9">
      <c r="A829">
        <v>329</v>
      </c>
      <c r="B829" t="s">
        <v>580</v>
      </c>
      <c r="C829" t="s">
        <v>527</v>
      </c>
      <c r="D829">
        <v>1988</v>
      </c>
      <c r="E829">
        <v>142</v>
      </c>
      <c r="F829" t="s">
        <v>21</v>
      </c>
      <c r="G829">
        <v>8.1</v>
      </c>
      <c r="H829">
        <v>0</v>
      </c>
      <c r="I829">
        <v>0.28000000000000003</v>
      </c>
    </row>
    <row r="830" spans="1:9">
      <c r="A830">
        <v>330</v>
      </c>
      <c r="B830" t="s">
        <v>581</v>
      </c>
      <c r="C830" t="s">
        <v>582</v>
      </c>
      <c r="D830">
        <v>1975</v>
      </c>
      <c r="E830">
        <v>162</v>
      </c>
      <c r="F830" t="s">
        <v>27</v>
      </c>
      <c r="G830">
        <v>8.1</v>
      </c>
      <c r="H830">
        <v>0</v>
      </c>
      <c r="I830">
        <v>0</v>
      </c>
    </row>
    <row r="831" spans="1:9">
      <c r="A831">
        <v>330</v>
      </c>
      <c r="B831" t="s">
        <v>581</v>
      </c>
      <c r="C831" t="s">
        <v>582</v>
      </c>
      <c r="D831">
        <v>1975</v>
      </c>
      <c r="E831">
        <v>162</v>
      </c>
      <c r="F831" t="s">
        <v>36</v>
      </c>
      <c r="G831">
        <v>8.1</v>
      </c>
      <c r="H831">
        <v>0</v>
      </c>
      <c r="I831">
        <v>0</v>
      </c>
    </row>
    <row r="832" spans="1:9">
      <c r="A832">
        <v>330</v>
      </c>
      <c r="B832" t="s">
        <v>581</v>
      </c>
      <c r="C832" t="s">
        <v>582</v>
      </c>
      <c r="D832">
        <v>1975</v>
      </c>
      <c r="E832">
        <v>162</v>
      </c>
      <c r="F832" t="s">
        <v>60</v>
      </c>
      <c r="G832">
        <v>8.1</v>
      </c>
      <c r="H832">
        <v>0</v>
      </c>
      <c r="I832">
        <v>0</v>
      </c>
    </row>
    <row r="833" spans="1:9">
      <c r="A833">
        <v>331</v>
      </c>
      <c r="B833" t="s">
        <v>583</v>
      </c>
      <c r="C833" t="s">
        <v>166</v>
      </c>
      <c r="D833">
        <v>2003</v>
      </c>
      <c r="E833">
        <v>156</v>
      </c>
      <c r="F833" t="s">
        <v>60</v>
      </c>
      <c r="G833">
        <v>8.1</v>
      </c>
      <c r="H833">
        <v>0</v>
      </c>
      <c r="I833">
        <v>0</v>
      </c>
    </row>
    <row r="834" spans="1:9">
      <c r="A834">
        <v>331</v>
      </c>
      <c r="B834" t="s">
        <v>583</v>
      </c>
      <c r="C834" t="s">
        <v>166</v>
      </c>
      <c r="D834">
        <v>2003</v>
      </c>
      <c r="E834">
        <v>156</v>
      </c>
      <c r="F834" t="s">
        <v>21</v>
      </c>
      <c r="G834">
        <v>8.1</v>
      </c>
      <c r="H834">
        <v>0</v>
      </c>
      <c r="I834">
        <v>0</v>
      </c>
    </row>
    <row r="835" spans="1:9">
      <c r="A835">
        <v>332</v>
      </c>
      <c r="B835" t="s">
        <v>584</v>
      </c>
      <c r="C835" t="s">
        <v>585</v>
      </c>
      <c r="D835">
        <v>2013</v>
      </c>
      <c r="E835">
        <v>87</v>
      </c>
      <c r="F835" t="s">
        <v>21</v>
      </c>
      <c r="G835">
        <v>8.1</v>
      </c>
      <c r="H835">
        <v>73</v>
      </c>
      <c r="I835">
        <v>0.14000000000000001</v>
      </c>
    </row>
    <row r="836" spans="1:9">
      <c r="A836">
        <v>332</v>
      </c>
      <c r="B836" t="s">
        <v>584</v>
      </c>
      <c r="C836" t="s">
        <v>585</v>
      </c>
      <c r="D836">
        <v>2013</v>
      </c>
      <c r="E836">
        <v>87</v>
      </c>
      <c r="F836" t="s">
        <v>80</v>
      </c>
      <c r="G836">
        <v>8.1</v>
      </c>
      <c r="H836">
        <v>73</v>
      </c>
      <c r="I836">
        <v>0.14000000000000001</v>
      </c>
    </row>
    <row r="837" spans="1:9">
      <c r="A837">
        <v>333</v>
      </c>
      <c r="B837" t="s">
        <v>586</v>
      </c>
      <c r="C837" t="s">
        <v>587</v>
      </c>
      <c r="D837">
        <v>2012</v>
      </c>
      <c r="E837">
        <v>122</v>
      </c>
      <c r="F837" t="s">
        <v>57</v>
      </c>
      <c r="G837">
        <v>8.1</v>
      </c>
      <c r="H837">
        <v>0</v>
      </c>
      <c r="I837">
        <v>1.04</v>
      </c>
    </row>
    <row r="838" spans="1:9">
      <c r="A838">
        <v>333</v>
      </c>
      <c r="B838" t="s">
        <v>586</v>
      </c>
      <c r="C838" t="s">
        <v>587</v>
      </c>
      <c r="D838">
        <v>2012</v>
      </c>
      <c r="E838">
        <v>122</v>
      </c>
      <c r="F838" t="s">
        <v>83</v>
      </c>
      <c r="G838">
        <v>8.1</v>
      </c>
      <c r="H838">
        <v>0</v>
      </c>
      <c r="I838">
        <v>1.04</v>
      </c>
    </row>
    <row r="839" spans="1:9">
      <c r="A839">
        <v>334</v>
      </c>
      <c r="B839" t="s">
        <v>588</v>
      </c>
      <c r="C839" t="s">
        <v>589</v>
      </c>
      <c r="D839">
        <v>2000</v>
      </c>
      <c r="E839">
        <v>156</v>
      </c>
      <c r="F839" t="s">
        <v>27</v>
      </c>
      <c r="G839">
        <v>8.1</v>
      </c>
      <c r="H839">
        <v>0</v>
      </c>
      <c r="I839">
        <v>0</v>
      </c>
    </row>
    <row r="840" spans="1:9">
      <c r="A840">
        <v>334</v>
      </c>
      <c r="B840" t="s">
        <v>588</v>
      </c>
      <c r="C840" t="s">
        <v>589</v>
      </c>
      <c r="D840">
        <v>2000</v>
      </c>
      <c r="E840">
        <v>156</v>
      </c>
      <c r="F840" t="s">
        <v>60</v>
      </c>
      <c r="G840">
        <v>8.1</v>
      </c>
      <c r="H840">
        <v>0</v>
      </c>
      <c r="I840">
        <v>0</v>
      </c>
    </row>
    <row r="841" spans="1:9">
      <c r="A841">
        <v>334</v>
      </c>
      <c r="B841" t="s">
        <v>588</v>
      </c>
      <c r="C841" t="s">
        <v>589</v>
      </c>
      <c r="D841">
        <v>2000</v>
      </c>
      <c r="E841">
        <v>156</v>
      </c>
      <c r="F841" t="s">
        <v>24</v>
      </c>
      <c r="G841">
        <v>8.1</v>
      </c>
      <c r="H841">
        <v>0</v>
      </c>
      <c r="I841">
        <v>0</v>
      </c>
    </row>
    <row r="842" spans="1:9">
      <c r="A842">
        <v>335</v>
      </c>
      <c r="B842" t="s">
        <v>590</v>
      </c>
      <c r="C842" t="s">
        <v>591</v>
      </c>
      <c r="D842">
        <v>1996</v>
      </c>
      <c r="E842">
        <v>128</v>
      </c>
      <c r="F842" t="s">
        <v>24</v>
      </c>
      <c r="G842">
        <v>8.1</v>
      </c>
      <c r="H842">
        <v>0</v>
      </c>
      <c r="I842">
        <v>0</v>
      </c>
    </row>
    <row r="843" spans="1:9">
      <c r="A843">
        <v>335</v>
      </c>
      <c r="B843" t="s">
        <v>590</v>
      </c>
      <c r="C843" t="s">
        <v>591</v>
      </c>
      <c r="D843">
        <v>1996</v>
      </c>
      <c r="E843">
        <v>128</v>
      </c>
      <c r="F843" t="s">
        <v>21</v>
      </c>
      <c r="G843">
        <v>8.1</v>
      </c>
      <c r="H843">
        <v>0</v>
      </c>
      <c r="I843">
        <v>0</v>
      </c>
    </row>
    <row r="844" spans="1:9">
      <c r="A844">
        <v>335</v>
      </c>
      <c r="B844" t="s">
        <v>590</v>
      </c>
      <c r="C844" t="s">
        <v>591</v>
      </c>
      <c r="D844">
        <v>1996</v>
      </c>
      <c r="E844">
        <v>128</v>
      </c>
      <c r="F844" t="s">
        <v>83</v>
      </c>
      <c r="G844">
        <v>8.1</v>
      </c>
      <c r="H844">
        <v>0</v>
      </c>
      <c r="I844">
        <v>0</v>
      </c>
    </row>
    <row r="845" spans="1:9">
      <c r="A845">
        <v>336</v>
      </c>
      <c r="B845" t="s">
        <v>592</v>
      </c>
      <c r="C845" t="s">
        <v>136</v>
      </c>
      <c r="D845">
        <v>1928</v>
      </c>
      <c r="E845">
        <v>72</v>
      </c>
      <c r="F845" t="s">
        <v>60</v>
      </c>
      <c r="G845">
        <v>8.1</v>
      </c>
      <c r="H845">
        <v>90</v>
      </c>
      <c r="I845">
        <v>0</v>
      </c>
    </row>
    <row r="846" spans="1:9">
      <c r="A846">
        <v>336</v>
      </c>
      <c r="B846" t="s">
        <v>592</v>
      </c>
      <c r="C846" t="s">
        <v>136</v>
      </c>
      <c r="D846">
        <v>1928</v>
      </c>
      <c r="E846">
        <v>72</v>
      </c>
      <c r="F846" t="s">
        <v>88</v>
      </c>
      <c r="G846">
        <v>8.1</v>
      </c>
      <c r="H846">
        <v>90</v>
      </c>
      <c r="I846">
        <v>0</v>
      </c>
    </row>
    <row r="847" spans="1:9">
      <c r="A847">
        <v>336</v>
      </c>
      <c r="B847" t="s">
        <v>592</v>
      </c>
      <c r="C847" t="s">
        <v>136</v>
      </c>
      <c r="D847">
        <v>1928</v>
      </c>
      <c r="E847">
        <v>72</v>
      </c>
      <c r="F847" t="s">
        <v>50</v>
      </c>
      <c r="G847">
        <v>8.1</v>
      </c>
      <c r="H847">
        <v>90</v>
      </c>
      <c r="I847">
        <v>0</v>
      </c>
    </row>
    <row r="848" spans="1:9">
      <c r="A848">
        <v>337</v>
      </c>
      <c r="B848" t="s">
        <v>593</v>
      </c>
      <c r="C848" t="s">
        <v>594</v>
      </c>
      <c r="D848">
        <v>2010</v>
      </c>
      <c r="E848">
        <v>134</v>
      </c>
      <c r="F848" t="s">
        <v>21</v>
      </c>
      <c r="G848">
        <v>8.1</v>
      </c>
      <c r="H848">
        <v>0</v>
      </c>
      <c r="I848">
        <v>0.01</v>
      </c>
    </row>
    <row r="849" spans="1:9">
      <c r="A849">
        <v>338</v>
      </c>
      <c r="B849" t="s">
        <v>595</v>
      </c>
      <c r="C849" t="s">
        <v>596</v>
      </c>
      <c r="D849">
        <v>2012</v>
      </c>
      <c r="E849">
        <v>125</v>
      </c>
      <c r="F849" t="s">
        <v>60</v>
      </c>
      <c r="G849">
        <v>8.1</v>
      </c>
      <c r="H849">
        <v>0</v>
      </c>
      <c r="I849">
        <v>0.92</v>
      </c>
    </row>
    <row r="850" spans="1:9">
      <c r="A850">
        <v>338</v>
      </c>
      <c r="B850" t="s">
        <v>595</v>
      </c>
      <c r="C850" t="s">
        <v>596</v>
      </c>
      <c r="D850">
        <v>2012</v>
      </c>
      <c r="E850">
        <v>125</v>
      </c>
      <c r="F850" t="s">
        <v>21</v>
      </c>
      <c r="G850">
        <v>8.1</v>
      </c>
      <c r="H850">
        <v>0</v>
      </c>
      <c r="I850">
        <v>0.92</v>
      </c>
    </row>
    <row r="851" spans="1:9">
      <c r="A851">
        <v>338</v>
      </c>
      <c r="B851" t="s">
        <v>595</v>
      </c>
      <c r="C851" t="s">
        <v>596</v>
      </c>
      <c r="D851">
        <v>2012</v>
      </c>
      <c r="E851">
        <v>125</v>
      </c>
      <c r="F851" t="s">
        <v>70</v>
      </c>
      <c r="G851">
        <v>8.1</v>
      </c>
      <c r="H851">
        <v>0</v>
      </c>
      <c r="I851">
        <v>0.92</v>
      </c>
    </row>
    <row r="852" spans="1:9">
      <c r="A852">
        <v>339</v>
      </c>
      <c r="B852" t="s">
        <v>597</v>
      </c>
      <c r="C852" t="s">
        <v>598</v>
      </c>
      <c r="D852">
        <v>2005</v>
      </c>
      <c r="E852">
        <v>122</v>
      </c>
      <c r="F852" t="s">
        <v>21</v>
      </c>
      <c r="G852">
        <v>8.1</v>
      </c>
      <c r="H852">
        <v>0</v>
      </c>
      <c r="I852">
        <v>0.73</v>
      </c>
    </row>
    <row r="853" spans="1:9">
      <c r="A853">
        <v>340</v>
      </c>
      <c r="B853" t="s">
        <v>599</v>
      </c>
      <c r="C853" t="s">
        <v>600</v>
      </c>
      <c r="D853">
        <v>1998</v>
      </c>
      <c r="E853">
        <v>107</v>
      </c>
      <c r="F853" t="s">
        <v>60</v>
      </c>
      <c r="G853">
        <v>8.1</v>
      </c>
      <c r="H853">
        <v>0</v>
      </c>
      <c r="I853">
        <v>0</v>
      </c>
    </row>
    <row r="854" spans="1:9">
      <c r="A854">
        <v>340</v>
      </c>
      <c r="B854" t="s">
        <v>599</v>
      </c>
      <c r="C854" t="s">
        <v>600</v>
      </c>
      <c r="D854">
        <v>1998</v>
      </c>
      <c r="E854">
        <v>107</v>
      </c>
      <c r="F854" t="s">
        <v>21</v>
      </c>
      <c r="G854">
        <v>8.1</v>
      </c>
      <c r="H854">
        <v>0</v>
      </c>
      <c r="I854">
        <v>0</v>
      </c>
    </row>
    <row r="855" spans="1:9">
      <c r="A855">
        <v>340</v>
      </c>
      <c r="B855" t="s">
        <v>599</v>
      </c>
      <c r="C855" t="s">
        <v>600</v>
      </c>
      <c r="D855">
        <v>1998</v>
      </c>
      <c r="E855">
        <v>107</v>
      </c>
      <c r="F855" t="s">
        <v>83</v>
      </c>
      <c r="G855">
        <v>8.1</v>
      </c>
      <c r="H855">
        <v>0</v>
      </c>
      <c r="I855">
        <v>0</v>
      </c>
    </row>
    <row r="856" spans="1:9">
      <c r="A856">
        <v>341</v>
      </c>
      <c r="B856" t="s">
        <v>601</v>
      </c>
      <c r="C856" t="s">
        <v>602</v>
      </c>
      <c r="D856">
        <v>1999</v>
      </c>
      <c r="E856">
        <v>174</v>
      </c>
      <c r="F856" t="s">
        <v>27</v>
      </c>
      <c r="G856">
        <v>8.1</v>
      </c>
      <c r="H856">
        <v>0</v>
      </c>
      <c r="I856">
        <v>0</v>
      </c>
    </row>
    <row r="857" spans="1:9">
      <c r="A857">
        <v>341</v>
      </c>
      <c r="B857" t="s">
        <v>601</v>
      </c>
      <c r="C857" t="s">
        <v>602</v>
      </c>
      <c r="D857">
        <v>1999</v>
      </c>
      <c r="E857">
        <v>174</v>
      </c>
      <c r="F857" t="s">
        <v>21</v>
      </c>
      <c r="G857">
        <v>8.1</v>
      </c>
      <c r="H857">
        <v>0</v>
      </c>
      <c r="I857">
        <v>0</v>
      </c>
    </row>
    <row r="858" spans="1:9">
      <c r="A858">
        <v>341</v>
      </c>
      <c r="B858" t="s">
        <v>601</v>
      </c>
      <c r="C858" t="s">
        <v>602</v>
      </c>
      <c r="D858">
        <v>1999</v>
      </c>
      <c r="E858">
        <v>174</v>
      </c>
      <c r="F858" t="s">
        <v>83</v>
      </c>
      <c r="G858">
        <v>8.1</v>
      </c>
      <c r="H858">
        <v>0</v>
      </c>
      <c r="I858">
        <v>0</v>
      </c>
    </row>
    <row r="859" spans="1:9">
      <c r="A859">
        <v>342</v>
      </c>
      <c r="B859" t="s">
        <v>603</v>
      </c>
      <c r="C859" t="s">
        <v>604</v>
      </c>
      <c r="D859">
        <v>1971</v>
      </c>
      <c r="E859">
        <v>122</v>
      </c>
      <c r="F859" t="s">
        <v>21</v>
      </c>
      <c r="G859">
        <v>8.1</v>
      </c>
      <c r="H859">
        <v>0</v>
      </c>
      <c r="I859">
        <v>0</v>
      </c>
    </row>
    <row r="860" spans="1:9">
      <c r="A860">
        <v>342</v>
      </c>
      <c r="B860" t="s">
        <v>603</v>
      </c>
      <c r="C860" t="s">
        <v>604</v>
      </c>
      <c r="D860">
        <v>1971</v>
      </c>
      <c r="E860">
        <v>122</v>
      </c>
      <c r="F860" t="s">
        <v>237</v>
      </c>
      <c r="G860">
        <v>8.1</v>
      </c>
      <c r="H860">
        <v>0</v>
      </c>
      <c r="I860">
        <v>0</v>
      </c>
    </row>
    <row r="861" spans="1:9">
      <c r="A861">
        <v>343</v>
      </c>
      <c r="B861" t="s">
        <v>605</v>
      </c>
      <c r="C861" t="s">
        <v>225</v>
      </c>
      <c r="D861">
        <v>2021</v>
      </c>
      <c r="E861">
        <v>155</v>
      </c>
      <c r="F861" t="s">
        <v>27</v>
      </c>
      <c r="G861">
        <v>8</v>
      </c>
      <c r="H861">
        <v>74</v>
      </c>
      <c r="I861">
        <v>108.33</v>
      </c>
    </row>
    <row r="862" spans="1:9">
      <c r="A862">
        <v>343</v>
      </c>
      <c r="B862" t="s">
        <v>605</v>
      </c>
      <c r="C862" t="s">
        <v>225</v>
      </c>
      <c r="D862">
        <v>2021</v>
      </c>
      <c r="E862">
        <v>155</v>
      </c>
      <c r="F862" t="s">
        <v>36</v>
      </c>
      <c r="G862">
        <v>8</v>
      </c>
      <c r="H862">
        <v>74</v>
      </c>
      <c r="I862">
        <v>108.33</v>
      </c>
    </row>
    <row r="863" spans="1:9">
      <c r="A863">
        <v>343</v>
      </c>
      <c r="B863" t="s">
        <v>605</v>
      </c>
      <c r="C863" t="s">
        <v>225</v>
      </c>
      <c r="D863">
        <v>2021</v>
      </c>
      <c r="E863">
        <v>155</v>
      </c>
      <c r="F863" t="s">
        <v>21</v>
      </c>
      <c r="G863">
        <v>8</v>
      </c>
      <c r="H863">
        <v>74</v>
      </c>
      <c r="I863">
        <v>108.33</v>
      </c>
    </row>
    <row r="864" spans="1:9">
      <c r="A864">
        <v>344</v>
      </c>
      <c r="B864" t="s">
        <v>606</v>
      </c>
      <c r="C864" t="s">
        <v>225</v>
      </c>
      <c r="D864">
        <v>2017</v>
      </c>
      <c r="E864">
        <v>164</v>
      </c>
      <c r="F864" t="s">
        <v>27</v>
      </c>
      <c r="G864">
        <v>8</v>
      </c>
      <c r="H864">
        <v>81</v>
      </c>
      <c r="I864">
        <v>92.05</v>
      </c>
    </row>
    <row r="865" spans="1:9">
      <c r="A865">
        <v>344</v>
      </c>
      <c r="B865" t="s">
        <v>606</v>
      </c>
      <c r="C865" t="s">
        <v>225</v>
      </c>
      <c r="D865">
        <v>2017</v>
      </c>
      <c r="E865">
        <v>164</v>
      </c>
      <c r="F865" t="s">
        <v>21</v>
      </c>
      <c r="G865">
        <v>8</v>
      </c>
      <c r="H865">
        <v>81</v>
      </c>
      <c r="I865">
        <v>92.05</v>
      </c>
    </row>
    <row r="866" spans="1:9">
      <c r="A866">
        <v>344</v>
      </c>
      <c r="B866" t="s">
        <v>606</v>
      </c>
      <c r="C866" t="s">
        <v>225</v>
      </c>
      <c r="D866">
        <v>2017</v>
      </c>
      <c r="E866">
        <v>164</v>
      </c>
      <c r="F866" t="s">
        <v>57</v>
      </c>
      <c r="G866">
        <v>8</v>
      </c>
      <c r="H866">
        <v>81</v>
      </c>
      <c r="I866">
        <v>92.05</v>
      </c>
    </row>
    <row r="867" spans="1:9">
      <c r="A867">
        <v>345</v>
      </c>
      <c r="B867" t="s">
        <v>607</v>
      </c>
      <c r="C867" t="s">
        <v>271</v>
      </c>
      <c r="D867">
        <v>2014</v>
      </c>
      <c r="E867">
        <v>121</v>
      </c>
      <c r="F867" t="s">
        <v>27</v>
      </c>
      <c r="G867">
        <v>8</v>
      </c>
      <c r="H867">
        <v>76</v>
      </c>
      <c r="I867">
        <v>333.18</v>
      </c>
    </row>
    <row r="868" spans="1:9">
      <c r="A868">
        <v>345</v>
      </c>
      <c r="B868" t="s">
        <v>607</v>
      </c>
      <c r="C868" t="s">
        <v>271</v>
      </c>
      <c r="D868">
        <v>2014</v>
      </c>
      <c r="E868">
        <v>121</v>
      </c>
      <c r="F868" t="s">
        <v>36</v>
      </c>
      <c r="G868">
        <v>8</v>
      </c>
      <c r="H868">
        <v>76</v>
      </c>
      <c r="I868">
        <v>333.18</v>
      </c>
    </row>
    <row r="869" spans="1:9">
      <c r="A869">
        <v>345</v>
      </c>
      <c r="B869" t="s">
        <v>607</v>
      </c>
      <c r="C869" t="s">
        <v>271</v>
      </c>
      <c r="D869">
        <v>2014</v>
      </c>
      <c r="E869">
        <v>121</v>
      </c>
      <c r="F869" t="s">
        <v>60</v>
      </c>
      <c r="G869">
        <v>8</v>
      </c>
      <c r="H869">
        <v>76</v>
      </c>
      <c r="I869">
        <v>333.18</v>
      </c>
    </row>
    <row r="870" spans="1:9">
      <c r="A870">
        <v>346</v>
      </c>
      <c r="B870" t="s">
        <v>608</v>
      </c>
      <c r="C870" t="s">
        <v>609</v>
      </c>
      <c r="D870">
        <v>2016</v>
      </c>
      <c r="E870">
        <v>108</v>
      </c>
      <c r="F870" t="s">
        <v>27</v>
      </c>
      <c r="G870">
        <v>8</v>
      </c>
      <c r="H870">
        <v>65</v>
      </c>
      <c r="I870">
        <v>363.07</v>
      </c>
    </row>
    <row r="871" spans="1:9">
      <c r="A871">
        <v>346</v>
      </c>
      <c r="B871" t="s">
        <v>608</v>
      </c>
      <c r="C871" t="s">
        <v>609</v>
      </c>
      <c r="D871">
        <v>2016</v>
      </c>
      <c r="E871">
        <v>108</v>
      </c>
      <c r="F871" t="s">
        <v>60</v>
      </c>
      <c r="G871">
        <v>8</v>
      </c>
      <c r="H871">
        <v>65</v>
      </c>
      <c r="I871">
        <v>363.07</v>
      </c>
    </row>
    <row r="872" spans="1:9">
      <c r="A872">
        <v>347</v>
      </c>
      <c r="B872" t="s">
        <v>610</v>
      </c>
      <c r="C872" t="s">
        <v>611</v>
      </c>
      <c r="D872">
        <v>1988</v>
      </c>
      <c r="E872">
        <v>133</v>
      </c>
      <c r="F872" t="s">
        <v>21</v>
      </c>
      <c r="G872">
        <v>8</v>
      </c>
      <c r="H872">
        <v>65</v>
      </c>
      <c r="I872">
        <v>178.8</v>
      </c>
    </row>
    <row r="873" spans="1:9">
      <c r="A873">
        <v>348</v>
      </c>
      <c r="B873" t="s">
        <v>612</v>
      </c>
      <c r="C873" t="s">
        <v>200</v>
      </c>
      <c r="D873">
        <v>2010</v>
      </c>
      <c r="E873">
        <v>108</v>
      </c>
      <c r="F873" t="s">
        <v>21</v>
      </c>
      <c r="G873">
        <v>8</v>
      </c>
      <c r="H873">
        <v>79</v>
      </c>
      <c r="I873">
        <v>106.95</v>
      </c>
    </row>
    <row r="874" spans="1:9">
      <c r="A874">
        <v>348</v>
      </c>
      <c r="B874" t="s">
        <v>612</v>
      </c>
      <c r="C874" t="s">
        <v>200</v>
      </c>
      <c r="D874">
        <v>2010</v>
      </c>
      <c r="E874">
        <v>108</v>
      </c>
      <c r="F874" t="s">
        <v>83</v>
      </c>
      <c r="G874">
        <v>8</v>
      </c>
      <c r="H874">
        <v>79</v>
      </c>
      <c r="I874">
        <v>106.95</v>
      </c>
    </row>
    <row r="875" spans="1:9">
      <c r="A875">
        <v>349</v>
      </c>
      <c r="B875" t="s">
        <v>613</v>
      </c>
      <c r="C875" t="s">
        <v>408</v>
      </c>
      <c r="D875">
        <v>1987</v>
      </c>
      <c r="E875">
        <v>98</v>
      </c>
      <c r="F875" t="s">
        <v>36</v>
      </c>
      <c r="G875">
        <v>8</v>
      </c>
      <c r="H875">
        <v>77</v>
      </c>
      <c r="I875">
        <v>30.86</v>
      </c>
    </row>
    <row r="876" spans="1:9">
      <c r="A876">
        <v>349</v>
      </c>
      <c r="B876" t="s">
        <v>613</v>
      </c>
      <c r="C876" t="s">
        <v>408</v>
      </c>
      <c r="D876">
        <v>1987</v>
      </c>
      <c r="E876">
        <v>98</v>
      </c>
      <c r="F876" t="s">
        <v>60</v>
      </c>
      <c r="G876">
        <v>8</v>
      </c>
      <c r="H876">
        <v>77</v>
      </c>
      <c r="I876">
        <v>30.86</v>
      </c>
    </row>
    <row r="877" spans="1:9">
      <c r="A877">
        <v>349</v>
      </c>
      <c r="B877" t="s">
        <v>613</v>
      </c>
      <c r="C877" t="s">
        <v>408</v>
      </c>
      <c r="D877">
        <v>1987</v>
      </c>
      <c r="E877">
        <v>98</v>
      </c>
      <c r="F877" t="s">
        <v>88</v>
      </c>
      <c r="G877">
        <v>8</v>
      </c>
      <c r="H877">
        <v>77</v>
      </c>
      <c r="I877">
        <v>30.86</v>
      </c>
    </row>
    <row r="878" spans="1:9">
      <c r="A878">
        <v>350</v>
      </c>
      <c r="B878" t="s">
        <v>614</v>
      </c>
      <c r="C878" t="s">
        <v>615</v>
      </c>
      <c r="D878">
        <v>2012</v>
      </c>
      <c r="E878">
        <v>143</v>
      </c>
      <c r="F878" t="s">
        <v>27</v>
      </c>
      <c r="G878">
        <v>8</v>
      </c>
      <c r="H878">
        <v>69</v>
      </c>
      <c r="I878">
        <v>623.28</v>
      </c>
    </row>
    <row r="879" spans="1:9">
      <c r="A879">
        <v>350</v>
      </c>
      <c r="B879" t="s">
        <v>614</v>
      </c>
      <c r="C879" t="s">
        <v>615</v>
      </c>
      <c r="D879">
        <v>2012</v>
      </c>
      <c r="E879">
        <v>143</v>
      </c>
      <c r="F879" t="s">
        <v>44</v>
      </c>
      <c r="G879">
        <v>8</v>
      </c>
      <c r="H879">
        <v>69</v>
      </c>
      <c r="I879">
        <v>623.28</v>
      </c>
    </row>
    <row r="880" spans="1:9">
      <c r="A880">
        <v>351</v>
      </c>
      <c r="B880" t="s">
        <v>616</v>
      </c>
      <c r="C880" t="s">
        <v>111</v>
      </c>
      <c r="D880">
        <v>2016</v>
      </c>
      <c r="E880">
        <v>128</v>
      </c>
      <c r="F880" t="s">
        <v>60</v>
      </c>
      <c r="G880">
        <v>8</v>
      </c>
      <c r="H880">
        <v>94</v>
      </c>
      <c r="I880">
        <v>151.1</v>
      </c>
    </row>
    <row r="881" spans="1:9">
      <c r="A881">
        <v>351</v>
      </c>
      <c r="B881" t="s">
        <v>616</v>
      </c>
      <c r="C881" t="s">
        <v>111</v>
      </c>
      <c r="D881">
        <v>2016</v>
      </c>
      <c r="E881">
        <v>128</v>
      </c>
      <c r="F881" t="s">
        <v>21</v>
      </c>
      <c r="G881">
        <v>8</v>
      </c>
      <c r="H881">
        <v>94</v>
      </c>
      <c r="I881">
        <v>151.1</v>
      </c>
    </row>
    <row r="882" spans="1:9">
      <c r="A882">
        <v>351</v>
      </c>
      <c r="B882" t="s">
        <v>616</v>
      </c>
      <c r="C882" t="s">
        <v>111</v>
      </c>
      <c r="D882">
        <v>2016</v>
      </c>
      <c r="E882">
        <v>128</v>
      </c>
      <c r="F882" t="s">
        <v>112</v>
      </c>
      <c r="G882">
        <v>8</v>
      </c>
      <c r="H882">
        <v>94</v>
      </c>
      <c r="I882">
        <v>151.1</v>
      </c>
    </row>
    <row r="883" spans="1:9">
      <c r="A883">
        <v>352</v>
      </c>
      <c r="B883" t="s">
        <v>617</v>
      </c>
      <c r="C883" t="s">
        <v>104</v>
      </c>
      <c r="D883">
        <v>2015</v>
      </c>
      <c r="E883">
        <v>144</v>
      </c>
      <c r="F883" t="s">
        <v>36</v>
      </c>
      <c r="G883">
        <v>8</v>
      </c>
      <c r="H883">
        <v>80</v>
      </c>
      <c r="I883">
        <v>228.43</v>
      </c>
    </row>
    <row r="884" spans="1:9">
      <c r="A884">
        <v>352</v>
      </c>
      <c r="B884" t="s">
        <v>617</v>
      </c>
      <c r="C884" t="s">
        <v>104</v>
      </c>
      <c r="D884">
        <v>2015</v>
      </c>
      <c r="E884">
        <v>144</v>
      </c>
      <c r="F884" t="s">
        <v>21</v>
      </c>
      <c r="G884">
        <v>8</v>
      </c>
      <c r="H884">
        <v>80</v>
      </c>
      <c r="I884">
        <v>228.43</v>
      </c>
    </row>
    <row r="885" spans="1:9">
      <c r="A885">
        <v>352</v>
      </c>
      <c r="B885" t="s">
        <v>617</v>
      </c>
      <c r="C885" t="s">
        <v>104</v>
      </c>
      <c r="D885">
        <v>2015</v>
      </c>
      <c r="E885">
        <v>144</v>
      </c>
      <c r="F885" t="s">
        <v>44</v>
      </c>
      <c r="G885">
        <v>8</v>
      </c>
      <c r="H885">
        <v>80</v>
      </c>
      <c r="I885">
        <v>228.43</v>
      </c>
    </row>
    <row r="886" spans="1:9">
      <c r="A886">
        <v>353</v>
      </c>
      <c r="B886" t="s">
        <v>618</v>
      </c>
      <c r="C886" t="s">
        <v>619</v>
      </c>
      <c r="D886">
        <v>2001</v>
      </c>
      <c r="E886">
        <v>113</v>
      </c>
      <c r="F886" t="s">
        <v>21</v>
      </c>
      <c r="G886">
        <v>8</v>
      </c>
      <c r="H886">
        <v>88</v>
      </c>
      <c r="I886">
        <v>1.48</v>
      </c>
    </row>
    <row r="887" spans="1:9">
      <c r="A887">
        <v>353</v>
      </c>
      <c r="B887" t="s">
        <v>618</v>
      </c>
      <c r="C887" t="s">
        <v>619</v>
      </c>
      <c r="D887">
        <v>2001</v>
      </c>
      <c r="E887">
        <v>113</v>
      </c>
      <c r="F887" t="s">
        <v>57</v>
      </c>
      <c r="G887">
        <v>8</v>
      </c>
      <c r="H887">
        <v>88</v>
      </c>
      <c r="I887">
        <v>1.48</v>
      </c>
    </row>
    <row r="888" spans="1:9">
      <c r="A888">
        <v>353</v>
      </c>
      <c r="B888" t="s">
        <v>618</v>
      </c>
      <c r="C888" t="s">
        <v>619</v>
      </c>
      <c r="D888">
        <v>2001</v>
      </c>
      <c r="E888">
        <v>113</v>
      </c>
      <c r="F888" t="s">
        <v>44</v>
      </c>
      <c r="G888">
        <v>8</v>
      </c>
      <c r="H888">
        <v>88</v>
      </c>
      <c r="I888">
        <v>1.48</v>
      </c>
    </row>
    <row r="889" spans="1:9">
      <c r="A889">
        <v>354</v>
      </c>
      <c r="B889" t="s">
        <v>620</v>
      </c>
      <c r="C889" t="s">
        <v>410</v>
      </c>
      <c r="D889">
        <v>2004</v>
      </c>
      <c r="E889">
        <v>115</v>
      </c>
      <c r="F889" t="s">
        <v>40</v>
      </c>
      <c r="G889">
        <v>8</v>
      </c>
      <c r="H889">
        <v>90</v>
      </c>
      <c r="I889">
        <v>261.44</v>
      </c>
    </row>
    <row r="890" spans="1:9">
      <c r="A890">
        <v>354</v>
      </c>
      <c r="B890" t="s">
        <v>620</v>
      </c>
      <c r="C890" t="s">
        <v>410</v>
      </c>
      <c r="D890">
        <v>2004</v>
      </c>
      <c r="E890">
        <v>115</v>
      </c>
      <c r="F890" t="s">
        <v>27</v>
      </c>
      <c r="G890">
        <v>8</v>
      </c>
      <c r="H890">
        <v>90</v>
      </c>
      <c r="I890">
        <v>261.44</v>
      </c>
    </row>
    <row r="891" spans="1:9">
      <c r="A891">
        <v>354</v>
      </c>
      <c r="B891" t="s">
        <v>620</v>
      </c>
      <c r="C891" t="s">
        <v>410</v>
      </c>
      <c r="D891">
        <v>2004</v>
      </c>
      <c r="E891">
        <v>115</v>
      </c>
      <c r="F891" t="s">
        <v>36</v>
      </c>
      <c r="G891">
        <v>8</v>
      </c>
      <c r="H891">
        <v>90</v>
      </c>
      <c r="I891">
        <v>261.44</v>
      </c>
    </row>
    <row r="892" spans="1:9">
      <c r="A892">
        <v>355</v>
      </c>
      <c r="B892" t="s">
        <v>621</v>
      </c>
      <c r="C892" t="s">
        <v>622</v>
      </c>
      <c r="D892">
        <v>2013</v>
      </c>
      <c r="E892">
        <v>126</v>
      </c>
      <c r="F892" t="s">
        <v>21</v>
      </c>
      <c r="G892">
        <v>8</v>
      </c>
      <c r="H892">
        <v>91</v>
      </c>
      <c r="I892">
        <v>25.57</v>
      </c>
    </row>
    <row r="893" spans="1:9">
      <c r="A893">
        <v>355</v>
      </c>
      <c r="B893" t="s">
        <v>621</v>
      </c>
      <c r="C893" t="s">
        <v>622</v>
      </c>
      <c r="D893">
        <v>2013</v>
      </c>
      <c r="E893">
        <v>126</v>
      </c>
      <c r="F893" t="s">
        <v>50</v>
      </c>
      <c r="G893">
        <v>8</v>
      </c>
      <c r="H893">
        <v>91</v>
      </c>
      <c r="I893">
        <v>25.57</v>
      </c>
    </row>
    <row r="894" spans="1:9">
      <c r="A894">
        <v>355</v>
      </c>
      <c r="B894" t="s">
        <v>621</v>
      </c>
      <c r="C894" t="s">
        <v>622</v>
      </c>
      <c r="D894">
        <v>2013</v>
      </c>
      <c r="E894">
        <v>126</v>
      </c>
      <c r="F894" t="s">
        <v>44</v>
      </c>
      <c r="G894">
        <v>8</v>
      </c>
      <c r="H894">
        <v>91</v>
      </c>
      <c r="I894">
        <v>25.57</v>
      </c>
    </row>
    <row r="895" spans="1:9">
      <c r="A895">
        <v>356</v>
      </c>
      <c r="B895" t="s">
        <v>623</v>
      </c>
      <c r="C895" t="s">
        <v>624</v>
      </c>
      <c r="D895">
        <v>2016</v>
      </c>
      <c r="E895">
        <v>108</v>
      </c>
      <c r="F895" t="s">
        <v>40</v>
      </c>
      <c r="G895">
        <v>8</v>
      </c>
      <c r="H895">
        <v>78</v>
      </c>
      <c r="I895">
        <v>341.27</v>
      </c>
    </row>
    <row r="896" spans="1:9">
      <c r="A896">
        <v>356</v>
      </c>
      <c r="B896" t="s">
        <v>623</v>
      </c>
      <c r="C896" t="s">
        <v>624</v>
      </c>
      <c r="D896">
        <v>2016</v>
      </c>
      <c r="E896">
        <v>108</v>
      </c>
      <c r="F896" t="s">
        <v>36</v>
      </c>
      <c r="G896">
        <v>8</v>
      </c>
      <c r="H896">
        <v>78</v>
      </c>
      <c r="I896">
        <v>341.27</v>
      </c>
    </row>
    <row r="897" spans="1:9">
      <c r="A897">
        <v>356</v>
      </c>
      <c r="B897" t="s">
        <v>623</v>
      </c>
      <c r="C897" t="s">
        <v>624</v>
      </c>
      <c r="D897">
        <v>2016</v>
      </c>
      <c r="E897">
        <v>108</v>
      </c>
      <c r="F897" t="s">
        <v>60</v>
      </c>
      <c r="G897">
        <v>8</v>
      </c>
      <c r="H897">
        <v>78</v>
      </c>
      <c r="I897">
        <v>341.27</v>
      </c>
    </row>
    <row r="898" spans="1:9">
      <c r="A898">
        <v>357</v>
      </c>
      <c r="B898" t="s">
        <v>625</v>
      </c>
      <c r="C898" t="s">
        <v>626</v>
      </c>
      <c r="D898">
        <v>1967</v>
      </c>
      <c r="E898">
        <v>106</v>
      </c>
      <c r="F898" t="s">
        <v>60</v>
      </c>
      <c r="G898">
        <v>8</v>
      </c>
      <c r="H898">
        <v>83</v>
      </c>
      <c r="I898">
        <v>104.95</v>
      </c>
    </row>
    <row r="899" spans="1:9">
      <c r="A899">
        <v>357</v>
      </c>
      <c r="B899" t="s">
        <v>625</v>
      </c>
      <c r="C899" t="s">
        <v>626</v>
      </c>
      <c r="D899">
        <v>1967</v>
      </c>
      <c r="E899">
        <v>106</v>
      </c>
      <c r="F899" t="s">
        <v>21</v>
      </c>
      <c r="G899">
        <v>8</v>
      </c>
      <c r="H899">
        <v>83</v>
      </c>
      <c r="I899">
        <v>104.95</v>
      </c>
    </row>
    <row r="900" spans="1:9">
      <c r="A900">
        <v>357</v>
      </c>
      <c r="B900" t="s">
        <v>625</v>
      </c>
      <c r="C900" t="s">
        <v>626</v>
      </c>
      <c r="D900">
        <v>1967</v>
      </c>
      <c r="E900">
        <v>106</v>
      </c>
      <c r="F900" t="s">
        <v>50</v>
      </c>
      <c r="G900">
        <v>8</v>
      </c>
      <c r="H900">
        <v>83</v>
      </c>
      <c r="I900">
        <v>104.95</v>
      </c>
    </row>
    <row r="901" spans="1:9">
      <c r="A901">
        <v>358</v>
      </c>
      <c r="B901" t="s">
        <v>627</v>
      </c>
      <c r="C901" t="s">
        <v>628</v>
      </c>
      <c r="D901">
        <v>2006</v>
      </c>
      <c r="E901">
        <v>144</v>
      </c>
      <c r="F901" t="s">
        <v>27</v>
      </c>
      <c r="G901">
        <v>8</v>
      </c>
      <c r="H901">
        <v>80</v>
      </c>
      <c r="I901">
        <v>167.45</v>
      </c>
    </row>
    <row r="902" spans="1:9">
      <c r="A902">
        <v>358</v>
      </c>
      <c r="B902" t="s">
        <v>627</v>
      </c>
      <c r="C902" t="s">
        <v>628</v>
      </c>
      <c r="D902">
        <v>2006</v>
      </c>
      <c r="E902">
        <v>144</v>
      </c>
      <c r="F902" t="s">
        <v>36</v>
      </c>
      <c r="G902">
        <v>8</v>
      </c>
      <c r="H902">
        <v>80</v>
      </c>
      <c r="I902">
        <v>167.45</v>
      </c>
    </row>
    <row r="903" spans="1:9">
      <c r="A903">
        <v>358</v>
      </c>
      <c r="B903" t="s">
        <v>627</v>
      </c>
      <c r="C903" t="s">
        <v>628</v>
      </c>
      <c r="D903">
        <v>2006</v>
      </c>
      <c r="E903">
        <v>144</v>
      </c>
      <c r="F903" t="s">
        <v>83</v>
      </c>
      <c r="G903">
        <v>8</v>
      </c>
      <c r="H903">
        <v>80</v>
      </c>
      <c r="I903">
        <v>167.45</v>
      </c>
    </row>
    <row r="904" spans="1:9">
      <c r="A904">
        <v>359</v>
      </c>
      <c r="B904" t="s">
        <v>629</v>
      </c>
      <c r="C904" t="s">
        <v>489</v>
      </c>
      <c r="D904">
        <v>2015</v>
      </c>
      <c r="E904">
        <v>156</v>
      </c>
      <c r="F904" t="s">
        <v>27</v>
      </c>
      <c r="G904">
        <v>8</v>
      </c>
      <c r="H904">
        <v>76</v>
      </c>
      <c r="I904">
        <v>183.64</v>
      </c>
    </row>
    <row r="905" spans="1:9">
      <c r="A905">
        <v>359</v>
      </c>
      <c r="B905" t="s">
        <v>629</v>
      </c>
      <c r="C905" t="s">
        <v>489</v>
      </c>
      <c r="D905">
        <v>2015</v>
      </c>
      <c r="E905">
        <v>156</v>
      </c>
      <c r="F905" t="s">
        <v>36</v>
      </c>
      <c r="G905">
        <v>8</v>
      </c>
      <c r="H905">
        <v>76</v>
      </c>
      <c r="I905">
        <v>183.64</v>
      </c>
    </row>
    <row r="906" spans="1:9">
      <c r="A906">
        <v>359</v>
      </c>
      <c r="B906" t="s">
        <v>629</v>
      </c>
      <c r="C906" t="s">
        <v>489</v>
      </c>
      <c r="D906">
        <v>2015</v>
      </c>
      <c r="E906">
        <v>156</v>
      </c>
      <c r="F906" t="s">
        <v>21</v>
      </c>
      <c r="G906">
        <v>8</v>
      </c>
      <c r="H906">
        <v>76</v>
      </c>
      <c r="I906">
        <v>183.64</v>
      </c>
    </row>
    <row r="907" spans="1:9">
      <c r="A907">
        <v>360</v>
      </c>
      <c r="B907" t="s">
        <v>630</v>
      </c>
      <c r="C907" t="s">
        <v>631</v>
      </c>
      <c r="D907">
        <v>2014</v>
      </c>
      <c r="E907">
        <v>114</v>
      </c>
      <c r="F907" t="s">
        <v>30</v>
      </c>
      <c r="G907">
        <v>8</v>
      </c>
      <c r="H907">
        <v>71</v>
      </c>
      <c r="I907">
        <v>91.13</v>
      </c>
    </row>
    <row r="908" spans="1:9">
      <c r="A908">
        <v>360</v>
      </c>
      <c r="B908" t="s">
        <v>630</v>
      </c>
      <c r="C908" t="s">
        <v>631</v>
      </c>
      <c r="D908">
        <v>2014</v>
      </c>
      <c r="E908">
        <v>114</v>
      </c>
      <c r="F908" t="s">
        <v>21</v>
      </c>
      <c r="G908">
        <v>8</v>
      </c>
      <c r="H908">
        <v>71</v>
      </c>
      <c r="I908">
        <v>91.13</v>
      </c>
    </row>
    <row r="909" spans="1:9">
      <c r="A909">
        <v>360</v>
      </c>
      <c r="B909" t="s">
        <v>630</v>
      </c>
      <c r="C909" t="s">
        <v>631</v>
      </c>
      <c r="D909">
        <v>2014</v>
      </c>
      <c r="E909">
        <v>114</v>
      </c>
      <c r="F909" t="s">
        <v>83</v>
      </c>
      <c r="G909">
        <v>8</v>
      </c>
      <c r="H909">
        <v>71</v>
      </c>
      <c r="I909">
        <v>91.13</v>
      </c>
    </row>
    <row r="910" spans="1:9">
      <c r="A910">
        <v>361</v>
      </c>
      <c r="B910" t="s">
        <v>632</v>
      </c>
      <c r="C910" t="s">
        <v>633</v>
      </c>
      <c r="D910">
        <v>2005</v>
      </c>
      <c r="E910">
        <v>124</v>
      </c>
      <c r="F910" t="s">
        <v>24</v>
      </c>
      <c r="G910">
        <v>8</v>
      </c>
      <c r="H910">
        <v>74</v>
      </c>
      <c r="I910">
        <v>74.099999999999994</v>
      </c>
    </row>
    <row r="911" spans="1:9">
      <c r="A911">
        <v>361</v>
      </c>
      <c r="B911" t="s">
        <v>632</v>
      </c>
      <c r="C911" t="s">
        <v>633</v>
      </c>
      <c r="D911">
        <v>2005</v>
      </c>
      <c r="E911">
        <v>124</v>
      </c>
      <c r="F911" t="s">
        <v>83</v>
      </c>
      <c r="G911">
        <v>8</v>
      </c>
      <c r="H911">
        <v>74</v>
      </c>
      <c r="I911">
        <v>74.099999999999994</v>
      </c>
    </row>
    <row r="912" spans="1:9">
      <c r="A912">
        <v>362</v>
      </c>
      <c r="B912" t="s">
        <v>634</v>
      </c>
      <c r="C912" t="s">
        <v>635</v>
      </c>
      <c r="D912">
        <v>2021</v>
      </c>
      <c r="E912">
        <v>111</v>
      </c>
      <c r="F912" t="s">
        <v>60</v>
      </c>
      <c r="G912">
        <v>8</v>
      </c>
      <c r="H912">
        <v>72</v>
      </c>
      <c r="I912">
        <v>0</v>
      </c>
    </row>
    <row r="913" spans="1:9">
      <c r="A913">
        <v>362</v>
      </c>
      <c r="B913" t="s">
        <v>634</v>
      </c>
      <c r="C913" t="s">
        <v>635</v>
      </c>
      <c r="D913">
        <v>2021</v>
      </c>
      <c r="E913">
        <v>111</v>
      </c>
      <c r="F913" t="s">
        <v>21</v>
      </c>
      <c r="G913">
        <v>8</v>
      </c>
      <c r="H913">
        <v>72</v>
      </c>
      <c r="I913">
        <v>0</v>
      </c>
    </row>
    <row r="914" spans="1:9">
      <c r="A914">
        <v>362</v>
      </c>
      <c r="B914" t="s">
        <v>634</v>
      </c>
      <c r="C914" t="s">
        <v>635</v>
      </c>
      <c r="D914">
        <v>2021</v>
      </c>
      <c r="E914">
        <v>111</v>
      </c>
      <c r="F914" t="s">
        <v>112</v>
      </c>
      <c r="G914">
        <v>8</v>
      </c>
      <c r="H914">
        <v>72</v>
      </c>
      <c r="I914">
        <v>0</v>
      </c>
    </row>
    <row r="915" spans="1:9">
      <c r="A915">
        <v>363</v>
      </c>
      <c r="B915" t="s">
        <v>636</v>
      </c>
      <c r="C915" t="s">
        <v>637</v>
      </c>
      <c r="D915">
        <v>1990</v>
      </c>
      <c r="E915">
        <v>181</v>
      </c>
      <c r="F915" t="s">
        <v>36</v>
      </c>
      <c r="G915">
        <v>8</v>
      </c>
      <c r="H915">
        <v>72</v>
      </c>
      <c r="I915">
        <v>184.21</v>
      </c>
    </row>
    <row r="916" spans="1:9">
      <c r="A916">
        <v>363</v>
      </c>
      <c r="B916" t="s">
        <v>636</v>
      </c>
      <c r="C916" t="s">
        <v>637</v>
      </c>
      <c r="D916">
        <v>1990</v>
      </c>
      <c r="E916">
        <v>181</v>
      </c>
      <c r="F916" t="s">
        <v>21</v>
      </c>
      <c r="G916">
        <v>8</v>
      </c>
      <c r="H916">
        <v>72</v>
      </c>
      <c r="I916">
        <v>184.21</v>
      </c>
    </row>
    <row r="917" spans="1:9">
      <c r="A917">
        <v>363</v>
      </c>
      <c r="B917" t="s">
        <v>636</v>
      </c>
      <c r="C917" t="s">
        <v>637</v>
      </c>
      <c r="D917">
        <v>1990</v>
      </c>
      <c r="E917">
        <v>181</v>
      </c>
      <c r="F917" t="s">
        <v>53</v>
      </c>
      <c r="G917">
        <v>8</v>
      </c>
      <c r="H917">
        <v>72</v>
      </c>
      <c r="I917">
        <v>184.21</v>
      </c>
    </row>
    <row r="918" spans="1:9">
      <c r="A918">
        <v>364</v>
      </c>
      <c r="B918" t="s">
        <v>638</v>
      </c>
      <c r="C918" t="s">
        <v>277</v>
      </c>
      <c r="D918">
        <v>1999</v>
      </c>
      <c r="E918">
        <v>188</v>
      </c>
      <c r="F918" t="s">
        <v>21</v>
      </c>
      <c r="G918">
        <v>8</v>
      </c>
      <c r="H918">
        <v>78</v>
      </c>
      <c r="I918">
        <v>22.46</v>
      </c>
    </row>
    <row r="919" spans="1:9">
      <c r="A919">
        <v>365</v>
      </c>
      <c r="B919" t="s">
        <v>639</v>
      </c>
      <c r="C919" t="s">
        <v>423</v>
      </c>
      <c r="D919">
        <v>2008</v>
      </c>
      <c r="E919">
        <v>120</v>
      </c>
      <c r="F919" t="s">
        <v>24</v>
      </c>
      <c r="G919">
        <v>8</v>
      </c>
      <c r="H919">
        <v>84</v>
      </c>
      <c r="I919">
        <v>141.32</v>
      </c>
    </row>
    <row r="920" spans="1:9">
      <c r="A920">
        <v>365</v>
      </c>
      <c r="B920" t="s">
        <v>639</v>
      </c>
      <c r="C920" t="s">
        <v>423</v>
      </c>
      <c r="D920">
        <v>2008</v>
      </c>
      <c r="E920">
        <v>120</v>
      </c>
      <c r="F920" t="s">
        <v>21</v>
      </c>
      <c r="G920">
        <v>8</v>
      </c>
      <c r="H920">
        <v>84</v>
      </c>
      <c r="I920">
        <v>141.32</v>
      </c>
    </row>
    <row r="921" spans="1:9">
      <c r="A921">
        <v>365</v>
      </c>
      <c r="B921" t="s">
        <v>639</v>
      </c>
      <c r="C921" t="s">
        <v>423</v>
      </c>
      <c r="D921">
        <v>2008</v>
      </c>
      <c r="E921">
        <v>120</v>
      </c>
      <c r="F921" t="s">
        <v>50</v>
      </c>
      <c r="G921">
        <v>8</v>
      </c>
      <c r="H921">
        <v>84</v>
      </c>
      <c r="I921">
        <v>141.32</v>
      </c>
    </row>
    <row r="922" spans="1:9">
      <c r="A922">
        <v>366</v>
      </c>
      <c r="B922" t="s">
        <v>640</v>
      </c>
      <c r="C922" t="s">
        <v>641</v>
      </c>
      <c r="D922">
        <v>1992</v>
      </c>
      <c r="E922">
        <v>156</v>
      </c>
      <c r="F922" t="s">
        <v>21</v>
      </c>
      <c r="G922">
        <v>8</v>
      </c>
      <c r="H922">
        <v>59</v>
      </c>
      <c r="I922">
        <v>63.9</v>
      </c>
    </row>
    <row r="923" spans="1:9">
      <c r="A923">
        <v>367</v>
      </c>
      <c r="B923" t="s">
        <v>642</v>
      </c>
      <c r="C923" t="s">
        <v>219</v>
      </c>
      <c r="D923">
        <v>2020</v>
      </c>
      <c r="E923">
        <v>100</v>
      </c>
      <c r="F923" t="s">
        <v>40</v>
      </c>
      <c r="G923">
        <v>8</v>
      </c>
      <c r="H923">
        <v>83</v>
      </c>
      <c r="I923">
        <v>0</v>
      </c>
    </row>
    <row r="924" spans="1:9">
      <c r="A924">
        <v>367</v>
      </c>
      <c r="B924" t="s">
        <v>642</v>
      </c>
      <c r="C924" t="s">
        <v>219</v>
      </c>
      <c r="D924">
        <v>2020</v>
      </c>
      <c r="E924">
        <v>100</v>
      </c>
      <c r="F924" t="s">
        <v>36</v>
      </c>
      <c r="G924">
        <v>8</v>
      </c>
      <c r="H924">
        <v>83</v>
      </c>
      <c r="I924">
        <v>0</v>
      </c>
    </row>
    <row r="925" spans="1:9">
      <c r="A925">
        <v>367</v>
      </c>
      <c r="B925" t="s">
        <v>642</v>
      </c>
      <c r="C925" t="s">
        <v>219</v>
      </c>
      <c r="D925">
        <v>2020</v>
      </c>
      <c r="E925">
        <v>100</v>
      </c>
      <c r="F925" t="s">
        <v>60</v>
      </c>
      <c r="G925">
        <v>8</v>
      </c>
      <c r="H925">
        <v>83</v>
      </c>
      <c r="I925">
        <v>0</v>
      </c>
    </row>
    <row r="926" spans="1:9">
      <c r="A926">
        <v>368</v>
      </c>
      <c r="B926" t="s">
        <v>643</v>
      </c>
      <c r="C926" t="s">
        <v>644</v>
      </c>
      <c r="D926">
        <v>1993</v>
      </c>
      <c r="E926">
        <v>101</v>
      </c>
      <c r="F926" t="s">
        <v>60</v>
      </c>
      <c r="G926">
        <v>8</v>
      </c>
      <c r="H926">
        <v>72</v>
      </c>
      <c r="I926">
        <v>70.91</v>
      </c>
    </row>
    <row r="927" spans="1:9">
      <c r="A927">
        <v>368</v>
      </c>
      <c r="B927" t="s">
        <v>643</v>
      </c>
      <c r="C927" t="s">
        <v>644</v>
      </c>
      <c r="D927">
        <v>1993</v>
      </c>
      <c r="E927">
        <v>101</v>
      </c>
      <c r="F927" t="s">
        <v>21</v>
      </c>
      <c r="G927">
        <v>8</v>
      </c>
      <c r="H927">
        <v>72</v>
      </c>
      <c r="I927">
        <v>70.91</v>
      </c>
    </row>
    <row r="928" spans="1:9">
      <c r="A928">
        <v>368</v>
      </c>
      <c r="B928" t="s">
        <v>643</v>
      </c>
      <c r="C928" t="s">
        <v>644</v>
      </c>
      <c r="D928">
        <v>1993</v>
      </c>
      <c r="E928">
        <v>101</v>
      </c>
      <c r="F928" t="s">
        <v>70</v>
      </c>
      <c r="G928">
        <v>8</v>
      </c>
      <c r="H928">
        <v>72</v>
      </c>
      <c r="I928">
        <v>70.91</v>
      </c>
    </row>
    <row r="929" spans="1:9">
      <c r="A929">
        <v>369</v>
      </c>
      <c r="B929" t="s">
        <v>645</v>
      </c>
      <c r="C929" t="s">
        <v>646</v>
      </c>
      <c r="D929">
        <v>1989</v>
      </c>
      <c r="E929">
        <v>120</v>
      </c>
      <c r="F929" t="s">
        <v>60</v>
      </c>
      <c r="G929">
        <v>8</v>
      </c>
      <c r="H929">
        <v>93</v>
      </c>
      <c r="I929">
        <v>27.55</v>
      </c>
    </row>
    <row r="930" spans="1:9">
      <c r="A930">
        <v>369</v>
      </c>
      <c r="B930" t="s">
        <v>645</v>
      </c>
      <c r="C930" t="s">
        <v>646</v>
      </c>
      <c r="D930">
        <v>1989</v>
      </c>
      <c r="E930">
        <v>120</v>
      </c>
      <c r="F930" t="s">
        <v>21</v>
      </c>
      <c r="G930">
        <v>8</v>
      </c>
      <c r="H930">
        <v>93</v>
      </c>
      <c r="I930">
        <v>27.55</v>
      </c>
    </row>
    <row r="931" spans="1:9">
      <c r="A931">
        <v>370</v>
      </c>
      <c r="B931" t="s">
        <v>647</v>
      </c>
      <c r="C931" t="s">
        <v>33</v>
      </c>
      <c r="D931">
        <v>1975</v>
      </c>
      <c r="E931">
        <v>125</v>
      </c>
      <c r="F931" t="s">
        <v>30</v>
      </c>
      <c r="G931">
        <v>8</v>
      </c>
      <c r="H931">
        <v>86</v>
      </c>
      <c r="I931">
        <v>50</v>
      </c>
    </row>
    <row r="932" spans="1:9">
      <c r="A932">
        <v>370</v>
      </c>
      <c r="B932" t="s">
        <v>647</v>
      </c>
      <c r="C932" t="s">
        <v>33</v>
      </c>
      <c r="D932">
        <v>1975</v>
      </c>
      <c r="E932">
        <v>125</v>
      </c>
      <c r="F932" t="s">
        <v>24</v>
      </c>
      <c r="G932">
        <v>8</v>
      </c>
      <c r="H932">
        <v>86</v>
      </c>
      <c r="I932">
        <v>50</v>
      </c>
    </row>
    <row r="933" spans="1:9">
      <c r="A933">
        <v>370</v>
      </c>
      <c r="B933" t="s">
        <v>647</v>
      </c>
      <c r="C933" t="s">
        <v>33</v>
      </c>
      <c r="D933">
        <v>1975</v>
      </c>
      <c r="E933">
        <v>125</v>
      </c>
      <c r="F933" t="s">
        <v>21</v>
      </c>
      <c r="G933">
        <v>8</v>
      </c>
      <c r="H933">
        <v>86</v>
      </c>
      <c r="I933">
        <v>50</v>
      </c>
    </row>
    <row r="934" spans="1:9">
      <c r="A934">
        <v>371</v>
      </c>
      <c r="B934" t="s">
        <v>648</v>
      </c>
      <c r="C934" t="s">
        <v>649</v>
      </c>
      <c r="D934">
        <v>1974</v>
      </c>
      <c r="E934">
        <v>106</v>
      </c>
      <c r="F934" t="s">
        <v>60</v>
      </c>
      <c r="G934">
        <v>8</v>
      </c>
      <c r="H934">
        <v>83</v>
      </c>
      <c r="I934">
        <v>86.3</v>
      </c>
    </row>
    <row r="935" spans="1:9">
      <c r="A935">
        <v>372</v>
      </c>
      <c r="B935" t="s">
        <v>650</v>
      </c>
      <c r="C935" t="s">
        <v>651</v>
      </c>
      <c r="D935">
        <v>1992</v>
      </c>
      <c r="E935">
        <v>90</v>
      </c>
      <c r="F935" t="s">
        <v>40</v>
      </c>
      <c r="G935">
        <v>8</v>
      </c>
      <c r="H935">
        <v>86</v>
      </c>
      <c r="I935">
        <v>217.35</v>
      </c>
    </row>
    <row r="936" spans="1:9">
      <c r="A936">
        <v>372</v>
      </c>
      <c r="B936" t="s">
        <v>650</v>
      </c>
      <c r="C936" t="s">
        <v>651</v>
      </c>
      <c r="D936">
        <v>1992</v>
      </c>
      <c r="E936">
        <v>90</v>
      </c>
      <c r="F936" t="s">
        <v>36</v>
      </c>
      <c r="G936">
        <v>8</v>
      </c>
      <c r="H936">
        <v>86</v>
      </c>
      <c r="I936">
        <v>217.35</v>
      </c>
    </row>
    <row r="937" spans="1:9">
      <c r="A937">
        <v>372</v>
      </c>
      <c r="B937" t="s">
        <v>650</v>
      </c>
      <c r="C937" t="s">
        <v>651</v>
      </c>
      <c r="D937">
        <v>1992</v>
      </c>
      <c r="E937">
        <v>90</v>
      </c>
      <c r="F937" t="s">
        <v>60</v>
      </c>
      <c r="G937">
        <v>8</v>
      </c>
      <c r="H937">
        <v>86</v>
      </c>
      <c r="I937">
        <v>217.35</v>
      </c>
    </row>
    <row r="938" spans="1:9">
      <c r="A938">
        <v>373</v>
      </c>
      <c r="B938" t="s">
        <v>652</v>
      </c>
      <c r="C938" t="s">
        <v>653</v>
      </c>
      <c r="D938">
        <v>2006</v>
      </c>
      <c r="E938">
        <v>143</v>
      </c>
      <c r="F938" t="s">
        <v>36</v>
      </c>
      <c r="G938">
        <v>8</v>
      </c>
      <c r="H938">
        <v>64</v>
      </c>
      <c r="I938">
        <v>57.37</v>
      </c>
    </row>
    <row r="939" spans="1:9">
      <c r="A939">
        <v>373</v>
      </c>
      <c r="B939" t="s">
        <v>652</v>
      </c>
      <c r="C939" t="s">
        <v>653</v>
      </c>
      <c r="D939">
        <v>2006</v>
      </c>
      <c r="E939">
        <v>143</v>
      </c>
      <c r="F939" t="s">
        <v>21</v>
      </c>
      <c r="G939">
        <v>8</v>
      </c>
      <c r="H939">
        <v>64</v>
      </c>
      <c r="I939">
        <v>57.37</v>
      </c>
    </row>
    <row r="940" spans="1:9">
      <c r="A940">
        <v>373</v>
      </c>
      <c r="B940" t="s">
        <v>652</v>
      </c>
      <c r="C940" t="s">
        <v>653</v>
      </c>
      <c r="D940">
        <v>2006</v>
      </c>
      <c r="E940">
        <v>143</v>
      </c>
      <c r="F940" t="s">
        <v>83</v>
      </c>
      <c r="G940">
        <v>8</v>
      </c>
      <c r="H940">
        <v>64</v>
      </c>
      <c r="I940">
        <v>57.37</v>
      </c>
    </row>
    <row r="941" spans="1:9">
      <c r="A941">
        <v>374</v>
      </c>
      <c r="B941" t="s">
        <v>654</v>
      </c>
      <c r="C941" t="s">
        <v>321</v>
      </c>
      <c r="D941">
        <v>1995</v>
      </c>
      <c r="E941">
        <v>129</v>
      </c>
      <c r="F941" t="s">
        <v>57</v>
      </c>
      <c r="G941">
        <v>8</v>
      </c>
      <c r="H941">
        <v>74</v>
      </c>
      <c r="I941">
        <v>57.14</v>
      </c>
    </row>
    <row r="942" spans="1:9">
      <c r="A942">
        <v>374</v>
      </c>
      <c r="B942" t="s">
        <v>654</v>
      </c>
      <c r="C942" t="s">
        <v>321</v>
      </c>
      <c r="D942">
        <v>1995</v>
      </c>
      <c r="E942">
        <v>129</v>
      </c>
      <c r="F942" t="s">
        <v>44</v>
      </c>
      <c r="G942">
        <v>8</v>
      </c>
      <c r="H942">
        <v>74</v>
      </c>
      <c r="I942">
        <v>57.14</v>
      </c>
    </row>
    <row r="943" spans="1:9">
      <c r="A943">
        <v>374</v>
      </c>
      <c r="B943" t="s">
        <v>654</v>
      </c>
      <c r="C943" t="s">
        <v>321</v>
      </c>
      <c r="D943">
        <v>1995</v>
      </c>
      <c r="E943">
        <v>129</v>
      </c>
      <c r="F943" t="s">
        <v>83</v>
      </c>
      <c r="G943">
        <v>8</v>
      </c>
      <c r="H943">
        <v>74</v>
      </c>
      <c r="I943">
        <v>57.14</v>
      </c>
    </row>
    <row r="944" spans="1:9">
      <c r="A944">
        <v>375</v>
      </c>
      <c r="B944" t="s">
        <v>655</v>
      </c>
      <c r="C944" t="s">
        <v>656</v>
      </c>
      <c r="D944">
        <v>2006</v>
      </c>
      <c r="E944">
        <v>117</v>
      </c>
      <c r="F944" t="s">
        <v>30</v>
      </c>
      <c r="G944">
        <v>8</v>
      </c>
      <c r="H944">
        <v>64</v>
      </c>
      <c r="I944">
        <v>163.57</v>
      </c>
    </row>
    <row r="945" spans="1:9">
      <c r="A945">
        <v>375</v>
      </c>
      <c r="B945" t="s">
        <v>655</v>
      </c>
      <c r="C945" t="s">
        <v>656</v>
      </c>
      <c r="D945">
        <v>2006</v>
      </c>
      <c r="E945">
        <v>117</v>
      </c>
      <c r="F945" t="s">
        <v>21</v>
      </c>
      <c r="G945">
        <v>8</v>
      </c>
      <c r="H945">
        <v>64</v>
      </c>
      <c r="I945">
        <v>163.57</v>
      </c>
    </row>
    <row r="946" spans="1:9">
      <c r="A946">
        <v>376</v>
      </c>
      <c r="B946" t="s">
        <v>657</v>
      </c>
      <c r="C946" t="s">
        <v>658</v>
      </c>
      <c r="D946">
        <v>2003</v>
      </c>
      <c r="E946">
        <v>125</v>
      </c>
      <c r="F946" t="s">
        <v>36</v>
      </c>
      <c r="G946">
        <v>8</v>
      </c>
      <c r="H946">
        <v>58</v>
      </c>
      <c r="I946">
        <v>66.260000000000005</v>
      </c>
    </row>
    <row r="947" spans="1:9">
      <c r="A947">
        <v>376</v>
      </c>
      <c r="B947" t="s">
        <v>657</v>
      </c>
      <c r="C947" t="s">
        <v>658</v>
      </c>
      <c r="D947">
        <v>2003</v>
      </c>
      <c r="E947">
        <v>125</v>
      </c>
      <c r="F947" t="s">
        <v>21</v>
      </c>
      <c r="G947">
        <v>8</v>
      </c>
      <c r="H947">
        <v>58</v>
      </c>
      <c r="I947">
        <v>66.260000000000005</v>
      </c>
    </row>
    <row r="948" spans="1:9">
      <c r="A948">
        <v>376</v>
      </c>
      <c r="B948" t="s">
        <v>657</v>
      </c>
      <c r="C948" t="s">
        <v>658</v>
      </c>
      <c r="D948">
        <v>2003</v>
      </c>
      <c r="E948">
        <v>125</v>
      </c>
      <c r="F948" t="s">
        <v>70</v>
      </c>
      <c r="G948">
        <v>8</v>
      </c>
      <c r="H948">
        <v>58</v>
      </c>
      <c r="I948">
        <v>66.260000000000005</v>
      </c>
    </row>
    <row r="949" spans="1:9">
      <c r="A949">
        <v>377</v>
      </c>
      <c r="B949" t="s">
        <v>659</v>
      </c>
      <c r="C949" t="s">
        <v>660</v>
      </c>
      <c r="D949">
        <v>1991</v>
      </c>
      <c r="E949">
        <v>84</v>
      </c>
      <c r="F949" t="s">
        <v>40</v>
      </c>
      <c r="G949">
        <v>8</v>
      </c>
      <c r="H949">
        <v>95</v>
      </c>
      <c r="I949">
        <v>218.97</v>
      </c>
    </row>
    <row r="950" spans="1:9">
      <c r="A950">
        <v>377</v>
      </c>
      <c r="B950" t="s">
        <v>659</v>
      </c>
      <c r="C950" t="s">
        <v>660</v>
      </c>
      <c r="D950">
        <v>1991</v>
      </c>
      <c r="E950">
        <v>84</v>
      </c>
      <c r="F950" t="s">
        <v>88</v>
      </c>
      <c r="G950">
        <v>8</v>
      </c>
      <c r="H950">
        <v>95</v>
      </c>
      <c r="I950">
        <v>218.97</v>
      </c>
    </row>
    <row r="951" spans="1:9">
      <c r="A951">
        <v>377</v>
      </c>
      <c r="B951" t="s">
        <v>659</v>
      </c>
      <c r="C951" t="s">
        <v>660</v>
      </c>
      <c r="D951">
        <v>1991</v>
      </c>
      <c r="E951">
        <v>84</v>
      </c>
      <c r="F951" t="s">
        <v>70</v>
      </c>
      <c r="G951">
        <v>8</v>
      </c>
      <c r="H951">
        <v>95</v>
      </c>
      <c r="I951">
        <v>218.97</v>
      </c>
    </row>
    <row r="952" spans="1:9">
      <c r="A952">
        <v>378</v>
      </c>
      <c r="B952" t="s">
        <v>661</v>
      </c>
      <c r="C952" t="s">
        <v>446</v>
      </c>
      <c r="D952">
        <v>1991</v>
      </c>
      <c r="E952">
        <v>189</v>
      </c>
      <c r="F952" t="s">
        <v>21</v>
      </c>
      <c r="G952">
        <v>8</v>
      </c>
      <c r="H952">
        <v>72</v>
      </c>
      <c r="I952">
        <v>70.41</v>
      </c>
    </row>
    <row r="953" spans="1:9">
      <c r="A953">
        <v>378</v>
      </c>
      <c r="B953" t="s">
        <v>661</v>
      </c>
      <c r="C953" t="s">
        <v>446</v>
      </c>
      <c r="D953">
        <v>1991</v>
      </c>
      <c r="E953">
        <v>189</v>
      </c>
      <c r="F953" t="s">
        <v>31</v>
      </c>
      <c r="G953">
        <v>8</v>
      </c>
      <c r="H953">
        <v>72</v>
      </c>
      <c r="I953">
        <v>70.41</v>
      </c>
    </row>
    <row r="954" spans="1:9">
      <c r="A954">
        <v>378</v>
      </c>
      <c r="B954" t="s">
        <v>661</v>
      </c>
      <c r="C954" t="s">
        <v>446</v>
      </c>
      <c r="D954">
        <v>1991</v>
      </c>
      <c r="E954">
        <v>189</v>
      </c>
      <c r="F954" t="s">
        <v>83</v>
      </c>
      <c r="G954">
        <v>8</v>
      </c>
      <c r="H954">
        <v>72</v>
      </c>
      <c r="I954">
        <v>70.41</v>
      </c>
    </row>
    <row r="955" spans="1:9">
      <c r="A955">
        <v>379</v>
      </c>
      <c r="B955" t="s">
        <v>662</v>
      </c>
      <c r="C955" t="s">
        <v>663</v>
      </c>
      <c r="D955">
        <v>1952</v>
      </c>
      <c r="E955">
        <v>85</v>
      </c>
      <c r="F955" t="s">
        <v>21</v>
      </c>
      <c r="G955">
        <v>8</v>
      </c>
      <c r="H955">
        <v>89</v>
      </c>
      <c r="I955">
        <v>9.4499999999999993</v>
      </c>
    </row>
    <row r="956" spans="1:9">
      <c r="A956">
        <v>379</v>
      </c>
      <c r="B956" t="s">
        <v>662</v>
      </c>
      <c r="C956" t="s">
        <v>663</v>
      </c>
      <c r="D956">
        <v>1952</v>
      </c>
      <c r="E956">
        <v>85</v>
      </c>
      <c r="F956" t="s">
        <v>83</v>
      </c>
      <c r="G956">
        <v>8</v>
      </c>
      <c r="H956">
        <v>89</v>
      </c>
      <c r="I956">
        <v>9.4499999999999993</v>
      </c>
    </row>
    <row r="957" spans="1:9">
      <c r="A957">
        <v>379</v>
      </c>
      <c r="B957" t="s">
        <v>662</v>
      </c>
      <c r="C957" t="s">
        <v>663</v>
      </c>
      <c r="D957">
        <v>1952</v>
      </c>
      <c r="E957">
        <v>85</v>
      </c>
      <c r="F957" t="s">
        <v>53</v>
      </c>
      <c r="G957">
        <v>8</v>
      </c>
      <c r="H957">
        <v>89</v>
      </c>
      <c r="I957">
        <v>9.4499999999999993</v>
      </c>
    </row>
    <row r="958" spans="1:9">
      <c r="A958">
        <v>380</v>
      </c>
      <c r="B958" t="s">
        <v>664</v>
      </c>
      <c r="C958" t="s">
        <v>665</v>
      </c>
      <c r="D958">
        <v>1968</v>
      </c>
      <c r="E958">
        <v>112</v>
      </c>
      <c r="F958" t="s">
        <v>36</v>
      </c>
      <c r="G958">
        <v>8</v>
      </c>
      <c r="H958">
        <v>79</v>
      </c>
      <c r="I958">
        <v>33.4</v>
      </c>
    </row>
    <row r="959" spans="1:9">
      <c r="A959">
        <v>380</v>
      </c>
      <c r="B959" t="s">
        <v>664</v>
      </c>
      <c r="C959" t="s">
        <v>665</v>
      </c>
      <c r="D959">
        <v>1968</v>
      </c>
      <c r="E959">
        <v>112</v>
      </c>
      <c r="F959" t="s">
        <v>44</v>
      </c>
      <c r="G959">
        <v>8</v>
      </c>
      <c r="H959">
        <v>79</v>
      </c>
      <c r="I959">
        <v>33.4</v>
      </c>
    </row>
    <row r="960" spans="1:9">
      <c r="A960">
        <v>381</v>
      </c>
      <c r="B960" t="s">
        <v>666</v>
      </c>
      <c r="C960" t="s">
        <v>667</v>
      </c>
      <c r="D960">
        <v>2007</v>
      </c>
      <c r="E960">
        <v>115</v>
      </c>
      <c r="F960" t="s">
        <v>27</v>
      </c>
      <c r="G960">
        <v>8</v>
      </c>
      <c r="H960">
        <v>85</v>
      </c>
      <c r="I960">
        <v>227.47</v>
      </c>
    </row>
    <row r="961" spans="1:9">
      <c r="A961">
        <v>381</v>
      </c>
      <c r="B961" t="s">
        <v>666</v>
      </c>
      <c r="C961" t="s">
        <v>667</v>
      </c>
      <c r="D961">
        <v>2007</v>
      </c>
      <c r="E961">
        <v>115</v>
      </c>
      <c r="F961" t="s">
        <v>57</v>
      </c>
      <c r="G961">
        <v>8</v>
      </c>
      <c r="H961">
        <v>85</v>
      </c>
      <c r="I961">
        <v>227.47</v>
      </c>
    </row>
    <row r="962" spans="1:9">
      <c r="A962">
        <v>381</v>
      </c>
      <c r="B962" t="s">
        <v>666</v>
      </c>
      <c r="C962" t="s">
        <v>667</v>
      </c>
      <c r="D962">
        <v>2007</v>
      </c>
      <c r="E962">
        <v>115</v>
      </c>
      <c r="F962" t="s">
        <v>83</v>
      </c>
      <c r="G962">
        <v>8</v>
      </c>
      <c r="H962">
        <v>85</v>
      </c>
      <c r="I962">
        <v>227.47</v>
      </c>
    </row>
    <row r="963" spans="1:9">
      <c r="A963">
        <v>382</v>
      </c>
      <c r="B963" t="s">
        <v>668</v>
      </c>
      <c r="C963" t="s">
        <v>669</v>
      </c>
      <c r="D963">
        <v>1988</v>
      </c>
      <c r="E963">
        <v>124</v>
      </c>
      <c r="F963" t="s">
        <v>40</v>
      </c>
      <c r="G963">
        <v>8</v>
      </c>
      <c r="H963">
        <v>67</v>
      </c>
      <c r="I963">
        <v>0.55000000000000004</v>
      </c>
    </row>
    <row r="964" spans="1:9">
      <c r="A964">
        <v>382</v>
      </c>
      <c r="B964" t="s">
        <v>668</v>
      </c>
      <c r="C964" t="s">
        <v>669</v>
      </c>
      <c r="D964">
        <v>1988</v>
      </c>
      <c r="E964">
        <v>124</v>
      </c>
      <c r="F964" t="s">
        <v>27</v>
      </c>
      <c r="G964">
        <v>8</v>
      </c>
      <c r="H964">
        <v>67</v>
      </c>
      <c r="I964">
        <v>0.55000000000000004</v>
      </c>
    </row>
    <row r="965" spans="1:9">
      <c r="A965">
        <v>382</v>
      </c>
      <c r="B965" t="s">
        <v>668</v>
      </c>
      <c r="C965" t="s">
        <v>669</v>
      </c>
      <c r="D965">
        <v>1988</v>
      </c>
      <c r="E965">
        <v>124</v>
      </c>
      <c r="F965" t="s">
        <v>21</v>
      </c>
      <c r="G965">
        <v>8</v>
      </c>
      <c r="H965">
        <v>67</v>
      </c>
      <c r="I965">
        <v>0.55000000000000004</v>
      </c>
    </row>
    <row r="966" spans="1:9">
      <c r="A966">
        <v>383</v>
      </c>
      <c r="B966" t="s">
        <v>670</v>
      </c>
      <c r="C966" t="s">
        <v>126</v>
      </c>
      <c r="D966">
        <v>1968</v>
      </c>
      <c r="E966">
        <v>137</v>
      </c>
      <c r="F966" t="s">
        <v>21</v>
      </c>
      <c r="G966">
        <v>8</v>
      </c>
      <c r="H966">
        <v>96</v>
      </c>
      <c r="I966">
        <v>0</v>
      </c>
    </row>
    <row r="967" spans="1:9">
      <c r="A967">
        <v>383</v>
      </c>
      <c r="B967" t="s">
        <v>670</v>
      </c>
      <c r="C967" t="s">
        <v>126</v>
      </c>
      <c r="D967">
        <v>1968</v>
      </c>
      <c r="E967">
        <v>137</v>
      </c>
      <c r="F967" t="s">
        <v>106</v>
      </c>
      <c r="G967">
        <v>8</v>
      </c>
      <c r="H967">
        <v>96</v>
      </c>
      <c r="I967">
        <v>0</v>
      </c>
    </row>
    <row r="968" spans="1:9">
      <c r="A968">
        <v>384</v>
      </c>
      <c r="B968" t="s">
        <v>671</v>
      </c>
      <c r="C968" t="s">
        <v>672</v>
      </c>
      <c r="D968">
        <v>1997</v>
      </c>
      <c r="E968">
        <v>81</v>
      </c>
      <c r="F968" t="s">
        <v>40</v>
      </c>
      <c r="G968">
        <v>8</v>
      </c>
      <c r="H968">
        <v>67</v>
      </c>
      <c r="I968">
        <v>0.78</v>
      </c>
    </row>
    <row r="969" spans="1:9">
      <c r="A969">
        <v>384</v>
      </c>
      <c r="B969" t="s">
        <v>671</v>
      </c>
      <c r="C969" t="s">
        <v>672</v>
      </c>
      <c r="D969">
        <v>1997</v>
      </c>
      <c r="E969">
        <v>81</v>
      </c>
      <c r="F969" t="s">
        <v>24</v>
      </c>
      <c r="G969">
        <v>8</v>
      </c>
      <c r="H969">
        <v>67</v>
      </c>
      <c r="I969">
        <v>0.78</v>
      </c>
    </row>
    <row r="970" spans="1:9">
      <c r="A970">
        <v>384</v>
      </c>
      <c r="B970" t="s">
        <v>671</v>
      </c>
      <c r="C970" t="s">
        <v>672</v>
      </c>
      <c r="D970">
        <v>1997</v>
      </c>
      <c r="E970">
        <v>81</v>
      </c>
      <c r="F970" t="s">
        <v>21</v>
      </c>
      <c r="G970">
        <v>8</v>
      </c>
      <c r="H970">
        <v>67</v>
      </c>
      <c r="I970">
        <v>0.78</v>
      </c>
    </row>
    <row r="971" spans="1:9">
      <c r="A971">
        <v>385</v>
      </c>
      <c r="B971" t="s">
        <v>673</v>
      </c>
      <c r="C971" t="s">
        <v>674</v>
      </c>
      <c r="D971">
        <v>2016</v>
      </c>
      <c r="E971">
        <v>106</v>
      </c>
      <c r="F971" t="s">
        <v>24</v>
      </c>
      <c r="G971">
        <v>8</v>
      </c>
      <c r="H971">
        <v>0</v>
      </c>
      <c r="I971">
        <v>0</v>
      </c>
    </row>
    <row r="972" spans="1:9">
      <c r="A972">
        <v>385</v>
      </c>
      <c r="B972" t="s">
        <v>673</v>
      </c>
      <c r="C972" t="s">
        <v>674</v>
      </c>
      <c r="D972">
        <v>2016</v>
      </c>
      <c r="E972">
        <v>106</v>
      </c>
      <c r="F972" t="s">
        <v>21</v>
      </c>
      <c r="G972">
        <v>8</v>
      </c>
      <c r="H972">
        <v>0</v>
      </c>
      <c r="I972">
        <v>0</v>
      </c>
    </row>
    <row r="973" spans="1:9">
      <c r="A973">
        <v>385</v>
      </c>
      <c r="B973" t="s">
        <v>673</v>
      </c>
      <c r="C973" t="s">
        <v>674</v>
      </c>
      <c r="D973">
        <v>2016</v>
      </c>
      <c r="E973">
        <v>106</v>
      </c>
      <c r="F973" t="s">
        <v>57</v>
      </c>
      <c r="G973">
        <v>8</v>
      </c>
      <c r="H973">
        <v>0</v>
      </c>
      <c r="I973">
        <v>0</v>
      </c>
    </row>
    <row r="974" spans="1:9">
      <c r="A974">
        <v>386</v>
      </c>
      <c r="B974" t="s">
        <v>675</v>
      </c>
      <c r="C974" t="s">
        <v>42</v>
      </c>
      <c r="D974">
        <v>2004</v>
      </c>
      <c r="E974">
        <v>137</v>
      </c>
      <c r="F974" t="s">
        <v>27</v>
      </c>
      <c r="G974">
        <v>8</v>
      </c>
      <c r="H974">
        <v>83</v>
      </c>
      <c r="I974">
        <v>66.209999999999994</v>
      </c>
    </row>
    <row r="975" spans="1:9">
      <c r="A975">
        <v>386</v>
      </c>
      <c r="B975" t="s">
        <v>675</v>
      </c>
      <c r="C975" t="s">
        <v>42</v>
      </c>
      <c r="D975">
        <v>2004</v>
      </c>
      <c r="E975">
        <v>137</v>
      </c>
      <c r="F975" t="s">
        <v>24</v>
      </c>
      <c r="G975">
        <v>8</v>
      </c>
      <c r="H975">
        <v>83</v>
      </c>
      <c r="I975">
        <v>66.209999999999994</v>
      </c>
    </row>
    <row r="976" spans="1:9">
      <c r="A976">
        <v>386</v>
      </c>
      <c r="B976" t="s">
        <v>675</v>
      </c>
      <c r="C976" t="s">
        <v>42</v>
      </c>
      <c r="D976">
        <v>2004</v>
      </c>
      <c r="E976">
        <v>137</v>
      </c>
      <c r="F976" t="s">
        <v>83</v>
      </c>
      <c r="G976">
        <v>8</v>
      </c>
      <c r="H976">
        <v>83</v>
      </c>
      <c r="I976">
        <v>66.209999999999994</v>
      </c>
    </row>
    <row r="977" spans="1:9">
      <c r="A977">
        <v>387</v>
      </c>
      <c r="B977" t="s">
        <v>676</v>
      </c>
      <c r="C977" t="s">
        <v>677</v>
      </c>
      <c r="D977">
        <v>1979</v>
      </c>
      <c r="E977">
        <v>94</v>
      </c>
      <c r="F977" t="s">
        <v>60</v>
      </c>
      <c r="G977">
        <v>8</v>
      </c>
      <c r="H977">
        <v>77</v>
      </c>
      <c r="I977">
        <v>20.05</v>
      </c>
    </row>
    <row r="978" spans="1:9">
      <c r="A978">
        <v>388</v>
      </c>
      <c r="B978" t="s">
        <v>678</v>
      </c>
      <c r="C978" t="s">
        <v>241</v>
      </c>
      <c r="D978">
        <v>1969</v>
      </c>
      <c r="E978">
        <v>110</v>
      </c>
      <c r="F978" t="s">
        <v>30</v>
      </c>
      <c r="G978">
        <v>8</v>
      </c>
      <c r="H978">
        <v>66</v>
      </c>
      <c r="I978">
        <v>102.31</v>
      </c>
    </row>
    <row r="979" spans="1:9">
      <c r="A979">
        <v>388</v>
      </c>
      <c r="B979" t="s">
        <v>678</v>
      </c>
      <c r="C979" t="s">
        <v>241</v>
      </c>
      <c r="D979">
        <v>1969</v>
      </c>
      <c r="E979">
        <v>110</v>
      </c>
      <c r="F979" t="s">
        <v>24</v>
      </c>
      <c r="G979">
        <v>8</v>
      </c>
      <c r="H979">
        <v>66</v>
      </c>
      <c r="I979">
        <v>102.31</v>
      </c>
    </row>
    <row r="980" spans="1:9">
      <c r="A980">
        <v>388</v>
      </c>
      <c r="B980" t="s">
        <v>678</v>
      </c>
      <c r="C980" t="s">
        <v>241</v>
      </c>
      <c r="D980">
        <v>1969</v>
      </c>
      <c r="E980">
        <v>110</v>
      </c>
      <c r="F980" t="s">
        <v>21</v>
      </c>
      <c r="G980">
        <v>8</v>
      </c>
      <c r="H980">
        <v>66</v>
      </c>
      <c r="I980">
        <v>102.31</v>
      </c>
    </row>
    <row r="981" spans="1:9">
      <c r="A981">
        <v>389</v>
      </c>
      <c r="B981" t="s">
        <v>679</v>
      </c>
      <c r="C981" t="s">
        <v>680</v>
      </c>
      <c r="D981">
        <v>2010</v>
      </c>
      <c r="E981">
        <v>118</v>
      </c>
      <c r="F981" t="s">
        <v>30</v>
      </c>
      <c r="G981">
        <v>8</v>
      </c>
      <c r="H981">
        <v>88</v>
      </c>
      <c r="I981">
        <v>138.80000000000001</v>
      </c>
    </row>
    <row r="982" spans="1:9">
      <c r="A982">
        <v>389</v>
      </c>
      <c r="B982" t="s">
        <v>679</v>
      </c>
      <c r="C982" t="s">
        <v>680</v>
      </c>
      <c r="D982">
        <v>2010</v>
      </c>
      <c r="E982">
        <v>118</v>
      </c>
      <c r="F982" t="s">
        <v>21</v>
      </c>
      <c r="G982">
        <v>8</v>
      </c>
      <c r="H982">
        <v>88</v>
      </c>
      <c r="I982">
        <v>138.80000000000001</v>
      </c>
    </row>
    <row r="983" spans="1:9">
      <c r="A983">
        <v>389</v>
      </c>
      <c r="B983" t="s">
        <v>679</v>
      </c>
      <c r="C983" t="s">
        <v>680</v>
      </c>
      <c r="D983">
        <v>2010</v>
      </c>
      <c r="E983">
        <v>118</v>
      </c>
      <c r="F983" t="s">
        <v>31</v>
      </c>
      <c r="G983">
        <v>8</v>
      </c>
      <c r="H983">
        <v>88</v>
      </c>
      <c r="I983">
        <v>138.80000000000001</v>
      </c>
    </row>
    <row r="984" spans="1:9">
      <c r="A984">
        <v>390</v>
      </c>
      <c r="B984" t="s">
        <v>681</v>
      </c>
      <c r="C984" t="s">
        <v>682</v>
      </c>
      <c r="D984">
        <v>2003</v>
      </c>
      <c r="E984">
        <v>178</v>
      </c>
      <c r="F984" t="s">
        <v>24</v>
      </c>
      <c r="G984">
        <v>8</v>
      </c>
      <c r="H984">
        <v>61</v>
      </c>
      <c r="I984">
        <v>1.53</v>
      </c>
    </row>
    <row r="985" spans="1:9">
      <c r="A985">
        <v>390</v>
      </c>
      <c r="B985" t="s">
        <v>681</v>
      </c>
      <c r="C985" t="s">
        <v>682</v>
      </c>
      <c r="D985">
        <v>2003</v>
      </c>
      <c r="E985">
        <v>178</v>
      </c>
      <c r="F985" t="s">
        <v>21</v>
      </c>
      <c r="G985">
        <v>8</v>
      </c>
      <c r="H985">
        <v>61</v>
      </c>
      <c r="I985">
        <v>1.53</v>
      </c>
    </row>
    <row r="986" spans="1:9">
      <c r="A986">
        <v>391</v>
      </c>
      <c r="B986" t="s">
        <v>683</v>
      </c>
      <c r="C986" t="s">
        <v>684</v>
      </c>
      <c r="D986">
        <v>1971</v>
      </c>
      <c r="E986">
        <v>181</v>
      </c>
      <c r="F986" t="s">
        <v>21</v>
      </c>
      <c r="G986">
        <v>8</v>
      </c>
      <c r="H986">
        <v>67</v>
      </c>
      <c r="I986">
        <v>80.5</v>
      </c>
    </row>
    <row r="987" spans="1:9">
      <c r="A987">
        <v>391</v>
      </c>
      <c r="B987" t="s">
        <v>683</v>
      </c>
      <c r="C987" t="s">
        <v>684</v>
      </c>
      <c r="D987">
        <v>1971</v>
      </c>
      <c r="E987">
        <v>181</v>
      </c>
      <c r="F987" t="s">
        <v>88</v>
      </c>
      <c r="G987">
        <v>8</v>
      </c>
      <c r="H987">
        <v>67</v>
      </c>
      <c r="I987">
        <v>80.5</v>
      </c>
    </row>
    <row r="988" spans="1:9">
      <c r="A988">
        <v>391</v>
      </c>
      <c r="B988" t="s">
        <v>683</v>
      </c>
      <c r="C988" t="s">
        <v>684</v>
      </c>
      <c r="D988">
        <v>1971</v>
      </c>
      <c r="E988">
        <v>181</v>
      </c>
      <c r="F988" t="s">
        <v>237</v>
      </c>
      <c r="G988">
        <v>8</v>
      </c>
      <c r="H988">
        <v>67</v>
      </c>
      <c r="I988">
        <v>80.5</v>
      </c>
    </row>
    <row r="989" spans="1:9">
      <c r="A989">
        <v>392</v>
      </c>
      <c r="B989" t="s">
        <v>685</v>
      </c>
      <c r="C989" t="s">
        <v>686</v>
      </c>
      <c r="D989">
        <v>2016</v>
      </c>
      <c r="E989">
        <v>118</v>
      </c>
      <c r="F989" t="s">
        <v>30</v>
      </c>
      <c r="G989">
        <v>8</v>
      </c>
      <c r="H989">
        <v>69</v>
      </c>
      <c r="I989">
        <v>51.74</v>
      </c>
    </row>
    <row r="990" spans="1:9">
      <c r="A990">
        <v>392</v>
      </c>
      <c r="B990" t="s">
        <v>685</v>
      </c>
      <c r="C990" t="s">
        <v>686</v>
      </c>
      <c r="D990">
        <v>2016</v>
      </c>
      <c r="E990">
        <v>118</v>
      </c>
      <c r="F990" t="s">
        <v>21</v>
      </c>
      <c r="G990">
        <v>8</v>
      </c>
      <c r="H990">
        <v>69</v>
      </c>
      <c r="I990">
        <v>51.74</v>
      </c>
    </row>
    <row r="991" spans="1:9">
      <c r="A991">
        <v>393</v>
      </c>
      <c r="B991" t="s">
        <v>687</v>
      </c>
      <c r="C991" t="s">
        <v>688</v>
      </c>
      <c r="D991">
        <v>1962</v>
      </c>
      <c r="E991">
        <v>134</v>
      </c>
      <c r="F991" t="s">
        <v>21</v>
      </c>
      <c r="G991">
        <v>8</v>
      </c>
      <c r="H991">
        <v>75</v>
      </c>
      <c r="I991">
        <v>4.05</v>
      </c>
    </row>
    <row r="992" spans="1:9">
      <c r="A992">
        <v>393</v>
      </c>
      <c r="B992" t="s">
        <v>687</v>
      </c>
      <c r="C992" t="s">
        <v>688</v>
      </c>
      <c r="D992">
        <v>1962</v>
      </c>
      <c r="E992">
        <v>134</v>
      </c>
      <c r="F992" t="s">
        <v>106</v>
      </c>
      <c r="G992">
        <v>8</v>
      </c>
      <c r="H992">
        <v>75</v>
      </c>
      <c r="I992">
        <v>4.05</v>
      </c>
    </row>
    <row r="993" spans="1:9">
      <c r="A993">
        <v>393</v>
      </c>
      <c r="B993" t="s">
        <v>687</v>
      </c>
      <c r="C993" t="s">
        <v>688</v>
      </c>
      <c r="D993">
        <v>1962</v>
      </c>
      <c r="E993">
        <v>134</v>
      </c>
      <c r="F993" t="s">
        <v>83</v>
      </c>
      <c r="G993">
        <v>8</v>
      </c>
      <c r="H993">
        <v>75</v>
      </c>
      <c r="I993">
        <v>4.05</v>
      </c>
    </row>
    <row r="994" spans="1:9">
      <c r="A994">
        <v>394</v>
      </c>
      <c r="B994" t="s">
        <v>689</v>
      </c>
      <c r="C994" t="s">
        <v>690</v>
      </c>
      <c r="D994">
        <v>2008</v>
      </c>
      <c r="E994">
        <v>106</v>
      </c>
      <c r="F994" t="s">
        <v>27</v>
      </c>
      <c r="G994">
        <v>8</v>
      </c>
      <c r="H994">
        <v>59</v>
      </c>
      <c r="I994">
        <v>0</v>
      </c>
    </row>
    <row r="995" spans="1:9">
      <c r="A995">
        <v>394</v>
      </c>
      <c r="B995" t="s">
        <v>689</v>
      </c>
      <c r="C995" t="s">
        <v>690</v>
      </c>
      <c r="D995">
        <v>2008</v>
      </c>
      <c r="E995">
        <v>106</v>
      </c>
      <c r="F995" t="s">
        <v>30</v>
      </c>
      <c r="G995">
        <v>8</v>
      </c>
      <c r="H995">
        <v>59</v>
      </c>
      <c r="I995">
        <v>0</v>
      </c>
    </row>
    <row r="996" spans="1:9">
      <c r="A996">
        <v>394</v>
      </c>
      <c r="B996" t="s">
        <v>689</v>
      </c>
      <c r="C996" t="s">
        <v>690</v>
      </c>
      <c r="D996">
        <v>2008</v>
      </c>
      <c r="E996">
        <v>106</v>
      </c>
      <c r="F996" t="s">
        <v>21</v>
      </c>
      <c r="G996">
        <v>8</v>
      </c>
      <c r="H996">
        <v>59</v>
      </c>
      <c r="I996">
        <v>0</v>
      </c>
    </row>
    <row r="997" spans="1:9">
      <c r="A997">
        <v>395</v>
      </c>
      <c r="B997" t="s">
        <v>691</v>
      </c>
      <c r="C997" t="s">
        <v>692</v>
      </c>
      <c r="D997">
        <v>1996</v>
      </c>
      <c r="E997">
        <v>135</v>
      </c>
      <c r="F997" t="s">
        <v>21</v>
      </c>
      <c r="G997">
        <v>8</v>
      </c>
      <c r="H997">
        <v>84</v>
      </c>
      <c r="I997">
        <v>24.48</v>
      </c>
    </row>
    <row r="998" spans="1:9">
      <c r="A998">
        <v>396</v>
      </c>
      <c r="B998" t="s">
        <v>693</v>
      </c>
      <c r="C998" t="s">
        <v>458</v>
      </c>
      <c r="D998">
        <v>1994</v>
      </c>
      <c r="E998">
        <v>102</v>
      </c>
      <c r="F998" t="s">
        <v>60</v>
      </c>
      <c r="G998">
        <v>8</v>
      </c>
      <c r="H998">
        <v>78</v>
      </c>
      <c r="I998">
        <v>0.60000000000000009</v>
      </c>
    </row>
    <row r="999" spans="1:9">
      <c r="A999">
        <v>396</v>
      </c>
      <c r="B999" t="s">
        <v>693</v>
      </c>
      <c r="C999" t="s">
        <v>458</v>
      </c>
      <c r="D999">
        <v>1994</v>
      </c>
      <c r="E999">
        <v>102</v>
      </c>
      <c r="F999" t="s">
        <v>24</v>
      </c>
      <c r="G999">
        <v>8</v>
      </c>
      <c r="H999">
        <v>78</v>
      </c>
      <c r="I999">
        <v>0.60000000000000009</v>
      </c>
    </row>
    <row r="1000" spans="1:9">
      <c r="A1000">
        <v>396</v>
      </c>
      <c r="B1000" t="s">
        <v>693</v>
      </c>
      <c r="C1000" t="s">
        <v>458</v>
      </c>
      <c r="D1000">
        <v>1994</v>
      </c>
      <c r="E1000">
        <v>102</v>
      </c>
      <c r="F1000" t="s">
        <v>21</v>
      </c>
      <c r="G1000">
        <v>8</v>
      </c>
      <c r="H1000">
        <v>78</v>
      </c>
      <c r="I1000">
        <v>0.60000000000000009</v>
      </c>
    </row>
    <row r="1001" spans="1:9">
      <c r="A1001">
        <v>397</v>
      </c>
      <c r="B1001" t="s">
        <v>694</v>
      </c>
      <c r="C1001" t="s">
        <v>477</v>
      </c>
      <c r="D1001">
        <v>1953</v>
      </c>
      <c r="E1001">
        <v>118</v>
      </c>
      <c r="F1001" t="s">
        <v>60</v>
      </c>
      <c r="G1001">
        <v>8</v>
      </c>
      <c r="H1001">
        <v>78</v>
      </c>
      <c r="I1001">
        <v>0</v>
      </c>
    </row>
    <row r="1002" spans="1:9">
      <c r="A1002">
        <v>397</v>
      </c>
      <c r="B1002" t="s">
        <v>694</v>
      </c>
      <c r="C1002" t="s">
        <v>477</v>
      </c>
      <c r="D1002">
        <v>1953</v>
      </c>
      <c r="E1002">
        <v>118</v>
      </c>
      <c r="F1002" t="s">
        <v>50</v>
      </c>
      <c r="G1002">
        <v>8</v>
      </c>
      <c r="H1002">
        <v>78</v>
      </c>
      <c r="I1002">
        <v>0</v>
      </c>
    </row>
    <row r="1003" spans="1:9">
      <c r="A1003">
        <v>398</v>
      </c>
      <c r="B1003" t="s">
        <v>695</v>
      </c>
      <c r="C1003" t="s">
        <v>665</v>
      </c>
      <c r="D1003">
        <v>1973</v>
      </c>
      <c r="E1003">
        <v>151</v>
      </c>
      <c r="F1003" t="s">
        <v>30</v>
      </c>
      <c r="G1003">
        <v>8</v>
      </c>
      <c r="H1003">
        <v>58</v>
      </c>
      <c r="I1003">
        <v>53.27</v>
      </c>
    </row>
    <row r="1004" spans="1:9">
      <c r="A1004">
        <v>398</v>
      </c>
      <c r="B1004" t="s">
        <v>695</v>
      </c>
      <c r="C1004" t="s">
        <v>665</v>
      </c>
      <c r="D1004">
        <v>1973</v>
      </c>
      <c r="E1004">
        <v>151</v>
      </c>
      <c r="F1004" t="s">
        <v>24</v>
      </c>
      <c r="G1004">
        <v>8</v>
      </c>
      <c r="H1004">
        <v>58</v>
      </c>
      <c r="I1004">
        <v>53.27</v>
      </c>
    </row>
    <row r="1005" spans="1:9">
      <c r="A1005">
        <v>398</v>
      </c>
      <c r="B1005" t="s">
        <v>695</v>
      </c>
      <c r="C1005" t="s">
        <v>665</v>
      </c>
      <c r="D1005">
        <v>1973</v>
      </c>
      <c r="E1005">
        <v>151</v>
      </c>
      <c r="F1005" t="s">
        <v>21</v>
      </c>
      <c r="G1005">
        <v>8</v>
      </c>
      <c r="H1005">
        <v>58</v>
      </c>
      <c r="I1005">
        <v>53.27</v>
      </c>
    </row>
    <row r="1006" spans="1:9">
      <c r="A1006">
        <v>399</v>
      </c>
      <c r="B1006" t="s">
        <v>696</v>
      </c>
      <c r="C1006" t="s">
        <v>697</v>
      </c>
      <c r="D1006">
        <v>2014</v>
      </c>
      <c r="E1006">
        <v>139</v>
      </c>
      <c r="F1006" t="s">
        <v>21</v>
      </c>
      <c r="G1006">
        <v>8</v>
      </c>
      <c r="H1006">
        <v>74</v>
      </c>
      <c r="I1006">
        <v>3.49</v>
      </c>
    </row>
    <row r="1007" spans="1:9">
      <c r="A1007">
        <v>400</v>
      </c>
      <c r="B1007" t="s">
        <v>698</v>
      </c>
      <c r="C1007" t="s">
        <v>699</v>
      </c>
      <c r="D1007">
        <v>1979</v>
      </c>
      <c r="E1007">
        <v>130</v>
      </c>
      <c r="F1007" t="s">
        <v>60</v>
      </c>
      <c r="G1007">
        <v>8</v>
      </c>
      <c r="H1007">
        <v>83</v>
      </c>
      <c r="I1007">
        <v>30.18</v>
      </c>
    </row>
    <row r="1008" spans="1:9">
      <c r="A1008">
        <v>400</v>
      </c>
      <c r="B1008" t="s">
        <v>698</v>
      </c>
      <c r="C1008" t="s">
        <v>699</v>
      </c>
      <c r="D1008">
        <v>1979</v>
      </c>
      <c r="E1008">
        <v>130</v>
      </c>
      <c r="F1008" t="s">
        <v>21</v>
      </c>
      <c r="G1008">
        <v>8</v>
      </c>
      <c r="H1008">
        <v>83</v>
      </c>
      <c r="I1008">
        <v>30.18</v>
      </c>
    </row>
    <row r="1009" spans="1:9">
      <c r="A1009">
        <v>401</v>
      </c>
      <c r="B1009" t="s">
        <v>700</v>
      </c>
      <c r="C1009" t="s">
        <v>501</v>
      </c>
      <c r="D1009">
        <v>1971</v>
      </c>
      <c r="E1009">
        <v>118</v>
      </c>
      <c r="F1009" t="s">
        <v>21</v>
      </c>
      <c r="G1009">
        <v>8</v>
      </c>
      <c r="H1009">
        <v>93</v>
      </c>
      <c r="I1009">
        <v>29.13</v>
      </c>
    </row>
    <row r="1010" spans="1:9">
      <c r="A1010">
        <v>401</v>
      </c>
      <c r="B1010" t="s">
        <v>700</v>
      </c>
      <c r="C1010" t="s">
        <v>501</v>
      </c>
      <c r="D1010">
        <v>1971</v>
      </c>
      <c r="E1010">
        <v>118</v>
      </c>
      <c r="F1010" t="s">
        <v>50</v>
      </c>
      <c r="G1010">
        <v>8</v>
      </c>
      <c r="H1010">
        <v>93</v>
      </c>
      <c r="I1010">
        <v>29.13</v>
      </c>
    </row>
    <row r="1011" spans="1:9">
      <c r="A1011">
        <v>402</v>
      </c>
      <c r="B1011" t="s">
        <v>701</v>
      </c>
      <c r="C1011" t="s">
        <v>568</v>
      </c>
      <c r="D1011">
        <v>1963</v>
      </c>
      <c r="E1011">
        <v>138</v>
      </c>
      <c r="F1011" t="s">
        <v>30</v>
      </c>
      <c r="G1011">
        <v>8</v>
      </c>
      <c r="H1011">
        <v>93</v>
      </c>
      <c r="I1011">
        <v>0.05</v>
      </c>
    </row>
    <row r="1012" spans="1:9">
      <c r="A1012">
        <v>402</v>
      </c>
      <c r="B1012" t="s">
        <v>701</v>
      </c>
      <c r="C1012" t="s">
        <v>568</v>
      </c>
      <c r="D1012">
        <v>1963</v>
      </c>
      <c r="E1012">
        <v>138</v>
      </c>
      <c r="F1012" t="s">
        <v>21</v>
      </c>
      <c r="G1012">
        <v>8</v>
      </c>
      <c r="H1012">
        <v>93</v>
      </c>
      <c r="I1012">
        <v>0.05</v>
      </c>
    </row>
    <row r="1013" spans="1:9">
      <c r="A1013">
        <v>403</v>
      </c>
      <c r="B1013" t="s">
        <v>702</v>
      </c>
      <c r="C1013" t="s">
        <v>703</v>
      </c>
      <c r="D1013">
        <v>1977</v>
      </c>
      <c r="E1013">
        <v>93</v>
      </c>
      <c r="F1013" t="s">
        <v>60</v>
      </c>
      <c r="G1013">
        <v>8</v>
      </c>
      <c r="H1013">
        <v>92</v>
      </c>
      <c r="I1013">
        <v>39.200000000000003</v>
      </c>
    </row>
    <row r="1014" spans="1:9">
      <c r="A1014">
        <v>403</v>
      </c>
      <c r="B1014" t="s">
        <v>702</v>
      </c>
      <c r="C1014" t="s">
        <v>703</v>
      </c>
      <c r="D1014">
        <v>1977</v>
      </c>
      <c r="E1014">
        <v>93</v>
      </c>
      <c r="F1014" t="s">
        <v>50</v>
      </c>
      <c r="G1014">
        <v>8</v>
      </c>
      <c r="H1014">
        <v>92</v>
      </c>
      <c r="I1014">
        <v>39.200000000000003</v>
      </c>
    </row>
    <row r="1015" spans="1:9">
      <c r="A1015">
        <v>404</v>
      </c>
      <c r="B1015" t="s">
        <v>704</v>
      </c>
      <c r="C1015" t="s">
        <v>87</v>
      </c>
      <c r="D1015">
        <v>1984</v>
      </c>
      <c r="E1015">
        <v>117</v>
      </c>
      <c r="F1015" t="s">
        <v>40</v>
      </c>
      <c r="G1015">
        <v>8</v>
      </c>
      <c r="H1015">
        <v>86</v>
      </c>
      <c r="I1015">
        <v>0.5</v>
      </c>
    </row>
    <row r="1016" spans="1:9">
      <c r="A1016">
        <v>404</v>
      </c>
      <c r="B1016" t="s">
        <v>704</v>
      </c>
      <c r="C1016" t="s">
        <v>87</v>
      </c>
      <c r="D1016">
        <v>1984</v>
      </c>
      <c r="E1016">
        <v>117</v>
      </c>
      <c r="F1016" t="s">
        <v>36</v>
      </c>
      <c r="G1016">
        <v>8</v>
      </c>
      <c r="H1016">
        <v>86</v>
      </c>
      <c r="I1016">
        <v>0.5</v>
      </c>
    </row>
    <row r="1017" spans="1:9">
      <c r="A1017">
        <v>404</v>
      </c>
      <c r="B1017" t="s">
        <v>704</v>
      </c>
      <c r="C1017" t="s">
        <v>87</v>
      </c>
      <c r="D1017">
        <v>1984</v>
      </c>
      <c r="E1017">
        <v>117</v>
      </c>
      <c r="F1017" t="s">
        <v>44</v>
      </c>
      <c r="G1017">
        <v>8</v>
      </c>
      <c r="H1017">
        <v>86</v>
      </c>
      <c r="I1017">
        <v>0.5</v>
      </c>
    </row>
    <row r="1018" spans="1:9">
      <c r="A1018">
        <v>405</v>
      </c>
      <c r="B1018" t="s">
        <v>705</v>
      </c>
      <c r="C1018" t="s">
        <v>344</v>
      </c>
      <c r="D1018">
        <v>1941</v>
      </c>
      <c r="E1018">
        <v>100</v>
      </c>
      <c r="F1018" t="s">
        <v>24</v>
      </c>
      <c r="G1018">
        <v>8</v>
      </c>
      <c r="H1018">
        <v>97</v>
      </c>
      <c r="I1018">
        <v>2.11</v>
      </c>
    </row>
    <row r="1019" spans="1:9">
      <c r="A1019">
        <v>405</v>
      </c>
      <c r="B1019" t="s">
        <v>705</v>
      </c>
      <c r="C1019" t="s">
        <v>344</v>
      </c>
      <c r="D1019">
        <v>1941</v>
      </c>
      <c r="E1019">
        <v>100</v>
      </c>
      <c r="F1019" t="s">
        <v>176</v>
      </c>
      <c r="G1019">
        <v>8</v>
      </c>
      <c r="H1019">
        <v>97</v>
      </c>
      <c r="I1019">
        <v>2.11</v>
      </c>
    </row>
    <row r="1020" spans="1:9">
      <c r="A1020">
        <v>405</v>
      </c>
      <c r="B1020" t="s">
        <v>705</v>
      </c>
      <c r="C1020" t="s">
        <v>344</v>
      </c>
      <c r="D1020">
        <v>1941</v>
      </c>
      <c r="E1020">
        <v>100</v>
      </c>
      <c r="F1020" t="s">
        <v>57</v>
      </c>
      <c r="G1020">
        <v>8</v>
      </c>
      <c r="H1020">
        <v>97</v>
      </c>
      <c r="I1020">
        <v>2.11</v>
      </c>
    </row>
    <row r="1021" spans="1:9">
      <c r="A1021">
        <v>406</v>
      </c>
      <c r="B1021" t="s">
        <v>706</v>
      </c>
      <c r="C1021" t="s">
        <v>472</v>
      </c>
      <c r="D1021">
        <v>1972</v>
      </c>
      <c r="E1021">
        <v>167</v>
      </c>
      <c r="F1021" t="s">
        <v>21</v>
      </c>
      <c r="G1021">
        <v>8</v>
      </c>
      <c r="H1021">
        <v>93</v>
      </c>
      <c r="I1021">
        <v>0</v>
      </c>
    </row>
    <row r="1022" spans="1:9">
      <c r="A1022">
        <v>406</v>
      </c>
      <c r="B1022" t="s">
        <v>706</v>
      </c>
      <c r="C1022" t="s">
        <v>472</v>
      </c>
      <c r="D1022">
        <v>1972</v>
      </c>
      <c r="E1022">
        <v>167</v>
      </c>
      <c r="F1022" t="s">
        <v>57</v>
      </c>
      <c r="G1022">
        <v>8</v>
      </c>
      <c r="H1022">
        <v>93</v>
      </c>
      <c r="I1022">
        <v>0</v>
      </c>
    </row>
    <row r="1023" spans="1:9">
      <c r="A1023">
        <v>406</v>
      </c>
      <c r="B1023" t="s">
        <v>706</v>
      </c>
      <c r="C1023" t="s">
        <v>472</v>
      </c>
      <c r="D1023">
        <v>1972</v>
      </c>
      <c r="E1023">
        <v>167</v>
      </c>
      <c r="F1023" t="s">
        <v>44</v>
      </c>
      <c r="G1023">
        <v>8</v>
      </c>
      <c r="H1023">
        <v>93</v>
      </c>
      <c r="I1023">
        <v>0</v>
      </c>
    </row>
    <row r="1024" spans="1:9">
      <c r="A1024">
        <v>407</v>
      </c>
      <c r="B1024" t="s">
        <v>707</v>
      </c>
      <c r="C1024" t="s">
        <v>87</v>
      </c>
      <c r="D1024">
        <v>1986</v>
      </c>
      <c r="E1024">
        <v>125</v>
      </c>
      <c r="F1024" t="s">
        <v>40</v>
      </c>
      <c r="G1024">
        <v>8</v>
      </c>
      <c r="H1024">
        <v>78</v>
      </c>
      <c r="I1024">
        <v>0</v>
      </c>
    </row>
    <row r="1025" spans="1:9">
      <c r="A1025">
        <v>407</v>
      </c>
      <c r="B1025" t="s">
        <v>707</v>
      </c>
      <c r="C1025" t="s">
        <v>87</v>
      </c>
      <c r="D1025">
        <v>1986</v>
      </c>
      <c r="E1025">
        <v>125</v>
      </c>
      <c r="F1025" t="s">
        <v>36</v>
      </c>
      <c r="G1025">
        <v>8</v>
      </c>
      <c r="H1025">
        <v>78</v>
      </c>
      <c r="I1025">
        <v>0</v>
      </c>
    </row>
    <row r="1026" spans="1:9">
      <c r="A1026">
        <v>407</v>
      </c>
      <c r="B1026" t="s">
        <v>707</v>
      </c>
      <c r="C1026" t="s">
        <v>87</v>
      </c>
      <c r="D1026">
        <v>1986</v>
      </c>
      <c r="E1026">
        <v>125</v>
      </c>
      <c r="F1026" t="s">
        <v>88</v>
      </c>
      <c r="G1026">
        <v>8</v>
      </c>
      <c r="H1026">
        <v>78</v>
      </c>
      <c r="I1026">
        <v>0</v>
      </c>
    </row>
    <row r="1027" spans="1:9">
      <c r="A1027">
        <v>408</v>
      </c>
      <c r="B1027" t="s">
        <v>708</v>
      </c>
      <c r="C1027" t="s">
        <v>709</v>
      </c>
      <c r="D1027">
        <v>1959</v>
      </c>
      <c r="E1027">
        <v>141</v>
      </c>
      <c r="F1027" t="s">
        <v>21</v>
      </c>
      <c r="G1027">
        <v>8</v>
      </c>
      <c r="H1027">
        <v>93</v>
      </c>
      <c r="I1027">
        <v>12.54</v>
      </c>
    </row>
    <row r="1028" spans="1:9">
      <c r="A1028">
        <v>408</v>
      </c>
      <c r="B1028" t="s">
        <v>708</v>
      </c>
      <c r="C1028" t="s">
        <v>709</v>
      </c>
      <c r="D1028">
        <v>1959</v>
      </c>
      <c r="E1028">
        <v>141</v>
      </c>
      <c r="F1028" t="s">
        <v>53</v>
      </c>
      <c r="G1028">
        <v>8</v>
      </c>
      <c r="H1028">
        <v>93</v>
      </c>
      <c r="I1028">
        <v>12.54</v>
      </c>
    </row>
    <row r="1029" spans="1:9">
      <c r="A1029">
        <v>409</v>
      </c>
      <c r="B1029" t="s">
        <v>710</v>
      </c>
      <c r="C1029" t="s">
        <v>711</v>
      </c>
      <c r="D1029">
        <v>1982</v>
      </c>
      <c r="E1029">
        <v>95</v>
      </c>
      <c r="F1029" t="s">
        <v>21</v>
      </c>
      <c r="G1029">
        <v>8</v>
      </c>
      <c r="H1029">
        <v>47</v>
      </c>
      <c r="I1029">
        <v>22.24</v>
      </c>
    </row>
    <row r="1030" spans="1:9">
      <c r="A1030">
        <v>409</v>
      </c>
      <c r="B1030" t="s">
        <v>710</v>
      </c>
      <c r="C1030" t="s">
        <v>711</v>
      </c>
      <c r="D1030">
        <v>1982</v>
      </c>
      <c r="E1030">
        <v>95</v>
      </c>
      <c r="F1030" t="s">
        <v>70</v>
      </c>
      <c r="G1030">
        <v>8</v>
      </c>
      <c r="H1030">
        <v>47</v>
      </c>
      <c r="I1030">
        <v>22.24</v>
      </c>
    </row>
    <row r="1031" spans="1:9">
      <c r="A1031">
        <v>409</v>
      </c>
      <c r="B1031" t="s">
        <v>710</v>
      </c>
      <c r="C1031" t="s">
        <v>711</v>
      </c>
      <c r="D1031">
        <v>1982</v>
      </c>
      <c r="E1031">
        <v>95</v>
      </c>
      <c r="F1031" t="s">
        <v>112</v>
      </c>
      <c r="G1031">
        <v>8</v>
      </c>
      <c r="H1031">
        <v>47</v>
      </c>
      <c r="I1031">
        <v>22.24</v>
      </c>
    </row>
    <row r="1032" spans="1:9">
      <c r="A1032">
        <v>410</v>
      </c>
      <c r="B1032" t="s">
        <v>712</v>
      </c>
      <c r="C1032" t="s">
        <v>305</v>
      </c>
      <c r="D1032">
        <v>2005</v>
      </c>
      <c r="E1032">
        <v>144</v>
      </c>
      <c r="F1032" t="s">
        <v>30</v>
      </c>
      <c r="G1032">
        <v>8</v>
      </c>
      <c r="H1032">
        <v>69</v>
      </c>
      <c r="I1032">
        <v>61.65</v>
      </c>
    </row>
    <row r="1033" spans="1:9">
      <c r="A1033">
        <v>410</v>
      </c>
      <c r="B1033" t="s">
        <v>712</v>
      </c>
      <c r="C1033" t="s">
        <v>305</v>
      </c>
      <c r="D1033">
        <v>2005</v>
      </c>
      <c r="E1033">
        <v>144</v>
      </c>
      <c r="F1033" t="s">
        <v>21</v>
      </c>
      <c r="G1033">
        <v>8</v>
      </c>
      <c r="H1033">
        <v>69</v>
      </c>
      <c r="I1033">
        <v>61.65</v>
      </c>
    </row>
    <row r="1034" spans="1:9">
      <c r="A1034">
        <v>410</v>
      </c>
      <c r="B1034" t="s">
        <v>712</v>
      </c>
      <c r="C1034" t="s">
        <v>305</v>
      </c>
      <c r="D1034">
        <v>2005</v>
      </c>
      <c r="E1034">
        <v>144</v>
      </c>
      <c r="F1034" t="s">
        <v>50</v>
      </c>
      <c r="G1034">
        <v>8</v>
      </c>
      <c r="H1034">
        <v>69</v>
      </c>
      <c r="I1034">
        <v>61.65</v>
      </c>
    </row>
    <row r="1035" spans="1:9">
      <c r="A1035">
        <v>411</v>
      </c>
      <c r="B1035" t="s">
        <v>713</v>
      </c>
      <c r="C1035" t="s">
        <v>134</v>
      </c>
      <c r="D1035">
        <v>1998</v>
      </c>
      <c r="E1035">
        <v>169</v>
      </c>
      <c r="F1035" t="s">
        <v>21</v>
      </c>
      <c r="G1035">
        <v>8</v>
      </c>
      <c r="H1035">
        <v>58</v>
      </c>
      <c r="I1035">
        <v>0.26</v>
      </c>
    </row>
    <row r="1036" spans="1:9">
      <c r="A1036">
        <v>411</v>
      </c>
      <c r="B1036" t="s">
        <v>713</v>
      </c>
      <c r="C1036" t="s">
        <v>134</v>
      </c>
      <c r="D1036">
        <v>1998</v>
      </c>
      <c r="E1036">
        <v>169</v>
      </c>
      <c r="F1036" t="s">
        <v>112</v>
      </c>
      <c r="G1036">
        <v>8</v>
      </c>
      <c r="H1036">
        <v>58</v>
      </c>
      <c r="I1036">
        <v>0.26</v>
      </c>
    </row>
    <row r="1037" spans="1:9">
      <c r="A1037">
        <v>411</v>
      </c>
      <c r="B1037" t="s">
        <v>713</v>
      </c>
      <c r="C1037" t="s">
        <v>134</v>
      </c>
      <c r="D1037">
        <v>1998</v>
      </c>
      <c r="E1037">
        <v>169</v>
      </c>
      <c r="F1037" t="s">
        <v>50</v>
      </c>
      <c r="G1037">
        <v>8</v>
      </c>
      <c r="H1037">
        <v>58</v>
      </c>
      <c r="I1037">
        <v>0.26</v>
      </c>
    </row>
    <row r="1038" spans="1:9">
      <c r="A1038">
        <v>412</v>
      </c>
      <c r="B1038" t="s">
        <v>714</v>
      </c>
      <c r="C1038" t="s">
        <v>715</v>
      </c>
      <c r="D1038">
        <v>1955</v>
      </c>
      <c r="E1038">
        <v>92</v>
      </c>
      <c r="F1038" t="s">
        <v>24</v>
      </c>
      <c r="G1038">
        <v>8</v>
      </c>
      <c r="H1038">
        <v>97</v>
      </c>
      <c r="I1038">
        <v>0.65</v>
      </c>
    </row>
    <row r="1039" spans="1:9">
      <c r="A1039">
        <v>412</v>
      </c>
      <c r="B1039" t="s">
        <v>714</v>
      </c>
      <c r="C1039" t="s">
        <v>715</v>
      </c>
      <c r="D1039">
        <v>1955</v>
      </c>
      <c r="E1039">
        <v>92</v>
      </c>
      <c r="F1039" t="s">
        <v>21</v>
      </c>
      <c r="G1039">
        <v>8</v>
      </c>
      <c r="H1039">
        <v>97</v>
      </c>
      <c r="I1039">
        <v>0.65</v>
      </c>
    </row>
    <row r="1040" spans="1:9">
      <c r="A1040">
        <v>412</v>
      </c>
      <c r="B1040" t="s">
        <v>714</v>
      </c>
      <c r="C1040" t="s">
        <v>715</v>
      </c>
      <c r="D1040">
        <v>1955</v>
      </c>
      <c r="E1040">
        <v>92</v>
      </c>
      <c r="F1040" t="s">
        <v>176</v>
      </c>
      <c r="G1040">
        <v>8</v>
      </c>
      <c r="H1040">
        <v>97</v>
      </c>
      <c r="I1040">
        <v>0.65</v>
      </c>
    </row>
    <row r="1041" spans="1:9">
      <c r="A1041">
        <v>413</v>
      </c>
      <c r="B1041" t="s">
        <v>716</v>
      </c>
      <c r="C1041" t="s">
        <v>717</v>
      </c>
      <c r="D1041">
        <v>1982</v>
      </c>
      <c r="E1041">
        <v>158</v>
      </c>
      <c r="F1041" t="s">
        <v>36</v>
      </c>
      <c r="G1041">
        <v>8</v>
      </c>
      <c r="H1041">
        <v>0</v>
      </c>
      <c r="I1041">
        <v>0</v>
      </c>
    </row>
    <row r="1042" spans="1:9">
      <c r="A1042">
        <v>413</v>
      </c>
      <c r="B1042" t="s">
        <v>716</v>
      </c>
      <c r="C1042" t="s">
        <v>717</v>
      </c>
      <c r="D1042">
        <v>1982</v>
      </c>
      <c r="E1042">
        <v>158</v>
      </c>
      <c r="F1042" t="s">
        <v>21</v>
      </c>
      <c r="G1042">
        <v>8</v>
      </c>
      <c r="H1042">
        <v>0</v>
      </c>
      <c r="I1042">
        <v>0</v>
      </c>
    </row>
    <row r="1043" spans="1:9">
      <c r="A1043">
        <v>414</v>
      </c>
      <c r="B1043" t="s">
        <v>718</v>
      </c>
      <c r="C1043" t="s">
        <v>568</v>
      </c>
      <c r="D1043">
        <v>1960</v>
      </c>
      <c r="E1043">
        <v>174</v>
      </c>
      <c r="F1043" t="s">
        <v>60</v>
      </c>
      <c r="G1043">
        <v>8</v>
      </c>
      <c r="H1043">
        <v>95</v>
      </c>
      <c r="I1043">
        <v>19.52</v>
      </c>
    </row>
    <row r="1044" spans="1:9">
      <c r="A1044">
        <v>414</v>
      </c>
      <c r="B1044" t="s">
        <v>718</v>
      </c>
      <c r="C1044" t="s">
        <v>568</v>
      </c>
      <c r="D1044">
        <v>1960</v>
      </c>
      <c r="E1044">
        <v>174</v>
      </c>
      <c r="F1044" t="s">
        <v>21</v>
      </c>
      <c r="G1044">
        <v>8</v>
      </c>
      <c r="H1044">
        <v>95</v>
      </c>
      <c r="I1044">
        <v>19.52</v>
      </c>
    </row>
    <row r="1045" spans="1:9">
      <c r="A1045">
        <v>415</v>
      </c>
      <c r="B1045" t="s">
        <v>719</v>
      </c>
      <c r="C1045" t="s">
        <v>720</v>
      </c>
      <c r="D1045">
        <v>1982</v>
      </c>
      <c r="E1045">
        <v>191</v>
      </c>
      <c r="F1045" t="s">
        <v>30</v>
      </c>
      <c r="G1045">
        <v>8</v>
      </c>
      <c r="H1045">
        <v>79</v>
      </c>
      <c r="I1045">
        <v>52.77</v>
      </c>
    </row>
    <row r="1046" spans="1:9">
      <c r="A1046">
        <v>415</v>
      </c>
      <c r="B1046" t="s">
        <v>719</v>
      </c>
      <c r="C1046" t="s">
        <v>720</v>
      </c>
      <c r="D1046">
        <v>1982</v>
      </c>
      <c r="E1046">
        <v>191</v>
      </c>
      <c r="F1046" t="s">
        <v>21</v>
      </c>
      <c r="G1046">
        <v>8</v>
      </c>
      <c r="H1046">
        <v>79</v>
      </c>
      <c r="I1046">
        <v>52.77</v>
      </c>
    </row>
    <row r="1047" spans="1:9">
      <c r="A1047">
        <v>415</v>
      </c>
      <c r="B1047" t="s">
        <v>719</v>
      </c>
      <c r="C1047" t="s">
        <v>720</v>
      </c>
      <c r="D1047">
        <v>1982</v>
      </c>
      <c r="E1047">
        <v>191</v>
      </c>
      <c r="F1047" t="s">
        <v>31</v>
      </c>
      <c r="G1047">
        <v>8</v>
      </c>
      <c r="H1047">
        <v>79</v>
      </c>
      <c r="I1047">
        <v>52.77</v>
      </c>
    </row>
    <row r="1048" spans="1:9">
      <c r="A1048">
        <v>416</v>
      </c>
      <c r="B1048" t="s">
        <v>721</v>
      </c>
      <c r="C1048" t="s">
        <v>479</v>
      </c>
      <c r="D1048">
        <v>1987</v>
      </c>
      <c r="E1048">
        <v>128</v>
      </c>
      <c r="F1048" t="s">
        <v>21</v>
      </c>
      <c r="G1048">
        <v>8</v>
      </c>
      <c r="H1048">
        <v>79</v>
      </c>
      <c r="I1048">
        <v>3.33</v>
      </c>
    </row>
    <row r="1049" spans="1:9">
      <c r="A1049">
        <v>416</v>
      </c>
      <c r="B1049" t="s">
        <v>721</v>
      </c>
      <c r="C1049" t="s">
        <v>479</v>
      </c>
      <c r="D1049">
        <v>1987</v>
      </c>
      <c r="E1049">
        <v>128</v>
      </c>
      <c r="F1049" t="s">
        <v>70</v>
      </c>
      <c r="G1049">
        <v>8</v>
      </c>
      <c r="H1049">
        <v>79</v>
      </c>
      <c r="I1049">
        <v>3.33</v>
      </c>
    </row>
    <row r="1050" spans="1:9">
      <c r="A1050">
        <v>416</v>
      </c>
      <c r="B1050" t="s">
        <v>721</v>
      </c>
      <c r="C1050" t="s">
        <v>479</v>
      </c>
      <c r="D1050">
        <v>1987</v>
      </c>
      <c r="E1050">
        <v>128</v>
      </c>
      <c r="F1050" t="s">
        <v>50</v>
      </c>
      <c r="G1050">
        <v>8</v>
      </c>
      <c r="H1050">
        <v>79</v>
      </c>
      <c r="I1050">
        <v>3.33</v>
      </c>
    </row>
    <row r="1051" spans="1:9">
      <c r="A1051">
        <v>417</v>
      </c>
      <c r="B1051" t="s">
        <v>722</v>
      </c>
      <c r="C1051" t="s">
        <v>626</v>
      </c>
      <c r="D1051">
        <v>1966</v>
      </c>
      <c r="E1051">
        <v>131</v>
      </c>
      <c r="F1051" t="s">
        <v>21</v>
      </c>
      <c r="G1051">
        <v>8</v>
      </c>
      <c r="H1051">
        <v>75</v>
      </c>
      <c r="I1051">
        <v>0</v>
      </c>
    </row>
    <row r="1052" spans="1:9">
      <c r="A1052">
        <v>418</v>
      </c>
      <c r="B1052" t="s">
        <v>723</v>
      </c>
      <c r="C1052" t="s">
        <v>724</v>
      </c>
      <c r="D1052">
        <v>2002</v>
      </c>
      <c r="E1052">
        <v>101</v>
      </c>
      <c r="F1052" t="s">
        <v>27</v>
      </c>
      <c r="G1052">
        <v>8</v>
      </c>
      <c r="H1052">
        <v>75</v>
      </c>
      <c r="I1052">
        <v>0.17</v>
      </c>
    </row>
    <row r="1053" spans="1:9">
      <c r="A1053">
        <v>418</v>
      </c>
      <c r="B1053" t="s">
        <v>723</v>
      </c>
      <c r="C1053" t="s">
        <v>724</v>
      </c>
      <c r="D1053">
        <v>2002</v>
      </c>
      <c r="E1053">
        <v>101</v>
      </c>
      <c r="F1053" t="s">
        <v>24</v>
      </c>
      <c r="G1053">
        <v>8</v>
      </c>
      <c r="H1053">
        <v>75</v>
      </c>
      <c r="I1053">
        <v>0.17</v>
      </c>
    </row>
    <row r="1054" spans="1:9">
      <c r="A1054">
        <v>418</v>
      </c>
      <c r="B1054" t="s">
        <v>723</v>
      </c>
      <c r="C1054" t="s">
        <v>724</v>
      </c>
      <c r="D1054">
        <v>2002</v>
      </c>
      <c r="E1054">
        <v>101</v>
      </c>
      <c r="F1054" t="s">
        <v>21</v>
      </c>
      <c r="G1054">
        <v>8</v>
      </c>
      <c r="H1054">
        <v>75</v>
      </c>
      <c r="I1054">
        <v>0.17</v>
      </c>
    </row>
    <row r="1055" spans="1:9">
      <c r="A1055">
        <v>419</v>
      </c>
      <c r="B1055" t="s">
        <v>725</v>
      </c>
      <c r="C1055" t="s">
        <v>323</v>
      </c>
      <c r="D1055">
        <v>1999</v>
      </c>
      <c r="E1055">
        <v>112</v>
      </c>
      <c r="F1055" t="s">
        <v>30</v>
      </c>
      <c r="G1055">
        <v>8</v>
      </c>
      <c r="H1055">
        <v>86</v>
      </c>
      <c r="I1055">
        <v>6.2</v>
      </c>
    </row>
    <row r="1056" spans="1:9">
      <c r="A1056">
        <v>419</v>
      </c>
      <c r="B1056" t="s">
        <v>725</v>
      </c>
      <c r="C1056" t="s">
        <v>323</v>
      </c>
      <c r="D1056">
        <v>1999</v>
      </c>
      <c r="E1056">
        <v>112</v>
      </c>
      <c r="F1056" t="s">
        <v>21</v>
      </c>
      <c r="G1056">
        <v>8</v>
      </c>
      <c r="H1056">
        <v>86</v>
      </c>
      <c r="I1056">
        <v>6.2</v>
      </c>
    </row>
    <row r="1057" spans="1:9">
      <c r="A1057">
        <v>420</v>
      </c>
      <c r="B1057" t="s">
        <v>726</v>
      </c>
      <c r="C1057" t="s">
        <v>337</v>
      </c>
      <c r="D1057">
        <v>2015</v>
      </c>
      <c r="E1057">
        <v>159</v>
      </c>
      <c r="F1057" t="s">
        <v>27</v>
      </c>
      <c r="G1057">
        <v>8</v>
      </c>
      <c r="H1057">
        <v>0</v>
      </c>
      <c r="I1057">
        <v>6.74</v>
      </c>
    </row>
    <row r="1058" spans="1:9">
      <c r="A1058">
        <v>420</v>
      </c>
      <c r="B1058" t="s">
        <v>726</v>
      </c>
      <c r="C1058" t="s">
        <v>337</v>
      </c>
      <c r="D1058">
        <v>2015</v>
      </c>
      <c r="E1058">
        <v>159</v>
      </c>
      <c r="F1058" t="s">
        <v>21</v>
      </c>
      <c r="G1058">
        <v>8</v>
      </c>
      <c r="H1058">
        <v>0</v>
      </c>
      <c r="I1058">
        <v>6.74</v>
      </c>
    </row>
    <row r="1059" spans="1:9">
      <c r="A1059">
        <v>421</v>
      </c>
      <c r="B1059" t="s">
        <v>727</v>
      </c>
      <c r="C1059" t="s">
        <v>728</v>
      </c>
      <c r="D1059">
        <v>1959</v>
      </c>
      <c r="E1059">
        <v>161</v>
      </c>
      <c r="F1059" t="s">
        <v>21</v>
      </c>
      <c r="G1059">
        <v>8</v>
      </c>
      <c r="H1059">
        <v>95</v>
      </c>
      <c r="I1059">
        <v>11.9</v>
      </c>
    </row>
    <row r="1060" spans="1:9">
      <c r="A1060">
        <v>421</v>
      </c>
      <c r="B1060" t="s">
        <v>727</v>
      </c>
      <c r="C1060" t="s">
        <v>728</v>
      </c>
      <c r="D1060">
        <v>1959</v>
      </c>
      <c r="E1060">
        <v>161</v>
      </c>
      <c r="F1060" t="s">
        <v>57</v>
      </c>
      <c r="G1060">
        <v>8</v>
      </c>
      <c r="H1060">
        <v>95</v>
      </c>
      <c r="I1060">
        <v>11.9</v>
      </c>
    </row>
    <row r="1061" spans="1:9">
      <c r="A1061">
        <v>422</v>
      </c>
      <c r="B1061" t="s">
        <v>729</v>
      </c>
      <c r="C1061" t="s">
        <v>730</v>
      </c>
      <c r="D1061">
        <v>2020</v>
      </c>
      <c r="E1061">
        <v>103</v>
      </c>
      <c r="F1061" t="s">
        <v>40</v>
      </c>
      <c r="G1061">
        <v>8</v>
      </c>
      <c r="H1061">
        <v>87</v>
      </c>
      <c r="I1061">
        <v>0</v>
      </c>
    </row>
    <row r="1062" spans="1:9">
      <c r="A1062">
        <v>422</v>
      </c>
      <c r="B1062" t="s">
        <v>729</v>
      </c>
      <c r="C1062" t="s">
        <v>730</v>
      </c>
      <c r="D1062">
        <v>2020</v>
      </c>
      <c r="E1062">
        <v>103</v>
      </c>
      <c r="F1062" t="s">
        <v>27</v>
      </c>
      <c r="G1062">
        <v>8</v>
      </c>
      <c r="H1062">
        <v>87</v>
      </c>
      <c r="I1062">
        <v>0</v>
      </c>
    </row>
    <row r="1063" spans="1:9">
      <c r="A1063">
        <v>422</v>
      </c>
      <c r="B1063" t="s">
        <v>729</v>
      </c>
      <c r="C1063" t="s">
        <v>730</v>
      </c>
      <c r="D1063">
        <v>2020</v>
      </c>
      <c r="E1063">
        <v>103</v>
      </c>
      <c r="F1063" t="s">
        <v>36</v>
      </c>
      <c r="G1063">
        <v>8</v>
      </c>
      <c r="H1063">
        <v>87</v>
      </c>
      <c r="I1063">
        <v>0</v>
      </c>
    </row>
    <row r="1064" spans="1:9">
      <c r="A1064">
        <v>423</v>
      </c>
      <c r="B1064" t="s">
        <v>731</v>
      </c>
      <c r="C1064" t="s">
        <v>234</v>
      </c>
      <c r="D1064">
        <v>1958</v>
      </c>
      <c r="E1064">
        <v>95</v>
      </c>
      <c r="F1064" t="s">
        <v>24</v>
      </c>
      <c r="G1064">
        <v>8</v>
      </c>
      <c r="H1064">
        <v>99</v>
      </c>
      <c r="I1064">
        <v>2.2400000000000002</v>
      </c>
    </row>
    <row r="1065" spans="1:9">
      <c r="A1065">
        <v>423</v>
      </c>
      <c r="B1065" t="s">
        <v>731</v>
      </c>
      <c r="C1065" t="s">
        <v>234</v>
      </c>
      <c r="D1065">
        <v>1958</v>
      </c>
      <c r="E1065">
        <v>95</v>
      </c>
      <c r="F1065" t="s">
        <v>21</v>
      </c>
      <c r="G1065">
        <v>8</v>
      </c>
      <c r="H1065">
        <v>99</v>
      </c>
      <c r="I1065">
        <v>2.2400000000000002</v>
      </c>
    </row>
    <row r="1066" spans="1:9">
      <c r="A1066">
        <v>423</v>
      </c>
      <c r="B1066" t="s">
        <v>731</v>
      </c>
      <c r="C1066" t="s">
        <v>234</v>
      </c>
      <c r="D1066">
        <v>1958</v>
      </c>
      <c r="E1066">
        <v>95</v>
      </c>
      <c r="F1066" t="s">
        <v>176</v>
      </c>
      <c r="G1066">
        <v>8</v>
      </c>
      <c r="H1066">
        <v>99</v>
      </c>
      <c r="I1066">
        <v>2.2400000000000002</v>
      </c>
    </row>
    <row r="1067" spans="1:9">
      <c r="A1067">
        <v>424</v>
      </c>
      <c r="B1067" t="s">
        <v>732</v>
      </c>
      <c r="C1067" t="s">
        <v>472</v>
      </c>
      <c r="D1067">
        <v>1975</v>
      </c>
      <c r="E1067">
        <v>107</v>
      </c>
      <c r="F1067" t="s">
        <v>30</v>
      </c>
      <c r="G1067">
        <v>8</v>
      </c>
      <c r="H1067">
        <v>82</v>
      </c>
      <c r="I1067">
        <v>0.18</v>
      </c>
    </row>
    <row r="1068" spans="1:9">
      <c r="A1068">
        <v>424</v>
      </c>
      <c r="B1068" t="s">
        <v>732</v>
      </c>
      <c r="C1068" t="s">
        <v>472</v>
      </c>
      <c r="D1068">
        <v>1975</v>
      </c>
      <c r="E1068">
        <v>107</v>
      </c>
      <c r="F1068" t="s">
        <v>21</v>
      </c>
      <c r="G1068">
        <v>8</v>
      </c>
      <c r="H1068">
        <v>82</v>
      </c>
      <c r="I1068">
        <v>0.18</v>
      </c>
    </row>
    <row r="1069" spans="1:9">
      <c r="A1069">
        <v>425</v>
      </c>
      <c r="B1069" t="s">
        <v>733</v>
      </c>
      <c r="C1069" t="s">
        <v>734</v>
      </c>
      <c r="D1069">
        <v>1920</v>
      </c>
      <c r="E1069">
        <v>67</v>
      </c>
      <c r="F1069" t="s">
        <v>106</v>
      </c>
      <c r="G1069">
        <v>8</v>
      </c>
      <c r="H1069">
        <v>0</v>
      </c>
      <c r="I1069">
        <v>0</v>
      </c>
    </row>
    <row r="1070" spans="1:9">
      <c r="A1070">
        <v>425</v>
      </c>
      <c r="B1070" t="s">
        <v>733</v>
      </c>
      <c r="C1070" t="s">
        <v>734</v>
      </c>
      <c r="D1070">
        <v>1920</v>
      </c>
      <c r="E1070">
        <v>67</v>
      </c>
      <c r="F1070" t="s">
        <v>57</v>
      </c>
      <c r="G1070">
        <v>8</v>
      </c>
      <c r="H1070">
        <v>0</v>
      </c>
      <c r="I1070">
        <v>0</v>
      </c>
    </row>
    <row r="1071" spans="1:9">
      <c r="A1071">
        <v>425</v>
      </c>
      <c r="B1071" t="s">
        <v>733</v>
      </c>
      <c r="C1071" t="s">
        <v>734</v>
      </c>
      <c r="D1071">
        <v>1920</v>
      </c>
      <c r="E1071">
        <v>67</v>
      </c>
      <c r="F1071" t="s">
        <v>83</v>
      </c>
      <c r="G1071">
        <v>8</v>
      </c>
      <c r="H1071">
        <v>0</v>
      </c>
      <c r="I1071">
        <v>0</v>
      </c>
    </row>
    <row r="1072" spans="1:9">
      <c r="A1072">
        <v>426</v>
      </c>
      <c r="B1072" t="s">
        <v>735</v>
      </c>
      <c r="C1072" t="s">
        <v>736</v>
      </c>
      <c r="D1072">
        <v>1961</v>
      </c>
      <c r="E1072">
        <v>134</v>
      </c>
      <c r="F1072" t="s">
        <v>21</v>
      </c>
      <c r="G1072">
        <v>8</v>
      </c>
      <c r="H1072">
        <v>90</v>
      </c>
      <c r="I1072">
        <v>8.2799999999999994</v>
      </c>
    </row>
    <row r="1073" spans="1:9">
      <c r="A1073">
        <v>426</v>
      </c>
      <c r="B1073" t="s">
        <v>735</v>
      </c>
      <c r="C1073" t="s">
        <v>736</v>
      </c>
      <c r="D1073">
        <v>1961</v>
      </c>
      <c r="E1073">
        <v>134</v>
      </c>
      <c r="F1073" t="s">
        <v>363</v>
      </c>
      <c r="G1073">
        <v>8</v>
      </c>
      <c r="H1073">
        <v>90</v>
      </c>
      <c r="I1073">
        <v>8.2799999999999994</v>
      </c>
    </row>
    <row r="1074" spans="1:9">
      <c r="A1074">
        <v>427</v>
      </c>
      <c r="B1074" t="s">
        <v>737</v>
      </c>
      <c r="C1074" t="s">
        <v>738</v>
      </c>
      <c r="D1074">
        <v>1963</v>
      </c>
      <c r="E1074">
        <v>186</v>
      </c>
      <c r="F1074" t="s">
        <v>21</v>
      </c>
      <c r="G1074">
        <v>8</v>
      </c>
      <c r="H1074">
        <v>100</v>
      </c>
      <c r="I1074">
        <v>0</v>
      </c>
    </row>
    <row r="1075" spans="1:9">
      <c r="A1075">
        <v>427</v>
      </c>
      <c r="B1075" t="s">
        <v>737</v>
      </c>
      <c r="C1075" t="s">
        <v>738</v>
      </c>
      <c r="D1075">
        <v>1963</v>
      </c>
      <c r="E1075">
        <v>186</v>
      </c>
      <c r="F1075" t="s">
        <v>31</v>
      </c>
      <c r="G1075">
        <v>8</v>
      </c>
      <c r="H1075">
        <v>100</v>
      </c>
      <c r="I1075">
        <v>0</v>
      </c>
    </row>
    <row r="1076" spans="1:9">
      <c r="A1076">
        <v>428</v>
      </c>
      <c r="B1076" t="s">
        <v>739</v>
      </c>
      <c r="C1076" t="s">
        <v>740</v>
      </c>
      <c r="D1076">
        <v>1947</v>
      </c>
      <c r="E1076">
        <v>97</v>
      </c>
      <c r="F1076" t="s">
        <v>24</v>
      </c>
      <c r="G1076">
        <v>8</v>
      </c>
      <c r="H1076">
        <v>85</v>
      </c>
      <c r="I1076">
        <v>0</v>
      </c>
    </row>
    <row r="1077" spans="1:9">
      <c r="A1077">
        <v>428</v>
      </c>
      <c r="B1077" t="s">
        <v>739</v>
      </c>
      <c r="C1077" t="s">
        <v>740</v>
      </c>
      <c r="D1077">
        <v>1947</v>
      </c>
      <c r="E1077">
        <v>97</v>
      </c>
      <c r="F1077" t="s">
        <v>21</v>
      </c>
      <c r="G1077">
        <v>8</v>
      </c>
      <c r="H1077">
        <v>85</v>
      </c>
      <c r="I1077">
        <v>0</v>
      </c>
    </row>
    <row r="1078" spans="1:9">
      <c r="A1078">
        <v>428</v>
      </c>
      <c r="B1078" t="s">
        <v>739</v>
      </c>
      <c r="C1078" t="s">
        <v>740</v>
      </c>
      <c r="D1078">
        <v>1947</v>
      </c>
      <c r="E1078">
        <v>97</v>
      </c>
      <c r="F1078" t="s">
        <v>176</v>
      </c>
      <c r="G1078">
        <v>8</v>
      </c>
      <c r="H1078">
        <v>85</v>
      </c>
      <c r="I1078">
        <v>0</v>
      </c>
    </row>
    <row r="1079" spans="1:9">
      <c r="A1079">
        <v>429</v>
      </c>
      <c r="B1079" t="s">
        <v>741</v>
      </c>
      <c r="C1079" t="s">
        <v>742</v>
      </c>
      <c r="D1079">
        <v>1967</v>
      </c>
      <c r="E1079">
        <v>101</v>
      </c>
      <c r="F1079" t="s">
        <v>24</v>
      </c>
      <c r="G1079">
        <v>8</v>
      </c>
      <c r="H1079">
        <v>0</v>
      </c>
      <c r="I1079">
        <v>0.04</v>
      </c>
    </row>
    <row r="1080" spans="1:9">
      <c r="A1080">
        <v>429</v>
      </c>
      <c r="B1080" t="s">
        <v>741</v>
      </c>
      <c r="C1080" t="s">
        <v>742</v>
      </c>
      <c r="D1080">
        <v>1967</v>
      </c>
      <c r="E1080">
        <v>101</v>
      </c>
      <c r="F1080" t="s">
        <v>21</v>
      </c>
      <c r="G1080">
        <v>8</v>
      </c>
      <c r="H1080">
        <v>0</v>
      </c>
      <c r="I1080">
        <v>0.04</v>
      </c>
    </row>
    <row r="1081" spans="1:9">
      <c r="A1081">
        <v>429</v>
      </c>
      <c r="B1081" t="s">
        <v>741</v>
      </c>
      <c r="C1081" t="s">
        <v>742</v>
      </c>
      <c r="D1081">
        <v>1967</v>
      </c>
      <c r="E1081">
        <v>101</v>
      </c>
      <c r="F1081" t="s">
        <v>83</v>
      </c>
      <c r="G1081">
        <v>8</v>
      </c>
      <c r="H1081">
        <v>0</v>
      </c>
      <c r="I1081">
        <v>0.04</v>
      </c>
    </row>
    <row r="1082" spans="1:9">
      <c r="A1082">
        <v>430</v>
      </c>
      <c r="B1082" t="s">
        <v>743</v>
      </c>
      <c r="C1082" t="s">
        <v>744</v>
      </c>
      <c r="D1082">
        <v>2007</v>
      </c>
      <c r="E1082">
        <v>115</v>
      </c>
      <c r="F1082" t="s">
        <v>27</v>
      </c>
      <c r="G1082">
        <v>8</v>
      </c>
      <c r="H1082">
        <v>33</v>
      </c>
      <c r="I1082">
        <v>0.01</v>
      </c>
    </row>
    <row r="1083" spans="1:9">
      <c r="A1083">
        <v>430</v>
      </c>
      <c r="B1083" t="s">
        <v>743</v>
      </c>
      <c r="C1083" t="s">
        <v>744</v>
      </c>
      <c r="D1083">
        <v>2007</v>
      </c>
      <c r="E1083">
        <v>115</v>
      </c>
      <c r="F1083" t="s">
        <v>24</v>
      </c>
      <c r="G1083">
        <v>8</v>
      </c>
      <c r="H1083">
        <v>33</v>
      </c>
      <c r="I1083">
        <v>0.01</v>
      </c>
    </row>
    <row r="1084" spans="1:9">
      <c r="A1084">
        <v>430</v>
      </c>
      <c r="B1084" t="s">
        <v>743</v>
      </c>
      <c r="C1084" t="s">
        <v>744</v>
      </c>
      <c r="D1084">
        <v>2007</v>
      </c>
      <c r="E1084">
        <v>115</v>
      </c>
      <c r="F1084" t="s">
        <v>21</v>
      </c>
      <c r="G1084">
        <v>8</v>
      </c>
      <c r="H1084">
        <v>33</v>
      </c>
      <c r="I1084">
        <v>0.01</v>
      </c>
    </row>
    <row r="1085" spans="1:9">
      <c r="A1085">
        <v>431</v>
      </c>
      <c r="B1085" t="s">
        <v>745</v>
      </c>
      <c r="C1085" t="s">
        <v>746</v>
      </c>
      <c r="D1085">
        <v>1957</v>
      </c>
      <c r="E1085">
        <v>96</v>
      </c>
      <c r="F1085" t="s">
        <v>21</v>
      </c>
      <c r="G1085">
        <v>8</v>
      </c>
      <c r="H1085">
        <v>100</v>
      </c>
      <c r="I1085">
        <v>0</v>
      </c>
    </row>
    <row r="1086" spans="1:9">
      <c r="A1086">
        <v>431</v>
      </c>
      <c r="B1086" t="s">
        <v>745</v>
      </c>
      <c r="C1086" t="s">
        <v>746</v>
      </c>
      <c r="D1086">
        <v>1957</v>
      </c>
      <c r="E1086">
        <v>96</v>
      </c>
      <c r="F1086" t="s">
        <v>176</v>
      </c>
      <c r="G1086">
        <v>8</v>
      </c>
      <c r="H1086">
        <v>100</v>
      </c>
      <c r="I1086">
        <v>0</v>
      </c>
    </row>
    <row r="1087" spans="1:9">
      <c r="A1087">
        <v>432</v>
      </c>
      <c r="B1087" t="s">
        <v>747</v>
      </c>
      <c r="C1087" t="s">
        <v>131</v>
      </c>
      <c r="D1087">
        <v>2013</v>
      </c>
      <c r="E1087">
        <v>137</v>
      </c>
      <c r="F1087" t="s">
        <v>40</v>
      </c>
      <c r="G1087">
        <v>8</v>
      </c>
      <c r="H1087">
        <v>89</v>
      </c>
      <c r="I1087">
        <v>1.51</v>
      </c>
    </row>
    <row r="1088" spans="1:9">
      <c r="A1088">
        <v>432</v>
      </c>
      <c r="B1088" t="s">
        <v>747</v>
      </c>
      <c r="C1088" t="s">
        <v>131</v>
      </c>
      <c r="D1088">
        <v>2013</v>
      </c>
      <c r="E1088">
        <v>137</v>
      </c>
      <c r="F1088" t="s">
        <v>21</v>
      </c>
      <c r="G1088">
        <v>8</v>
      </c>
      <c r="H1088">
        <v>89</v>
      </c>
      <c r="I1088">
        <v>1.51</v>
      </c>
    </row>
    <row r="1089" spans="1:9">
      <c r="A1089">
        <v>432</v>
      </c>
      <c r="B1089" t="s">
        <v>747</v>
      </c>
      <c r="C1089" t="s">
        <v>131</v>
      </c>
      <c r="D1089">
        <v>2013</v>
      </c>
      <c r="E1089">
        <v>137</v>
      </c>
      <c r="F1089" t="s">
        <v>88</v>
      </c>
      <c r="G1089">
        <v>8</v>
      </c>
      <c r="H1089">
        <v>89</v>
      </c>
      <c r="I1089">
        <v>1.51</v>
      </c>
    </row>
    <row r="1090" spans="1:9">
      <c r="A1090">
        <v>433</v>
      </c>
      <c r="B1090" t="s">
        <v>748</v>
      </c>
      <c r="C1090" t="s">
        <v>749</v>
      </c>
      <c r="D1090">
        <v>2004</v>
      </c>
      <c r="E1090">
        <v>141</v>
      </c>
      <c r="F1090" t="s">
        <v>21</v>
      </c>
      <c r="G1090">
        <v>8</v>
      </c>
      <c r="H1090">
        <v>88</v>
      </c>
      <c r="I1090">
        <v>0.68</v>
      </c>
    </row>
    <row r="1091" spans="1:9">
      <c r="A1091">
        <v>434</v>
      </c>
      <c r="B1091" t="s">
        <v>750</v>
      </c>
      <c r="C1091" t="s">
        <v>335</v>
      </c>
      <c r="D1091">
        <v>1972</v>
      </c>
      <c r="E1091">
        <v>138</v>
      </c>
      <c r="F1091" t="s">
        <v>57</v>
      </c>
      <c r="G1091">
        <v>8</v>
      </c>
      <c r="H1091">
        <v>0</v>
      </c>
      <c r="I1091">
        <v>4.08</v>
      </c>
    </row>
    <row r="1092" spans="1:9">
      <c r="A1092">
        <v>434</v>
      </c>
      <c r="B1092" t="s">
        <v>750</v>
      </c>
      <c r="C1092" t="s">
        <v>335</v>
      </c>
      <c r="D1092">
        <v>1972</v>
      </c>
      <c r="E1092">
        <v>138</v>
      </c>
      <c r="F1092" t="s">
        <v>83</v>
      </c>
      <c r="G1092">
        <v>8</v>
      </c>
      <c r="H1092">
        <v>0</v>
      </c>
      <c r="I1092">
        <v>4.08</v>
      </c>
    </row>
    <row r="1093" spans="1:9">
      <c r="A1093">
        <v>435</v>
      </c>
      <c r="B1093" t="s">
        <v>751</v>
      </c>
      <c r="C1093" t="s">
        <v>175</v>
      </c>
      <c r="D1093">
        <v>1953</v>
      </c>
      <c r="E1093">
        <v>120</v>
      </c>
      <c r="F1093" t="s">
        <v>60</v>
      </c>
      <c r="G1093">
        <v>8</v>
      </c>
      <c r="H1093">
        <v>84</v>
      </c>
      <c r="I1093">
        <v>0</v>
      </c>
    </row>
    <row r="1094" spans="1:9">
      <c r="A1094">
        <v>435</v>
      </c>
      <c r="B1094" t="s">
        <v>751</v>
      </c>
      <c r="C1094" t="s">
        <v>175</v>
      </c>
      <c r="D1094">
        <v>1953</v>
      </c>
      <c r="E1094">
        <v>120</v>
      </c>
      <c r="F1094" t="s">
        <v>21</v>
      </c>
      <c r="G1094">
        <v>8</v>
      </c>
      <c r="H1094">
        <v>84</v>
      </c>
      <c r="I1094">
        <v>0</v>
      </c>
    </row>
    <row r="1095" spans="1:9">
      <c r="A1095">
        <v>435</v>
      </c>
      <c r="B1095" t="s">
        <v>751</v>
      </c>
      <c r="C1095" t="s">
        <v>175</v>
      </c>
      <c r="D1095">
        <v>1953</v>
      </c>
      <c r="E1095">
        <v>120</v>
      </c>
      <c r="F1095" t="s">
        <v>80</v>
      </c>
      <c r="G1095">
        <v>8</v>
      </c>
      <c r="H1095">
        <v>84</v>
      </c>
      <c r="I1095">
        <v>0</v>
      </c>
    </row>
    <row r="1096" spans="1:9">
      <c r="A1096">
        <v>436</v>
      </c>
      <c r="B1096" t="s">
        <v>752</v>
      </c>
      <c r="C1096" t="s">
        <v>753</v>
      </c>
      <c r="D1096">
        <v>1996</v>
      </c>
      <c r="E1096">
        <v>136</v>
      </c>
      <c r="F1096" t="s">
        <v>60</v>
      </c>
      <c r="G1096">
        <v>8</v>
      </c>
      <c r="H1096">
        <v>91</v>
      </c>
      <c r="I1096">
        <v>13.42</v>
      </c>
    </row>
    <row r="1097" spans="1:9">
      <c r="A1097">
        <v>436</v>
      </c>
      <c r="B1097" t="s">
        <v>752</v>
      </c>
      <c r="C1097" t="s">
        <v>753</v>
      </c>
      <c r="D1097">
        <v>1996</v>
      </c>
      <c r="E1097">
        <v>136</v>
      </c>
      <c r="F1097" t="s">
        <v>21</v>
      </c>
      <c r="G1097">
        <v>8</v>
      </c>
      <c r="H1097">
        <v>91</v>
      </c>
      <c r="I1097">
        <v>13.42</v>
      </c>
    </row>
    <row r="1098" spans="1:9">
      <c r="A1098">
        <v>437</v>
      </c>
      <c r="B1098" t="s">
        <v>754</v>
      </c>
      <c r="C1098" t="s">
        <v>755</v>
      </c>
      <c r="D1098">
        <v>2007</v>
      </c>
      <c r="E1098">
        <v>112</v>
      </c>
      <c r="F1098" t="s">
        <v>30</v>
      </c>
      <c r="G1098">
        <v>8</v>
      </c>
      <c r="H1098">
        <v>92</v>
      </c>
      <c r="I1098">
        <v>5.99</v>
      </c>
    </row>
    <row r="1099" spans="1:9">
      <c r="A1099">
        <v>437</v>
      </c>
      <c r="B1099" t="s">
        <v>754</v>
      </c>
      <c r="C1099" t="s">
        <v>755</v>
      </c>
      <c r="D1099">
        <v>2007</v>
      </c>
      <c r="E1099">
        <v>112</v>
      </c>
      <c r="F1099" t="s">
        <v>21</v>
      </c>
      <c r="G1099">
        <v>8</v>
      </c>
      <c r="H1099">
        <v>92</v>
      </c>
      <c r="I1099">
        <v>5.99</v>
      </c>
    </row>
    <row r="1100" spans="1:9">
      <c r="A1100">
        <v>438</v>
      </c>
      <c r="B1100" t="s">
        <v>756</v>
      </c>
      <c r="C1100" t="s">
        <v>730</v>
      </c>
      <c r="D1100">
        <v>2014</v>
      </c>
      <c r="E1100">
        <v>93</v>
      </c>
      <c r="F1100" t="s">
        <v>40</v>
      </c>
      <c r="G1100">
        <v>8</v>
      </c>
      <c r="H1100">
        <v>85</v>
      </c>
      <c r="I1100">
        <v>0.86</v>
      </c>
    </row>
    <row r="1101" spans="1:9">
      <c r="A1101">
        <v>438</v>
      </c>
      <c r="B1101" t="s">
        <v>756</v>
      </c>
      <c r="C1101" t="s">
        <v>730</v>
      </c>
      <c r="D1101">
        <v>2014</v>
      </c>
      <c r="E1101">
        <v>93</v>
      </c>
      <c r="F1101" t="s">
        <v>36</v>
      </c>
      <c r="G1101">
        <v>8</v>
      </c>
      <c r="H1101">
        <v>85</v>
      </c>
      <c r="I1101">
        <v>0.86</v>
      </c>
    </row>
    <row r="1102" spans="1:9">
      <c r="A1102">
        <v>438</v>
      </c>
      <c r="B1102" t="s">
        <v>756</v>
      </c>
      <c r="C1102" t="s">
        <v>730</v>
      </c>
      <c r="D1102">
        <v>2014</v>
      </c>
      <c r="E1102">
        <v>93</v>
      </c>
      <c r="F1102" t="s">
        <v>21</v>
      </c>
      <c r="G1102">
        <v>8</v>
      </c>
      <c r="H1102">
        <v>85</v>
      </c>
      <c r="I1102">
        <v>0.86</v>
      </c>
    </row>
    <row r="1103" spans="1:9">
      <c r="A1103">
        <v>439</v>
      </c>
      <c r="B1103" t="s">
        <v>757</v>
      </c>
      <c r="C1103" t="s">
        <v>758</v>
      </c>
      <c r="D1103">
        <v>2004</v>
      </c>
      <c r="E1103">
        <v>126</v>
      </c>
      <c r="F1103" t="s">
        <v>30</v>
      </c>
      <c r="G1103">
        <v>8</v>
      </c>
      <c r="H1103">
        <v>74</v>
      </c>
      <c r="I1103">
        <v>2.09</v>
      </c>
    </row>
    <row r="1104" spans="1:9">
      <c r="A1104">
        <v>439</v>
      </c>
      <c r="B1104" t="s">
        <v>757</v>
      </c>
      <c r="C1104" t="s">
        <v>758</v>
      </c>
      <c r="D1104">
        <v>2004</v>
      </c>
      <c r="E1104">
        <v>126</v>
      </c>
      <c r="F1104" t="s">
        <v>21</v>
      </c>
      <c r="G1104">
        <v>8</v>
      </c>
      <c r="H1104">
        <v>74</v>
      </c>
      <c r="I1104">
        <v>2.09</v>
      </c>
    </row>
    <row r="1105" spans="1:9">
      <c r="A1105">
        <v>440</v>
      </c>
      <c r="B1105" t="s">
        <v>759</v>
      </c>
      <c r="C1105" t="s">
        <v>760</v>
      </c>
      <c r="D1105">
        <v>2001</v>
      </c>
      <c r="E1105">
        <v>137</v>
      </c>
      <c r="F1105" t="s">
        <v>60</v>
      </c>
      <c r="G1105">
        <v>8</v>
      </c>
      <c r="H1105">
        <v>0</v>
      </c>
      <c r="I1105">
        <v>0</v>
      </c>
    </row>
    <row r="1106" spans="1:9">
      <c r="A1106">
        <v>440</v>
      </c>
      <c r="B1106" t="s">
        <v>759</v>
      </c>
      <c r="C1106" t="s">
        <v>760</v>
      </c>
      <c r="D1106">
        <v>2001</v>
      </c>
      <c r="E1106">
        <v>137</v>
      </c>
      <c r="F1106" t="s">
        <v>21</v>
      </c>
      <c r="G1106">
        <v>8</v>
      </c>
      <c r="H1106">
        <v>0</v>
      </c>
      <c r="I1106">
        <v>0</v>
      </c>
    </row>
    <row r="1107" spans="1:9">
      <c r="A1107">
        <v>440</v>
      </c>
      <c r="B1107" t="s">
        <v>759</v>
      </c>
      <c r="C1107" t="s">
        <v>760</v>
      </c>
      <c r="D1107">
        <v>2001</v>
      </c>
      <c r="E1107">
        <v>137</v>
      </c>
      <c r="F1107" t="s">
        <v>50</v>
      </c>
      <c r="G1107">
        <v>8</v>
      </c>
      <c r="H1107">
        <v>0</v>
      </c>
      <c r="I1107">
        <v>0</v>
      </c>
    </row>
    <row r="1108" spans="1:9">
      <c r="A1108">
        <v>441</v>
      </c>
      <c r="B1108" t="s">
        <v>761</v>
      </c>
      <c r="C1108" t="s">
        <v>481</v>
      </c>
      <c r="D1108">
        <v>1972</v>
      </c>
      <c r="E1108">
        <v>91</v>
      </c>
      <c r="F1108" t="s">
        <v>21</v>
      </c>
      <c r="G1108">
        <v>8</v>
      </c>
      <c r="H1108">
        <v>0</v>
      </c>
      <c r="I1108">
        <v>1.74</v>
      </c>
    </row>
    <row r="1109" spans="1:9">
      <c r="A1109">
        <v>442</v>
      </c>
      <c r="B1109" t="s">
        <v>762</v>
      </c>
      <c r="C1109" t="s">
        <v>227</v>
      </c>
      <c r="D1109">
        <v>1945</v>
      </c>
      <c r="E1109">
        <v>86</v>
      </c>
      <c r="F1109" t="s">
        <v>21</v>
      </c>
      <c r="G1109">
        <v>8</v>
      </c>
      <c r="H1109">
        <v>92</v>
      </c>
      <c r="I1109">
        <v>0</v>
      </c>
    </row>
    <row r="1110" spans="1:9">
      <c r="A1110">
        <v>442</v>
      </c>
      <c r="B1110" t="s">
        <v>762</v>
      </c>
      <c r="C1110" t="s">
        <v>227</v>
      </c>
      <c r="D1110">
        <v>1945</v>
      </c>
      <c r="E1110">
        <v>86</v>
      </c>
      <c r="F1110" t="s">
        <v>50</v>
      </c>
      <c r="G1110">
        <v>8</v>
      </c>
      <c r="H1110">
        <v>92</v>
      </c>
      <c r="I1110">
        <v>0</v>
      </c>
    </row>
    <row r="1111" spans="1:9">
      <c r="A1111">
        <v>443</v>
      </c>
      <c r="B1111" t="s">
        <v>763</v>
      </c>
      <c r="C1111" t="s">
        <v>472</v>
      </c>
      <c r="D1111">
        <v>1983</v>
      </c>
      <c r="E1111">
        <v>125</v>
      </c>
      <c r="F1111" t="s">
        <v>21</v>
      </c>
      <c r="G1111">
        <v>8</v>
      </c>
      <c r="H1111">
        <v>0</v>
      </c>
      <c r="I1111">
        <v>0.01</v>
      </c>
    </row>
    <row r="1112" spans="1:9">
      <c r="A1112">
        <v>444</v>
      </c>
      <c r="B1112" t="s">
        <v>764</v>
      </c>
      <c r="C1112" t="s">
        <v>765</v>
      </c>
      <c r="D1112">
        <v>1995</v>
      </c>
      <c r="E1112">
        <v>181</v>
      </c>
      <c r="F1112" t="s">
        <v>21</v>
      </c>
      <c r="G1112">
        <v>8</v>
      </c>
      <c r="H1112">
        <v>0</v>
      </c>
      <c r="I1112">
        <v>0</v>
      </c>
    </row>
    <row r="1113" spans="1:9">
      <c r="A1113">
        <v>444</v>
      </c>
      <c r="B1113" t="s">
        <v>764</v>
      </c>
      <c r="C1113" t="s">
        <v>765</v>
      </c>
      <c r="D1113">
        <v>1995</v>
      </c>
      <c r="E1113">
        <v>181</v>
      </c>
      <c r="F1113" t="s">
        <v>50</v>
      </c>
      <c r="G1113">
        <v>8</v>
      </c>
      <c r="H1113">
        <v>0</v>
      </c>
      <c r="I1113">
        <v>0</v>
      </c>
    </row>
    <row r="1114" spans="1:9">
      <c r="A1114">
        <v>445</v>
      </c>
      <c r="B1114" t="s">
        <v>766</v>
      </c>
      <c r="C1114" t="s">
        <v>767</v>
      </c>
      <c r="D1114">
        <v>2008</v>
      </c>
      <c r="E1114">
        <v>130</v>
      </c>
      <c r="F1114" t="s">
        <v>21</v>
      </c>
      <c r="G1114">
        <v>8</v>
      </c>
      <c r="H1114">
        <v>68</v>
      </c>
      <c r="I1114">
        <v>1.5</v>
      </c>
    </row>
    <row r="1115" spans="1:9">
      <c r="A1115">
        <v>446</v>
      </c>
      <c r="B1115" t="s">
        <v>768</v>
      </c>
      <c r="C1115" t="s">
        <v>769</v>
      </c>
      <c r="D1115">
        <v>2007</v>
      </c>
      <c r="E1115">
        <v>96</v>
      </c>
      <c r="F1115" t="s">
        <v>40</v>
      </c>
      <c r="G1115">
        <v>8</v>
      </c>
      <c r="H1115">
        <v>90</v>
      </c>
      <c r="I1115">
        <v>4.45</v>
      </c>
    </row>
    <row r="1116" spans="1:9">
      <c r="A1116">
        <v>446</v>
      </c>
      <c r="B1116" t="s">
        <v>768</v>
      </c>
      <c r="C1116" t="s">
        <v>769</v>
      </c>
      <c r="D1116">
        <v>2007</v>
      </c>
      <c r="E1116">
        <v>96</v>
      </c>
      <c r="F1116" t="s">
        <v>30</v>
      </c>
      <c r="G1116">
        <v>8</v>
      </c>
      <c r="H1116">
        <v>90</v>
      </c>
      <c r="I1116">
        <v>4.45</v>
      </c>
    </row>
    <row r="1117" spans="1:9">
      <c r="A1117">
        <v>446</v>
      </c>
      <c r="B1117" t="s">
        <v>768</v>
      </c>
      <c r="C1117" t="s">
        <v>769</v>
      </c>
      <c r="D1117">
        <v>2007</v>
      </c>
      <c r="E1117">
        <v>96</v>
      </c>
      <c r="F1117" t="s">
        <v>21</v>
      </c>
      <c r="G1117">
        <v>8</v>
      </c>
      <c r="H1117">
        <v>90</v>
      </c>
      <c r="I1117">
        <v>4.45</v>
      </c>
    </row>
    <row r="1118" spans="1:9">
      <c r="A1118">
        <v>447</v>
      </c>
      <c r="B1118" t="s">
        <v>770</v>
      </c>
      <c r="C1118" t="s">
        <v>771</v>
      </c>
      <c r="D1118">
        <v>2016</v>
      </c>
      <c r="E1118">
        <v>184</v>
      </c>
      <c r="F1118" t="s">
        <v>30</v>
      </c>
      <c r="G1118">
        <v>8</v>
      </c>
      <c r="H1118">
        <v>0</v>
      </c>
      <c r="I1118">
        <v>1.78</v>
      </c>
    </row>
    <row r="1119" spans="1:9">
      <c r="A1119">
        <v>447</v>
      </c>
      <c r="B1119" t="s">
        <v>770</v>
      </c>
      <c r="C1119" t="s">
        <v>771</v>
      </c>
      <c r="D1119">
        <v>2016</v>
      </c>
      <c r="E1119">
        <v>184</v>
      </c>
      <c r="F1119" t="s">
        <v>21</v>
      </c>
      <c r="G1119">
        <v>8</v>
      </c>
      <c r="H1119">
        <v>0</v>
      </c>
      <c r="I1119">
        <v>1.78</v>
      </c>
    </row>
    <row r="1120" spans="1:9">
      <c r="A1120">
        <v>447</v>
      </c>
      <c r="B1120" t="s">
        <v>770</v>
      </c>
      <c r="C1120" t="s">
        <v>771</v>
      </c>
      <c r="D1120">
        <v>2016</v>
      </c>
      <c r="E1120">
        <v>184</v>
      </c>
      <c r="F1120" t="s">
        <v>363</v>
      </c>
      <c r="G1120">
        <v>8</v>
      </c>
      <c r="H1120">
        <v>0</v>
      </c>
      <c r="I1120">
        <v>1.78</v>
      </c>
    </row>
    <row r="1121" spans="1:9">
      <c r="A1121">
        <v>448</v>
      </c>
      <c r="B1121" t="s">
        <v>772</v>
      </c>
      <c r="C1121" t="s">
        <v>568</v>
      </c>
      <c r="D1121">
        <v>1954</v>
      </c>
      <c r="E1121">
        <v>108</v>
      </c>
      <c r="F1121" t="s">
        <v>21</v>
      </c>
      <c r="G1121">
        <v>8</v>
      </c>
      <c r="H1121">
        <v>0</v>
      </c>
      <c r="I1121">
        <v>0</v>
      </c>
    </row>
    <row r="1122" spans="1:9">
      <c r="A1122">
        <v>449</v>
      </c>
      <c r="B1122" t="s">
        <v>773</v>
      </c>
      <c r="C1122" t="s">
        <v>527</v>
      </c>
      <c r="D1122">
        <v>1998</v>
      </c>
      <c r="E1122">
        <v>127</v>
      </c>
      <c r="F1122" t="s">
        <v>60</v>
      </c>
      <c r="G1122">
        <v>8</v>
      </c>
      <c r="H1122">
        <v>73</v>
      </c>
      <c r="I1122">
        <v>0.35</v>
      </c>
    </row>
    <row r="1123" spans="1:9">
      <c r="A1123">
        <v>449</v>
      </c>
      <c r="B1123" t="s">
        <v>773</v>
      </c>
      <c r="C1123" t="s">
        <v>527</v>
      </c>
      <c r="D1123">
        <v>1998</v>
      </c>
      <c r="E1123">
        <v>127</v>
      </c>
      <c r="F1123" t="s">
        <v>24</v>
      </c>
      <c r="G1123">
        <v>8</v>
      </c>
      <c r="H1123">
        <v>73</v>
      </c>
      <c r="I1123">
        <v>0.35</v>
      </c>
    </row>
    <row r="1124" spans="1:9">
      <c r="A1124">
        <v>449</v>
      </c>
      <c r="B1124" t="s">
        <v>773</v>
      </c>
      <c r="C1124" t="s">
        <v>527</v>
      </c>
      <c r="D1124">
        <v>1998</v>
      </c>
      <c r="E1124">
        <v>127</v>
      </c>
      <c r="F1124" t="s">
        <v>50</v>
      </c>
      <c r="G1124">
        <v>8</v>
      </c>
      <c r="H1124">
        <v>73</v>
      </c>
      <c r="I1124">
        <v>0.35</v>
      </c>
    </row>
    <row r="1125" spans="1:9">
      <c r="A1125">
        <v>450</v>
      </c>
      <c r="B1125" t="s">
        <v>774</v>
      </c>
      <c r="C1125" t="s">
        <v>775</v>
      </c>
      <c r="D1125">
        <v>2020</v>
      </c>
      <c r="E1125">
        <v>101</v>
      </c>
      <c r="F1125" t="s">
        <v>21</v>
      </c>
      <c r="G1125">
        <v>8</v>
      </c>
      <c r="H1125">
        <v>97</v>
      </c>
      <c r="I1125">
        <v>0</v>
      </c>
    </row>
    <row r="1126" spans="1:9">
      <c r="A1126">
        <v>450</v>
      </c>
      <c r="B1126" t="s">
        <v>774</v>
      </c>
      <c r="C1126" t="s">
        <v>775</v>
      </c>
      <c r="D1126">
        <v>2020</v>
      </c>
      <c r="E1126">
        <v>101</v>
      </c>
      <c r="F1126" t="s">
        <v>31</v>
      </c>
      <c r="G1126">
        <v>8</v>
      </c>
      <c r="H1126">
        <v>97</v>
      </c>
      <c r="I1126">
        <v>0</v>
      </c>
    </row>
    <row r="1127" spans="1:9">
      <c r="A1127">
        <v>450</v>
      </c>
      <c r="B1127" t="s">
        <v>774</v>
      </c>
      <c r="C1127" t="s">
        <v>775</v>
      </c>
      <c r="D1127">
        <v>2020</v>
      </c>
      <c r="E1127">
        <v>101</v>
      </c>
      <c r="F1127" t="s">
        <v>80</v>
      </c>
      <c r="G1127">
        <v>8</v>
      </c>
      <c r="H1127">
        <v>97</v>
      </c>
      <c r="I1127">
        <v>0</v>
      </c>
    </row>
    <row r="1128" spans="1:9">
      <c r="A1128">
        <v>451</v>
      </c>
      <c r="B1128" t="s">
        <v>776</v>
      </c>
      <c r="C1128" t="s">
        <v>534</v>
      </c>
      <c r="D1128">
        <v>2018</v>
      </c>
      <c r="E1128">
        <v>188</v>
      </c>
      <c r="F1128" t="s">
        <v>21</v>
      </c>
      <c r="G1128">
        <v>8</v>
      </c>
      <c r="H1128">
        <v>86</v>
      </c>
      <c r="I1128">
        <v>0.03</v>
      </c>
    </row>
    <row r="1129" spans="1:9">
      <c r="A1129">
        <v>452</v>
      </c>
      <c r="B1129" t="s">
        <v>777</v>
      </c>
      <c r="C1129" t="s">
        <v>778</v>
      </c>
      <c r="D1129">
        <v>1987</v>
      </c>
      <c r="E1129">
        <v>104</v>
      </c>
      <c r="F1129" t="s">
        <v>21</v>
      </c>
      <c r="G1129">
        <v>8</v>
      </c>
      <c r="H1129">
        <v>88</v>
      </c>
      <c r="I1129">
        <v>4.54</v>
      </c>
    </row>
    <row r="1130" spans="1:9">
      <c r="A1130">
        <v>452</v>
      </c>
      <c r="B1130" t="s">
        <v>777</v>
      </c>
      <c r="C1130" t="s">
        <v>778</v>
      </c>
      <c r="D1130">
        <v>1987</v>
      </c>
      <c r="E1130">
        <v>104</v>
      </c>
      <c r="F1130" t="s">
        <v>80</v>
      </c>
      <c r="G1130">
        <v>8</v>
      </c>
      <c r="H1130">
        <v>88</v>
      </c>
      <c r="I1130">
        <v>4.54</v>
      </c>
    </row>
    <row r="1131" spans="1:9">
      <c r="A1131">
        <v>453</v>
      </c>
      <c r="B1131" t="s">
        <v>779</v>
      </c>
      <c r="C1131" t="s">
        <v>472</v>
      </c>
      <c r="D1131">
        <v>1962</v>
      </c>
      <c r="E1131">
        <v>95</v>
      </c>
      <c r="F1131" t="s">
        <v>21</v>
      </c>
      <c r="G1131">
        <v>8</v>
      </c>
      <c r="H1131">
        <v>0</v>
      </c>
      <c r="I1131">
        <v>0</v>
      </c>
    </row>
    <row r="1132" spans="1:9">
      <c r="A1132">
        <v>453</v>
      </c>
      <c r="B1132" t="s">
        <v>779</v>
      </c>
      <c r="C1132" t="s">
        <v>472</v>
      </c>
      <c r="D1132">
        <v>1962</v>
      </c>
      <c r="E1132">
        <v>95</v>
      </c>
      <c r="F1132" t="s">
        <v>80</v>
      </c>
      <c r="G1132">
        <v>8</v>
      </c>
      <c r="H1132">
        <v>0</v>
      </c>
      <c r="I1132">
        <v>0</v>
      </c>
    </row>
    <row r="1133" spans="1:9">
      <c r="A1133">
        <v>454</v>
      </c>
      <c r="B1133" t="s">
        <v>780</v>
      </c>
      <c r="C1133" t="s">
        <v>781</v>
      </c>
      <c r="D1133">
        <v>2003</v>
      </c>
      <c r="E1133">
        <v>103</v>
      </c>
      <c r="F1133" t="s">
        <v>21</v>
      </c>
      <c r="G1133">
        <v>8</v>
      </c>
      <c r="H1133">
        <v>85</v>
      </c>
      <c r="I1133">
        <v>2.38</v>
      </c>
    </row>
    <row r="1134" spans="1:9">
      <c r="A1134">
        <v>454</v>
      </c>
      <c r="B1134" t="s">
        <v>780</v>
      </c>
      <c r="C1134" t="s">
        <v>781</v>
      </c>
      <c r="D1134">
        <v>2003</v>
      </c>
      <c r="E1134">
        <v>103</v>
      </c>
      <c r="F1134" t="s">
        <v>50</v>
      </c>
      <c r="G1134">
        <v>8</v>
      </c>
      <c r="H1134">
        <v>85</v>
      </c>
      <c r="I1134">
        <v>2.38</v>
      </c>
    </row>
    <row r="1135" spans="1:9">
      <c r="A1135">
        <v>455</v>
      </c>
      <c r="B1135" t="s">
        <v>782</v>
      </c>
      <c r="C1135" t="s">
        <v>783</v>
      </c>
      <c r="D1135">
        <v>2014</v>
      </c>
      <c r="E1135">
        <v>160</v>
      </c>
      <c r="F1135" t="s">
        <v>27</v>
      </c>
      <c r="G1135">
        <v>8</v>
      </c>
      <c r="H1135">
        <v>0</v>
      </c>
      <c r="I1135">
        <v>0.9</v>
      </c>
    </row>
    <row r="1136" spans="1:9">
      <c r="A1136">
        <v>455</v>
      </c>
      <c r="B1136" t="s">
        <v>782</v>
      </c>
      <c r="C1136" t="s">
        <v>783</v>
      </c>
      <c r="D1136">
        <v>2014</v>
      </c>
      <c r="E1136">
        <v>160</v>
      </c>
      <c r="F1136" t="s">
        <v>24</v>
      </c>
      <c r="G1136">
        <v>8</v>
      </c>
      <c r="H1136">
        <v>0</v>
      </c>
      <c r="I1136">
        <v>0.9</v>
      </c>
    </row>
    <row r="1137" spans="1:9">
      <c r="A1137">
        <v>455</v>
      </c>
      <c r="B1137" t="s">
        <v>782</v>
      </c>
      <c r="C1137" t="s">
        <v>783</v>
      </c>
      <c r="D1137">
        <v>2014</v>
      </c>
      <c r="E1137">
        <v>160</v>
      </c>
      <c r="F1137" t="s">
        <v>21</v>
      </c>
      <c r="G1137">
        <v>8</v>
      </c>
      <c r="H1137">
        <v>0</v>
      </c>
      <c r="I1137">
        <v>0.9</v>
      </c>
    </row>
    <row r="1138" spans="1:9">
      <c r="A1138">
        <v>456</v>
      </c>
      <c r="B1138" t="s">
        <v>784</v>
      </c>
      <c r="C1138" t="s">
        <v>744</v>
      </c>
      <c r="D1138">
        <v>2010</v>
      </c>
      <c r="E1138">
        <v>115</v>
      </c>
      <c r="F1138" t="s">
        <v>27</v>
      </c>
      <c r="G1138">
        <v>8</v>
      </c>
      <c r="H1138">
        <v>71</v>
      </c>
      <c r="I1138">
        <v>0.1</v>
      </c>
    </row>
    <row r="1139" spans="1:9">
      <c r="A1139">
        <v>456</v>
      </c>
      <c r="B1139" t="s">
        <v>784</v>
      </c>
      <c r="C1139" t="s">
        <v>744</v>
      </c>
      <c r="D1139">
        <v>2010</v>
      </c>
      <c r="E1139">
        <v>115</v>
      </c>
      <c r="F1139" t="s">
        <v>24</v>
      </c>
      <c r="G1139">
        <v>8</v>
      </c>
      <c r="H1139">
        <v>71</v>
      </c>
      <c r="I1139">
        <v>0.1</v>
      </c>
    </row>
    <row r="1140" spans="1:9">
      <c r="A1140">
        <v>456</v>
      </c>
      <c r="B1140" t="s">
        <v>784</v>
      </c>
      <c r="C1140" t="s">
        <v>744</v>
      </c>
      <c r="D1140">
        <v>2010</v>
      </c>
      <c r="E1140">
        <v>115</v>
      </c>
      <c r="F1140" t="s">
        <v>21</v>
      </c>
      <c r="G1140">
        <v>8</v>
      </c>
      <c r="H1140">
        <v>71</v>
      </c>
      <c r="I1140">
        <v>0.1</v>
      </c>
    </row>
    <row r="1141" spans="1:9">
      <c r="A1141">
        <v>457</v>
      </c>
      <c r="B1141" t="s">
        <v>785</v>
      </c>
      <c r="C1141" t="s">
        <v>347</v>
      </c>
      <c r="D1141">
        <v>1940</v>
      </c>
      <c r="E1141">
        <v>99</v>
      </c>
      <c r="F1141" t="s">
        <v>60</v>
      </c>
      <c r="G1141">
        <v>8</v>
      </c>
      <c r="H1141">
        <v>96</v>
      </c>
      <c r="I1141">
        <v>0.2</v>
      </c>
    </row>
    <row r="1142" spans="1:9">
      <c r="A1142">
        <v>457</v>
      </c>
      <c r="B1142" t="s">
        <v>785</v>
      </c>
      <c r="C1142" t="s">
        <v>347</v>
      </c>
      <c r="D1142">
        <v>1940</v>
      </c>
      <c r="E1142">
        <v>99</v>
      </c>
      <c r="F1142" t="s">
        <v>21</v>
      </c>
      <c r="G1142">
        <v>8</v>
      </c>
      <c r="H1142">
        <v>96</v>
      </c>
      <c r="I1142">
        <v>0.2</v>
      </c>
    </row>
    <row r="1143" spans="1:9">
      <c r="A1143">
        <v>457</v>
      </c>
      <c r="B1143" t="s">
        <v>785</v>
      </c>
      <c r="C1143" t="s">
        <v>347</v>
      </c>
      <c r="D1143">
        <v>1940</v>
      </c>
      <c r="E1143">
        <v>99</v>
      </c>
      <c r="F1143" t="s">
        <v>50</v>
      </c>
      <c r="G1143">
        <v>8</v>
      </c>
      <c r="H1143">
        <v>96</v>
      </c>
      <c r="I1143">
        <v>0.2</v>
      </c>
    </row>
    <row r="1144" spans="1:9">
      <c r="A1144">
        <v>458</v>
      </c>
      <c r="B1144" t="s">
        <v>786</v>
      </c>
      <c r="C1144" t="s">
        <v>787</v>
      </c>
      <c r="D1144">
        <v>1949</v>
      </c>
      <c r="E1144">
        <v>106</v>
      </c>
      <c r="F1144" t="s">
        <v>60</v>
      </c>
      <c r="G1144">
        <v>8</v>
      </c>
      <c r="H1144">
        <v>0</v>
      </c>
      <c r="I1144">
        <v>0</v>
      </c>
    </row>
    <row r="1145" spans="1:9">
      <c r="A1145">
        <v>458</v>
      </c>
      <c r="B1145" t="s">
        <v>786</v>
      </c>
      <c r="C1145" t="s">
        <v>787</v>
      </c>
      <c r="D1145">
        <v>1949</v>
      </c>
      <c r="E1145">
        <v>106</v>
      </c>
      <c r="F1145" t="s">
        <v>24</v>
      </c>
      <c r="G1145">
        <v>8</v>
      </c>
      <c r="H1145">
        <v>0</v>
      </c>
      <c r="I1145">
        <v>0</v>
      </c>
    </row>
    <row r="1146" spans="1:9">
      <c r="A1146">
        <v>459</v>
      </c>
      <c r="B1146" t="s">
        <v>788</v>
      </c>
      <c r="C1146" t="s">
        <v>94</v>
      </c>
      <c r="D1146">
        <v>1962</v>
      </c>
      <c r="E1146">
        <v>96</v>
      </c>
      <c r="F1146" t="s">
        <v>27</v>
      </c>
      <c r="G1146">
        <v>8</v>
      </c>
      <c r="H1146">
        <v>0</v>
      </c>
      <c r="I1146">
        <v>0</v>
      </c>
    </row>
    <row r="1147" spans="1:9">
      <c r="A1147">
        <v>459</v>
      </c>
      <c r="B1147" t="s">
        <v>788</v>
      </c>
      <c r="C1147" t="s">
        <v>94</v>
      </c>
      <c r="D1147">
        <v>1962</v>
      </c>
      <c r="E1147">
        <v>96</v>
      </c>
      <c r="F1147" t="s">
        <v>21</v>
      </c>
      <c r="G1147">
        <v>8</v>
      </c>
      <c r="H1147">
        <v>0</v>
      </c>
      <c r="I1147">
        <v>0</v>
      </c>
    </row>
    <row r="1148" spans="1:9">
      <c r="A1148">
        <v>459</v>
      </c>
      <c r="B1148" t="s">
        <v>788</v>
      </c>
      <c r="C1148" t="s">
        <v>94</v>
      </c>
      <c r="D1148">
        <v>1962</v>
      </c>
      <c r="E1148">
        <v>96</v>
      </c>
      <c r="F1148" t="s">
        <v>83</v>
      </c>
      <c r="G1148">
        <v>8</v>
      </c>
      <c r="H1148">
        <v>0</v>
      </c>
      <c r="I1148">
        <v>0</v>
      </c>
    </row>
    <row r="1149" spans="1:9">
      <c r="A1149">
        <v>460</v>
      </c>
      <c r="B1149" t="s">
        <v>789</v>
      </c>
      <c r="C1149" t="s">
        <v>790</v>
      </c>
      <c r="D1149">
        <v>1962</v>
      </c>
      <c r="E1149">
        <v>95</v>
      </c>
      <c r="F1149" t="s">
        <v>21</v>
      </c>
      <c r="G1149">
        <v>8</v>
      </c>
      <c r="H1149">
        <v>0</v>
      </c>
      <c r="I1149">
        <v>0</v>
      </c>
    </row>
    <row r="1150" spans="1:9">
      <c r="A1150">
        <v>460</v>
      </c>
      <c r="B1150" t="s">
        <v>789</v>
      </c>
      <c r="C1150" t="s">
        <v>790</v>
      </c>
      <c r="D1150">
        <v>1962</v>
      </c>
      <c r="E1150">
        <v>95</v>
      </c>
      <c r="F1150" t="s">
        <v>70</v>
      </c>
      <c r="G1150">
        <v>8</v>
      </c>
      <c r="H1150">
        <v>0</v>
      </c>
      <c r="I1150">
        <v>0</v>
      </c>
    </row>
    <row r="1151" spans="1:9">
      <c r="A1151">
        <v>461</v>
      </c>
      <c r="B1151" t="s">
        <v>791</v>
      </c>
      <c r="C1151" t="s">
        <v>792</v>
      </c>
      <c r="D1151">
        <v>1998</v>
      </c>
      <c r="E1151">
        <v>110</v>
      </c>
      <c r="F1151" t="s">
        <v>21</v>
      </c>
      <c r="G1151">
        <v>8</v>
      </c>
      <c r="H1151">
        <v>80</v>
      </c>
      <c r="I1151">
        <v>5.6</v>
      </c>
    </row>
    <row r="1152" spans="1:9">
      <c r="A1152">
        <v>462</v>
      </c>
      <c r="B1152" t="s">
        <v>793</v>
      </c>
      <c r="C1152" t="s">
        <v>794</v>
      </c>
      <c r="D1152">
        <v>2004</v>
      </c>
      <c r="E1152">
        <v>127</v>
      </c>
      <c r="F1152" t="s">
        <v>36</v>
      </c>
      <c r="G1152">
        <v>8</v>
      </c>
      <c r="H1152">
        <v>0</v>
      </c>
      <c r="I1152">
        <v>0</v>
      </c>
    </row>
    <row r="1153" spans="1:9">
      <c r="A1153">
        <v>462</v>
      </c>
      <c r="B1153" t="s">
        <v>793</v>
      </c>
      <c r="C1153" t="s">
        <v>794</v>
      </c>
      <c r="D1153">
        <v>2004</v>
      </c>
      <c r="E1153">
        <v>127</v>
      </c>
      <c r="F1153" t="s">
        <v>60</v>
      </c>
      <c r="G1153">
        <v>8</v>
      </c>
      <c r="H1153">
        <v>0</v>
      </c>
      <c r="I1153">
        <v>0</v>
      </c>
    </row>
    <row r="1154" spans="1:9">
      <c r="A1154">
        <v>462</v>
      </c>
      <c r="B1154" t="s">
        <v>793</v>
      </c>
      <c r="C1154" t="s">
        <v>794</v>
      </c>
      <c r="D1154">
        <v>2004</v>
      </c>
      <c r="E1154">
        <v>127</v>
      </c>
      <c r="F1154" t="s">
        <v>44</v>
      </c>
      <c r="G1154">
        <v>8</v>
      </c>
      <c r="H1154">
        <v>0</v>
      </c>
      <c r="I1154">
        <v>0</v>
      </c>
    </row>
    <row r="1155" spans="1:9">
      <c r="A1155">
        <v>463</v>
      </c>
      <c r="B1155" t="s">
        <v>795</v>
      </c>
      <c r="C1155" t="s">
        <v>796</v>
      </c>
      <c r="D1155">
        <v>1945</v>
      </c>
      <c r="E1155">
        <v>103</v>
      </c>
      <c r="F1155" t="s">
        <v>21</v>
      </c>
      <c r="G1155">
        <v>8</v>
      </c>
      <c r="H1155">
        <v>0</v>
      </c>
      <c r="I1155">
        <v>0</v>
      </c>
    </row>
    <row r="1156" spans="1:9">
      <c r="A1156">
        <v>463</v>
      </c>
      <c r="B1156" t="s">
        <v>795</v>
      </c>
      <c r="C1156" t="s">
        <v>796</v>
      </c>
      <c r="D1156">
        <v>1945</v>
      </c>
      <c r="E1156">
        <v>103</v>
      </c>
      <c r="F1156" t="s">
        <v>83</v>
      </c>
      <c r="G1156">
        <v>8</v>
      </c>
      <c r="H1156">
        <v>0</v>
      </c>
      <c r="I1156">
        <v>0</v>
      </c>
    </row>
    <row r="1157" spans="1:9">
      <c r="A1157">
        <v>463</v>
      </c>
      <c r="B1157" t="s">
        <v>795</v>
      </c>
      <c r="C1157" t="s">
        <v>796</v>
      </c>
      <c r="D1157">
        <v>1945</v>
      </c>
      <c r="E1157">
        <v>103</v>
      </c>
      <c r="F1157" t="s">
        <v>80</v>
      </c>
      <c r="G1157">
        <v>8</v>
      </c>
      <c r="H1157">
        <v>0</v>
      </c>
      <c r="I1157">
        <v>0</v>
      </c>
    </row>
    <row r="1158" spans="1:9">
      <c r="A1158">
        <v>464</v>
      </c>
      <c r="B1158" t="s">
        <v>797</v>
      </c>
      <c r="C1158" t="s">
        <v>798</v>
      </c>
      <c r="D1158">
        <v>2004</v>
      </c>
      <c r="E1158">
        <v>140</v>
      </c>
      <c r="F1158" t="s">
        <v>27</v>
      </c>
      <c r="G1158">
        <v>8</v>
      </c>
      <c r="H1158">
        <v>64</v>
      </c>
      <c r="I1158">
        <v>1.1100000000000001</v>
      </c>
    </row>
    <row r="1159" spans="1:9">
      <c r="A1159">
        <v>464</v>
      </c>
      <c r="B1159" t="s">
        <v>797</v>
      </c>
      <c r="C1159" t="s">
        <v>798</v>
      </c>
      <c r="D1159">
        <v>2004</v>
      </c>
      <c r="E1159">
        <v>140</v>
      </c>
      <c r="F1159" t="s">
        <v>21</v>
      </c>
      <c r="G1159">
        <v>8</v>
      </c>
      <c r="H1159">
        <v>64</v>
      </c>
      <c r="I1159">
        <v>1.1100000000000001</v>
      </c>
    </row>
    <row r="1160" spans="1:9">
      <c r="A1160">
        <v>464</v>
      </c>
      <c r="B1160" t="s">
        <v>797</v>
      </c>
      <c r="C1160" t="s">
        <v>798</v>
      </c>
      <c r="D1160">
        <v>2004</v>
      </c>
      <c r="E1160">
        <v>140</v>
      </c>
      <c r="F1160" t="s">
        <v>80</v>
      </c>
      <c r="G1160">
        <v>8</v>
      </c>
      <c r="H1160">
        <v>64</v>
      </c>
      <c r="I1160">
        <v>1.1100000000000001</v>
      </c>
    </row>
    <row r="1161" spans="1:9">
      <c r="A1161">
        <v>465</v>
      </c>
      <c r="B1161" t="s">
        <v>799</v>
      </c>
      <c r="C1161" t="s">
        <v>481</v>
      </c>
      <c r="D1161">
        <v>1963</v>
      </c>
      <c r="E1161">
        <v>81</v>
      </c>
      <c r="F1161" t="s">
        <v>21</v>
      </c>
      <c r="G1161">
        <v>8</v>
      </c>
      <c r="H1161">
        <v>0</v>
      </c>
      <c r="I1161">
        <v>0</v>
      </c>
    </row>
    <row r="1162" spans="1:9">
      <c r="A1162">
        <v>466</v>
      </c>
      <c r="B1162" t="s">
        <v>800</v>
      </c>
      <c r="C1162" t="s">
        <v>166</v>
      </c>
      <c r="D1162">
        <v>2006</v>
      </c>
      <c r="E1162">
        <v>144</v>
      </c>
      <c r="F1162" t="s">
        <v>60</v>
      </c>
      <c r="G1162">
        <v>8</v>
      </c>
      <c r="H1162">
        <v>0</v>
      </c>
      <c r="I1162">
        <v>2.2200000000000002</v>
      </c>
    </row>
    <row r="1163" spans="1:9">
      <c r="A1163">
        <v>466</v>
      </c>
      <c r="B1163" t="s">
        <v>800</v>
      </c>
      <c r="C1163" t="s">
        <v>166</v>
      </c>
      <c r="D1163">
        <v>2006</v>
      </c>
      <c r="E1163">
        <v>144</v>
      </c>
      <c r="F1163" t="s">
        <v>21</v>
      </c>
      <c r="G1163">
        <v>8</v>
      </c>
      <c r="H1163">
        <v>0</v>
      </c>
      <c r="I1163">
        <v>2.2200000000000002</v>
      </c>
    </row>
    <row r="1164" spans="1:9">
      <c r="A1164">
        <v>466</v>
      </c>
      <c r="B1164" t="s">
        <v>800</v>
      </c>
      <c r="C1164" t="s">
        <v>166</v>
      </c>
      <c r="D1164">
        <v>2006</v>
      </c>
      <c r="E1164">
        <v>144</v>
      </c>
      <c r="F1164" t="s">
        <v>50</v>
      </c>
      <c r="G1164">
        <v>8</v>
      </c>
      <c r="H1164">
        <v>0</v>
      </c>
      <c r="I1164">
        <v>2.2200000000000002</v>
      </c>
    </row>
    <row r="1165" spans="1:9">
      <c r="A1165">
        <v>467</v>
      </c>
      <c r="B1165" t="s">
        <v>801</v>
      </c>
      <c r="C1165" t="s">
        <v>559</v>
      </c>
      <c r="D1165">
        <v>2013</v>
      </c>
      <c r="E1165">
        <v>144</v>
      </c>
      <c r="F1165" t="s">
        <v>24</v>
      </c>
      <c r="G1165">
        <v>8</v>
      </c>
      <c r="H1165">
        <v>0</v>
      </c>
      <c r="I1165">
        <v>1.08</v>
      </c>
    </row>
    <row r="1166" spans="1:9">
      <c r="A1166">
        <v>467</v>
      </c>
      <c r="B1166" t="s">
        <v>801</v>
      </c>
      <c r="C1166" t="s">
        <v>559</v>
      </c>
      <c r="D1166">
        <v>2013</v>
      </c>
      <c r="E1166">
        <v>144</v>
      </c>
      <c r="F1166" t="s">
        <v>21</v>
      </c>
      <c r="G1166">
        <v>8</v>
      </c>
      <c r="H1166">
        <v>0</v>
      </c>
      <c r="I1166">
        <v>1.08</v>
      </c>
    </row>
    <row r="1167" spans="1:9">
      <c r="A1167">
        <v>467</v>
      </c>
      <c r="B1167" t="s">
        <v>801</v>
      </c>
      <c r="C1167" t="s">
        <v>559</v>
      </c>
      <c r="D1167">
        <v>2013</v>
      </c>
      <c r="E1167">
        <v>144</v>
      </c>
      <c r="F1167" t="s">
        <v>83</v>
      </c>
      <c r="G1167">
        <v>8</v>
      </c>
      <c r="H1167">
        <v>0</v>
      </c>
      <c r="I1167">
        <v>1.08</v>
      </c>
    </row>
    <row r="1168" spans="1:9">
      <c r="A1168">
        <v>468</v>
      </c>
      <c r="B1168" t="s">
        <v>802</v>
      </c>
      <c r="C1168" t="s">
        <v>803</v>
      </c>
      <c r="D1168">
        <v>2009</v>
      </c>
      <c r="E1168">
        <v>128</v>
      </c>
      <c r="F1168" t="s">
        <v>27</v>
      </c>
      <c r="G1168">
        <v>8</v>
      </c>
      <c r="H1168">
        <v>0</v>
      </c>
      <c r="I1168">
        <v>0</v>
      </c>
    </row>
    <row r="1169" spans="1:9">
      <c r="A1169">
        <v>468</v>
      </c>
      <c r="B1169" t="s">
        <v>802</v>
      </c>
      <c r="C1169" t="s">
        <v>803</v>
      </c>
      <c r="D1169">
        <v>2009</v>
      </c>
      <c r="E1169">
        <v>128</v>
      </c>
      <c r="F1169" t="s">
        <v>21</v>
      </c>
      <c r="G1169">
        <v>8</v>
      </c>
      <c r="H1169">
        <v>0</v>
      </c>
      <c r="I1169">
        <v>0</v>
      </c>
    </row>
    <row r="1170" spans="1:9">
      <c r="A1170">
        <v>468</v>
      </c>
      <c r="B1170" t="s">
        <v>802</v>
      </c>
      <c r="C1170" t="s">
        <v>803</v>
      </c>
      <c r="D1170">
        <v>2009</v>
      </c>
      <c r="E1170">
        <v>128</v>
      </c>
      <c r="F1170" t="s">
        <v>83</v>
      </c>
      <c r="G1170">
        <v>8</v>
      </c>
      <c r="H1170">
        <v>0</v>
      </c>
      <c r="I1170">
        <v>0</v>
      </c>
    </row>
    <row r="1171" spans="1:9">
      <c r="A1171">
        <v>469</v>
      </c>
      <c r="B1171" t="s">
        <v>804</v>
      </c>
      <c r="C1171" t="s">
        <v>805</v>
      </c>
      <c r="D1171">
        <v>1994</v>
      </c>
      <c r="E1171">
        <v>160</v>
      </c>
      <c r="F1171" t="s">
        <v>27</v>
      </c>
      <c r="G1171">
        <v>8</v>
      </c>
      <c r="H1171">
        <v>0</v>
      </c>
      <c r="I1171">
        <v>0</v>
      </c>
    </row>
    <row r="1172" spans="1:9">
      <c r="A1172">
        <v>469</v>
      </c>
      <c r="B1172" t="s">
        <v>804</v>
      </c>
      <c r="C1172" t="s">
        <v>805</v>
      </c>
      <c r="D1172">
        <v>1994</v>
      </c>
      <c r="E1172">
        <v>160</v>
      </c>
      <c r="F1172" t="s">
        <v>60</v>
      </c>
      <c r="G1172">
        <v>8</v>
      </c>
      <c r="H1172">
        <v>0</v>
      </c>
      <c r="I1172">
        <v>0</v>
      </c>
    </row>
    <row r="1173" spans="1:9">
      <c r="A1173">
        <v>469</v>
      </c>
      <c r="B1173" t="s">
        <v>804</v>
      </c>
      <c r="C1173" t="s">
        <v>805</v>
      </c>
      <c r="D1173">
        <v>1994</v>
      </c>
      <c r="E1173">
        <v>160</v>
      </c>
      <c r="F1173" t="s">
        <v>50</v>
      </c>
      <c r="G1173">
        <v>8</v>
      </c>
      <c r="H1173">
        <v>0</v>
      </c>
      <c r="I1173">
        <v>0</v>
      </c>
    </row>
    <row r="1174" spans="1:9">
      <c r="A1174">
        <v>470</v>
      </c>
      <c r="B1174" t="s">
        <v>806</v>
      </c>
      <c r="C1174" t="s">
        <v>807</v>
      </c>
      <c r="D1174">
        <v>2001</v>
      </c>
      <c r="E1174">
        <v>110</v>
      </c>
      <c r="F1174" t="s">
        <v>60</v>
      </c>
      <c r="G1174">
        <v>8</v>
      </c>
      <c r="H1174">
        <v>0</v>
      </c>
      <c r="I1174">
        <v>0</v>
      </c>
    </row>
    <row r="1175" spans="1:9">
      <c r="A1175">
        <v>470</v>
      </c>
      <c r="B1175" t="s">
        <v>806</v>
      </c>
      <c r="C1175" t="s">
        <v>807</v>
      </c>
      <c r="D1175">
        <v>2001</v>
      </c>
      <c r="E1175">
        <v>110</v>
      </c>
      <c r="F1175" t="s">
        <v>21</v>
      </c>
      <c r="G1175">
        <v>8</v>
      </c>
      <c r="H1175">
        <v>0</v>
      </c>
      <c r="I1175">
        <v>0</v>
      </c>
    </row>
    <row r="1176" spans="1:9">
      <c r="A1176">
        <v>471</v>
      </c>
      <c r="B1176" t="s">
        <v>808</v>
      </c>
      <c r="C1176" t="s">
        <v>77</v>
      </c>
      <c r="D1176">
        <v>1997</v>
      </c>
      <c r="E1176">
        <v>194</v>
      </c>
      <c r="F1176" t="s">
        <v>21</v>
      </c>
      <c r="G1176">
        <v>7.9</v>
      </c>
      <c r="H1176">
        <v>75</v>
      </c>
      <c r="I1176">
        <v>659.33</v>
      </c>
    </row>
    <row r="1177" spans="1:9">
      <c r="A1177">
        <v>471</v>
      </c>
      <c r="B1177" t="s">
        <v>808</v>
      </c>
      <c r="C1177" t="s">
        <v>77</v>
      </c>
      <c r="D1177">
        <v>1997</v>
      </c>
      <c r="E1177">
        <v>194</v>
      </c>
      <c r="F1177" t="s">
        <v>50</v>
      </c>
      <c r="G1177">
        <v>7.9</v>
      </c>
      <c r="H1177">
        <v>75</v>
      </c>
      <c r="I1177">
        <v>659.33</v>
      </c>
    </row>
    <row r="1178" spans="1:9">
      <c r="A1178">
        <v>472</v>
      </c>
      <c r="B1178" t="s">
        <v>809</v>
      </c>
      <c r="C1178" t="s">
        <v>810</v>
      </c>
      <c r="D1178">
        <v>2023</v>
      </c>
      <c r="E1178">
        <v>169</v>
      </c>
      <c r="F1178" t="s">
        <v>27</v>
      </c>
      <c r="G1178">
        <v>7.9</v>
      </c>
      <c r="H1178">
        <v>78</v>
      </c>
      <c r="I1178">
        <v>0</v>
      </c>
    </row>
    <row r="1179" spans="1:9">
      <c r="A1179">
        <v>472</v>
      </c>
      <c r="B1179" t="s">
        <v>809</v>
      </c>
      <c r="C1179" t="s">
        <v>810</v>
      </c>
      <c r="D1179">
        <v>2023</v>
      </c>
      <c r="E1179">
        <v>169</v>
      </c>
      <c r="F1179" t="s">
        <v>24</v>
      </c>
      <c r="G1179">
        <v>7.9</v>
      </c>
      <c r="H1179">
        <v>78</v>
      </c>
      <c r="I1179">
        <v>0</v>
      </c>
    </row>
    <row r="1180" spans="1:9">
      <c r="A1180">
        <v>472</v>
      </c>
      <c r="B1180" t="s">
        <v>809</v>
      </c>
      <c r="C1180" t="s">
        <v>810</v>
      </c>
      <c r="D1180">
        <v>2023</v>
      </c>
      <c r="E1180">
        <v>169</v>
      </c>
      <c r="F1180" t="s">
        <v>83</v>
      </c>
      <c r="G1180">
        <v>7.9</v>
      </c>
      <c r="H1180">
        <v>78</v>
      </c>
      <c r="I1180">
        <v>0</v>
      </c>
    </row>
    <row r="1181" spans="1:9">
      <c r="A1181">
        <v>473</v>
      </c>
      <c r="B1181" t="s">
        <v>811</v>
      </c>
      <c r="C1181" t="s">
        <v>77</v>
      </c>
      <c r="D1181">
        <v>2009</v>
      </c>
      <c r="E1181">
        <v>162</v>
      </c>
      <c r="F1181" t="s">
        <v>27</v>
      </c>
      <c r="G1181">
        <v>7.9</v>
      </c>
      <c r="H1181">
        <v>83</v>
      </c>
      <c r="I1181">
        <v>760.51</v>
      </c>
    </row>
    <row r="1182" spans="1:9">
      <c r="A1182">
        <v>473</v>
      </c>
      <c r="B1182" t="s">
        <v>811</v>
      </c>
      <c r="C1182" t="s">
        <v>77</v>
      </c>
      <c r="D1182">
        <v>2009</v>
      </c>
      <c r="E1182">
        <v>162</v>
      </c>
      <c r="F1182" t="s">
        <v>36</v>
      </c>
      <c r="G1182">
        <v>7.9</v>
      </c>
      <c r="H1182">
        <v>83</v>
      </c>
      <c r="I1182">
        <v>760.51</v>
      </c>
    </row>
    <row r="1183" spans="1:9">
      <c r="A1183">
        <v>473</v>
      </c>
      <c r="B1183" t="s">
        <v>811</v>
      </c>
      <c r="C1183" t="s">
        <v>77</v>
      </c>
      <c r="D1183">
        <v>2009</v>
      </c>
      <c r="E1183">
        <v>162</v>
      </c>
      <c r="F1183" t="s">
        <v>70</v>
      </c>
      <c r="G1183">
        <v>7.9</v>
      </c>
      <c r="H1183">
        <v>83</v>
      </c>
      <c r="I1183">
        <v>760.51</v>
      </c>
    </row>
    <row r="1184" spans="1:9">
      <c r="A1184">
        <v>474</v>
      </c>
      <c r="B1184" t="s">
        <v>812</v>
      </c>
      <c r="C1184" t="s">
        <v>813</v>
      </c>
      <c r="D1184">
        <v>2022</v>
      </c>
      <c r="E1184">
        <v>102</v>
      </c>
      <c r="F1184" t="s">
        <v>40</v>
      </c>
      <c r="G1184">
        <v>7.9</v>
      </c>
      <c r="H1184">
        <v>73</v>
      </c>
      <c r="I1184">
        <v>168.46</v>
      </c>
    </row>
    <row r="1185" spans="1:9">
      <c r="A1185">
        <v>474</v>
      </c>
      <c r="B1185" t="s">
        <v>812</v>
      </c>
      <c r="C1185" t="s">
        <v>813</v>
      </c>
      <c r="D1185">
        <v>2022</v>
      </c>
      <c r="E1185">
        <v>102</v>
      </c>
      <c r="F1185" t="s">
        <v>36</v>
      </c>
      <c r="G1185">
        <v>7.9</v>
      </c>
      <c r="H1185">
        <v>73</v>
      </c>
      <c r="I1185">
        <v>168.46</v>
      </c>
    </row>
    <row r="1186" spans="1:9">
      <c r="A1186">
        <v>474</v>
      </c>
      <c r="B1186" t="s">
        <v>812</v>
      </c>
      <c r="C1186" t="s">
        <v>813</v>
      </c>
      <c r="D1186">
        <v>2022</v>
      </c>
      <c r="E1186">
        <v>102</v>
      </c>
      <c r="F1186" t="s">
        <v>60</v>
      </c>
      <c r="G1186">
        <v>7.9</v>
      </c>
      <c r="H1186">
        <v>73</v>
      </c>
      <c r="I1186">
        <v>168.46</v>
      </c>
    </row>
    <row r="1187" spans="1:9">
      <c r="A1187">
        <v>475</v>
      </c>
      <c r="B1187" t="s">
        <v>814</v>
      </c>
      <c r="C1187" t="s">
        <v>815</v>
      </c>
      <c r="D1187">
        <v>2021</v>
      </c>
      <c r="E1187">
        <v>242</v>
      </c>
      <c r="F1187" t="s">
        <v>27</v>
      </c>
      <c r="G1187">
        <v>7.9</v>
      </c>
      <c r="H1187">
        <v>54</v>
      </c>
      <c r="I1187">
        <v>0</v>
      </c>
    </row>
    <row r="1188" spans="1:9">
      <c r="A1188">
        <v>475</v>
      </c>
      <c r="B1188" t="s">
        <v>814</v>
      </c>
      <c r="C1188" t="s">
        <v>815</v>
      </c>
      <c r="D1188">
        <v>2021</v>
      </c>
      <c r="E1188">
        <v>242</v>
      </c>
      <c r="F1188" t="s">
        <v>36</v>
      </c>
      <c r="G1188">
        <v>7.9</v>
      </c>
      <c r="H1188">
        <v>54</v>
      </c>
      <c r="I1188">
        <v>0</v>
      </c>
    </row>
    <row r="1189" spans="1:9">
      <c r="A1189">
        <v>475</v>
      </c>
      <c r="B1189" t="s">
        <v>814</v>
      </c>
      <c r="C1189" t="s">
        <v>815</v>
      </c>
      <c r="D1189">
        <v>2021</v>
      </c>
      <c r="E1189">
        <v>242</v>
      </c>
      <c r="F1189" t="s">
        <v>70</v>
      </c>
      <c r="G1189">
        <v>7.9</v>
      </c>
      <c r="H1189">
        <v>54</v>
      </c>
      <c r="I1189">
        <v>0</v>
      </c>
    </row>
    <row r="1190" spans="1:9">
      <c r="A1190">
        <v>476</v>
      </c>
      <c r="B1190" t="s">
        <v>816</v>
      </c>
      <c r="C1190" t="s">
        <v>225</v>
      </c>
      <c r="D1190">
        <v>2016</v>
      </c>
      <c r="E1190">
        <v>116</v>
      </c>
      <c r="F1190" t="s">
        <v>21</v>
      </c>
      <c r="G1190">
        <v>7.9</v>
      </c>
      <c r="H1190">
        <v>81</v>
      </c>
      <c r="I1190">
        <v>100.55</v>
      </c>
    </row>
    <row r="1191" spans="1:9">
      <c r="A1191">
        <v>476</v>
      </c>
      <c r="B1191" t="s">
        <v>816</v>
      </c>
      <c r="C1191" t="s">
        <v>225</v>
      </c>
      <c r="D1191">
        <v>2016</v>
      </c>
      <c r="E1191">
        <v>116</v>
      </c>
      <c r="F1191" t="s">
        <v>57</v>
      </c>
      <c r="G1191">
        <v>7.9</v>
      </c>
      <c r="H1191">
        <v>81</v>
      </c>
      <c r="I1191">
        <v>100.55</v>
      </c>
    </row>
    <row r="1192" spans="1:9">
      <c r="A1192">
        <v>476</v>
      </c>
      <c r="B1192" t="s">
        <v>816</v>
      </c>
      <c r="C1192" t="s">
        <v>225</v>
      </c>
      <c r="D1192">
        <v>2016</v>
      </c>
      <c r="E1192">
        <v>116</v>
      </c>
      <c r="F1192" t="s">
        <v>44</v>
      </c>
      <c r="G1192">
        <v>7.9</v>
      </c>
      <c r="H1192">
        <v>81</v>
      </c>
      <c r="I1192">
        <v>100.55</v>
      </c>
    </row>
    <row r="1193" spans="1:9">
      <c r="A1193">
        <v>477</v>
      </c>
      <c r="B1193" t="s">
        <v>817</v>
      </c>
      <c r="C1193" t="s">
        <v>389</v>
      </c>
      <c r="D1193">
        <v>2009</v>
      </c>
      <c r="E1193">
        <v>87</v>
      </c>
      <c r="F1193" t="s">
        <v>40</v>
      </c>
      <c r="G1193">
        <v>7.9</v>
      </c>
      <c r="H1193">
        <v>83</v>
      </c>
      <c r="I1193">
        <v>21</v>
      </c>
    </row>
    <row r="1194" spans="1:9">
      <c r="A1194">
        <v>477</v>
      </c>
      <c r="B1194" t="s">
        <v>817</v>
      </c>
      <c r="C1194" t="s">
        <v>389</v>
      </c>
      <c r="D1194">
        <v>2009</v>
      </c>
      <c r="E1194">
        <v>87</v>
      </c>
      <c r="F1194" t="s">
        <v>36</v>
      </c>
      <c r="G1194">
        <v>7.9</v>
      </c>
      <c r="H1194">
        <v>83</v>
      </c>
      <c r="I1194">
        <v>21</v>
      </c>
    </row>
    <row r="1195" spans="1:9">
      <c r="A1195">
        <v>477</v>
      </c>
      <c r="B1195" t="s">
        <v>817</v>
      </c>
      <c r="C1195" t="s">
        <v>389</v>
      </c>
      <c r="D1195">
        <v>2009</v>
      </c>
      <c r="E1195">
        <v>87</v>
      </c>
      <c r="F1195" t="s">
        <v>60</v>
      </c>
      <c r="G1195">
        <v>7.9</v>
      </c>
      <c r="H1195">
        <v>83</v>
      </c>
      <c r="I1195">
        <v>21</v>
      </c>
    </row>
    <row r="1196" spans="1:9">
      <c r="A1196">
        <v>478</v>
      </c>
      <c r="B1196" t="s">
        <v>818</v>
      </c>
      <c r="C1196" t="s">
        <v>819</v>
      </c>
      <c r="D1196">
        <v>2019</v>
      </c>
      <c r="E1196">
        <v>130</v>
      </c>
      <c r="F1196" t="s">
        <v>60</v>
      </c>
      <c r="G1196">
        <v>7.9</v>
      </c>
      <c r="H1196">
        <v>82</v>
      </c>
      <c r="I1196">
        <v>165.36</v>
      </c>
    </row>
    <row r="1197" spans="1:9">
      <c r="A1197">
        <v>478</v>
      </c>
      <c r="B1197" t="s">
        <v>818</v>
      </c>
      <c r="C1197" t="s">
        <v>819</v>
      </c>
      <c r="D1197">
        <v>2019</v>
      </c>
      <c r="E1197">
        <v>130</v>
      </c>
      <c r="F1197" t="s">
        <v>24</v>
      </c>
      <c r="G1197">
        <v>7.9</v>
      </c>
      <c r="H1197">
        <v>82</v>
      </c>
      <c r="I1197">
        <v>165.36</v>
      </c>
    </row>
    <row r="1198" spans="1:9">
      <c r="A1198">
        <v>478</v>
      </c>
      <c r="B1198" t="s">
        <v>818</v>
      </c>
      <c r="C1198" t="s">
        <v>819</v>
      </c>
      <c r="D1198">
        <v>2019</v>
      </c>
      <c r="E1198">
        <v>130</v>
      </c>
      <c r="F1198" t="s">
        <v>21</v>
      </c>
      <c r="G1198">
        <v>7.9</v>
      </c>
      <c r="H1198">
        <v>82</v>
      </c>
      <c r="I1198">
        <v>165.36</v>
      </c>
    </row>
    <row r="1199" spans="1:9">
      <c r="A1199">
        <v>479</v>
      </c>
      <c r="B1199" t="s">
        <v>820</v>
      </c>
      <c r="C1199" t="s">
        <v>821</v>
      </c>
      <c r="D1199">
        <v>2008</v>
      </c>
      <c r="E1199">
        <v>126</v>
      </c>
      <c r="F1199" t="s">
        <v>27</v>
      </c>
      <c r="G1199">
        <v>7.9</v>
      </c>
      <c r="H1199">
        <v>79</v>
      </c>
      <c r="I1199">
        <v>318.41000000000003</v>
      </c>
    </row>
    <row r="1200" spans="1:9">
      <c r="A1200">
        <v>479</v>
      </c>
      <c r="B1200" t="s">
        <v>820</v>
      </c>
      <c r="C1200" t="s">
        <v>821</v>
      </c>
      <c r="D1200">
        <v>2008</v>
      </c>
      <c r="E1200">
        <v>126</v>
      </c>
      <c r="F1200" t="s">
        <v>36</v>
      </c>
      <c r="G1200">
        <v>7.9</v>
      </c>
      <c r="H1200">
        <v>79</v>
      </c>
      <c r="I1200">
        <v>318.41000000000003</v>
      </c>
    </row>
    <row r="1201" spans="1:9">
      <c r="A1201">
        <v>479</v>
      </c>
      <c r="B1201" t="s">
        <v>820</v>
      </c>
      <c r="C1201" t="s">
        <v>821</v>
      </c>
      <c r="D1201">
        <v>2008</v>
      </c>
      <c r="E1201">
        <v>126</v>
      </c>
      <c r="F1201" t="s">
        <v>44</v>
      </c>
      <c r="G1201">
        <v>7.9</v>
      </c>
      <c r="H1201">
        <v>79</v>
      </c>
      <c r="I1201">
        <v>318.41000000000003</v>
      </c>
    </row>
    <row r="1202" spans="1:9">
      <c r="A1202">
        <v>480</v>
      </c>
      <c r="B1202" t="s">
        <v>822</v>
      </c>
      <c r="C1202" t="s">
        <v>323</v>
      </c>
      <c r="D1202">
        <v>2001</v>
      </c>
      <c r="E1202">
        <v>147</v>
      </c>
      <c r="F1202" t="s">
        <v>21</v>
      </c>
      <c r="G1202">
        <v>7.9</v>
      </c>
      <c r="H1202">
        <v>86</v>
      </c>
      <c r="I1202">
        <v>7.22</v>
      </c>
    </row>
    <row r="1203" spans="1:9">
      <c r="A1203">
        <v>480</v>
      </c>
      <c r="B1203" t="s">
        <v>822</v>
      </c>
      <c r="C1203" t="s">
        <v>323</v>
      </c>
      <c r="D1203">
        <v>2001</v>
      </c>
      <c r="E1203">
        <v>147</v>
      </c>
      <c r="F1203" t="s">
        <v>57</v>
      </c>
      <c r="G1203">
        <v>7.9</v>
      </c>
      <c r="H1203">
        <v>86</v>
      </c>
      <c r="I1203">
        <v>7.22</v>
      </c>
    </row>
    <row r="1204" spans="1:9">
      <c r="A1204">
        <v>480</v>
      </c>
      <c r="B1204" t="s">
        <v>822</v>
      </c>
      <c r="C1204" t="s">
        <v>323</v>
      </c>
      <c r="D1204">
        <v>2001</v>
      </c>
      <c r="E1204">
        <v>147</v>
      </c>
      <c r="F1204" t="s">
        <v>83</v>
      </c>
      <c r="G1204">
        <v>7.9</v>
      </c>
      <c r="H1204">
        <v>86</v>
      </c>
      <c r="I1204">
        <v>7.22</v>
      </c>
    </row>
    <row r="1205" spans="1:9">
      <c r="A1205">
        <v>481</v>
      </c>
      <c r="B1205" t="s">
        <v>823</v>
      </c>
      <c r="C1205" t="s">
        <v>824</v>
      </c>
      <c r="D1205">
        <v>2004</v>
      </c>
      <c r="E1205">
        <v>142</v>
      </c>
      <c r="F1205" t="s">
        <v>36</v>
      </c>
      <c r="G1205">
        <v>7.9</v>
      </c>
      <c r="H1205">
        <v>82</v>
      </c>
      <c r="I1205">
        <v>249.36</v>
      </c>
    </row>
    <row r="1206" spans="1:9">
      <c r="A1206">
        <v>481</v>
      </c>
      <c r="B1206" t="s">
        <v>823</v>
      </c>
      <c r="C1206" t="s">
        <v>824</v>
      </c>
      <c r="D1206">
        <v>2004</v>
      </c>
      <c r="E1206">
        <v>142</v>
      </c>
      <c r="F1206" t="s">
        <v>88</v>
      </c>
      <c r="G1206">
        <v>7.9</v>
      </c>
      <c r="H1206">
        <v>82</v>
      </c>
      <c r="I1206">
        <v>249.36</v>
      </c>
    </row>
    <row r="1207" spans="1:9">
      <c r="A1207">
        <v>481</v>
      </c>
      <c r="B1207" t="s">
        <v>823</v>
      </c>
      <c r="C1207" t="s">
        <v>824</v>
      </c>
      <c r="D1207">
        <v>2004</v>
      </c>
      <c r="E1207">
        <v>142</v>
      </c>
      <c r="F1207" t="s">
        <v>70</v>
      </c>
      <c r="G1207">
        <v>7.9</v>
      </c>
      <c r="H1207">
        <v>82</v>
      </c>
      <c r="I1207">
        <v>249.36</v>
      </c>
    </row>
    <row r="1208" spans="1:9">
      <c r="A1208">
        <v>482</v>
      </c>
      <c r="B1208" t="s">
        <v>825</v>
      </c>
      <c r="C1208" t="s">
        <v>826</v>
      </c>
      <c r="D1208">
        <v>2009</v>
      </c>
      <c r="E1208">
        <v>127</v>
      </c>
      <c r="F1208" t="s">
        <v>27</v>
      </c>
      <c r="G1208">
        <v>7.9</v>
      </c>
      <c r="H1208">
        <v>82</v>
      </c>
      <c r="I1208">
        <v>257.73</v>
      </c>
    </row>
    <row r="1209" spans="1:9">
      <c r="A1209">
        <v>482</v>
      </c>
      <c r="B1209" t="s">
        <v>825</v>
      </c>
      <c r="C1209" t="s">
        <v>826</v>
      </c>
      <c r="D1209">
        <v>2009</v>
      </c>
      <c r="E1209">
        <v>127</v>
      </c>
      <c r="F1209" t="s">
        <v>36</v>
      </c>
      <c r="G1209">
        <v>7.9</v>
      </c>
      <c r="H1209">
        <v>82</v>
      </c>
      <c r="I1209">
        <v>257.73</v>
      </c>
    </row>
    <row r="1210" spans="1:9">
      <c r="A1210">
        <v>482</v>
      </c>
      <c r="B1210" t="s">
        <v>825</v>
      </c>
      <c r="C1210" t="s">
        <v>826</v>
      </c>
      <c r="D1210">
        <v>2009</v>
      </c>
      <c r="E1210">
        <v>127</v>
      </c>
      <c r="F1210" t="s">
        <v>44</v>
      </c>
      <c r="G1210">
        <v>7.9</v>
      </c>
      <c r="H1210">
        <v>82</v>
      </c>
      <c r="I1210">
        <v>257.73</v>
      </c>
    </row>
    <row r="1211" spans="1:9">
      <c r="A1211">
        <v>483</v>
      </c>
      <c r="B1211" t="s">
        <v>827</v>
      </c>
      <c r="C1211" t="s">
        <v>828</v>
      </c>
      <c r="D1211">
        <v>1993</v>
      </c>
      <c r="E1211">
        <v>119</v>
      </c>
      <c r="F1211" t="s">
        <v>24</v>
      </c>
      <c r="G1211">
        <v>7.9</v>
      </c>
      <c r="H1211">
        <v>59</v>
      </c>
      <c r="I1211">
        <v>12.28</v>
      </c>
    </row>
    <row r="1212" spans="1:9">
      <c r="A1212">
        <v>483</v>
      </c>
      <c r="B1212" t="s">
        <v>827</v>
      </c>
      <c r="C1212" t="s">
        <v>828</v>
      </c>
      <c r="D1212">
        <v>1993</v>
      </c>
      <c r="E1212">
        <v>119</v>
      </c>
      <c r="F1212" t="s">
        <v>21</v>
      </c>
      <c r="G1212">
        <v>7.9</v>
      </c>
      <c r="H1212">
        <v>59</v>
      </c>
      <c r="I1212">
        <v>12.28</v>
      </c>
    </row>
    <row r="1213" spans="1:9">
      <c r="A1213">
        <v>483</v>
      </c>
      <c r="B1213" t="s">
        <v>827</v>
      </c>
      <c r="C1213" t="s">
        <v>828</v>
      </c>
      <c r="D1213">
        <v>1993</v>
      </c>
      <c r="E1213">
        <v>119</v>
      </c>
      <c r="F1213" t="s">
        <v>50</v>
      </c>
      <c r="G1213">
        <v>7.9</v>
      </c>
      <c r="H1213">
        <v>59</v>
      </c>
      <c r="I1213">
        <v>12.28</v>
      </c>
    </row>
    <row r="1214" spans="1:9">
      <c r="A1214">
        <v>484</v>
      </c>
      <c r="B1214" t="s">
        <v>829</v>
      </c>
      <c r="C1214" t="s">
        <v>277</v>
      </c>
      <c r="D1214">
        <v>1997</v>
      </c>
      <c r="E1214">
        <v>155</v>
      </c>
      <c r="F1214" t="s">
        <v>21</v>
      </c>
      <c r="G1214">
        <v>7.9</v>
      </c>
      <c r="H1214">
        <v>85</v>
      </c>
      <c r="I1214">
        <v>26.4</v>
      </c>
    </row>
    <row r="1215" spans="1:9">
      <c r="A1215">
        <v>485</v>
      </c>
      <c r="B1215" t="s">
        <v>830</v>
      </c>
      <c r="C1215" t="s">
        <v>658</v>
      </c>
      <c r="D1215">
        <v>1990</v>
      </c>
      <c r="E1215">
        <v>105</v>
      </c>
      <c r="F1215" t="s">
        <v>21</v>
      </c>
      <c r="G1215">
        <v>7.9</v>
      </c>
      <c r="H1215">
        <v>74</v>
      </c>
      <c r="I1215">
        <v>56.36</v>
      </c>
    </row>
    <row r="1216" spans="1:9">
      <c r="A1216">
        <v>485</v>
      </c>
      <c r="B1216" t="s">
        <v>830</v>
      </c>
      <c r="C1216" t="s">
        <v>658</v>
      </c>
      <c r="D1216">
        <v>1990</v>
      </c>
      <c r="E1216">
        <v>105</v>
      </c>
      <c r="F1216" t="s">
        <v>70</v>
      </c>
      <c r="G1216">
        <v>7.9</v>
      </c>
      <c r="H1216">
        <v>74</v>
      </c>
      <c r="I1216">
        <v>56.36</v>
      </c>
    </row>
    <row r="1217" spans="1:9">
      <c r="A1217">
        <v>485</v>
      </c>
      <c r="B1217" t="s">
        <v>830</v>
      </c>
      <c r="C1217" t="s">
        <v>658</v>
      </c>
      <c r="D1217">
        <v>1990</v>
      </c>
      <c r="E1217">
        <v>105</v>
      </c>
      <c r="F1217" t="s">
        <v>50</v>
      </c>
      <c r="G1217">
        <v>7.9</v>
      </c>
      <c r="H1217">
        <v>74</v>
      </c>
      <c r="I1217">
        <v>56.36</v>
      </c>
    </row>
    <row r="1218" spans="1:9">
      <c r="A1218">
        <v>486</v>
      </c>
      <c r="B1218" t="s">
        <v>831</v>
      </c>
      <c r="C1218" t="s">
        <v>832</v>
      </c>
      <c r="D1218">
        <v>2014</v>
      </c>
      <c r="E1218">
        <v>113</v>
      </c>
      <c r="F1218" t="s">
        <v>27</v>
      </c>
      <c r="G1218">
        <v>7.9</v>
      </c>
      <c r="H1218">
        <v>71</v>
      </c>
      <c r="I1218">
        <v>100.21</v>
      </c>
    </row>
    <row r="1219" spans="1:9">
      <c r="A1219">
        <v>486</v>
      </c>
      <c r="B1219" t="s">
        <v>831</v>
      </c>
      <c r="C1219" t="s">
        <v>832</v>
      </c>
      <c r="D1219">
        <v>2014</v>
      </c>
      <c r="E1219">
        <v>113</v>
      </c>
      <c r="F1219" t="s">
        <v>36</v>
      </c>
      <c r="G1219">
        <v>7.9</v>
      </c>
      <c r="H1219">
        <v>71</v>
      </c>
      <c r="I1219">
        <v>100.21</v>
      </c>
    </row>
    <row r="1220" spans="1:9">
      <c r="A1220">
        <v>486</v>
      </c>
      <c r="B1220" t="s">
        <v>831</v>
      </c>
      <c r="C1220" t="s">
        <v>832</v>
      </c>
      <c r="D1220">
        <v>2014</v>
      </c>
      <c r="E1220">
        <v>113</v>
      </c>
      <c r="F1220" t="s">
        <v>44</v>
      </c>
      <c r="G1220">
        <v>7.9</v>
      </c>
      <c r="H1220">
        <v>71</v>
      </c>
      <c r="I1220">
        <v>100.21</v>
      </c>
    </row>
    <row r="1221" spans="1:9">
      <c r="A1221">
        <v>487</v>
      </c>
      <c r="B1221" t="s">
        <v>833</v>
      </c>
      <c r="C1221" t="s">
        <v>834</v>
      </c>
      <c r="D1221">
        <v>2012</v>
      </c>
      <c r="E1221">
        <v>103</v>
      </c>
      <c r="F1221" t="s">
        <v>21</v>
      </c>
      <c r="G1221">
        <v>7.9</v>
      </c>
      <c r="H1221">
        <v>67</v>
      </c>
      <c r="I1221">
        <v>17.739999999999998</v>
      </c>
    </row>
    <row r="1222" spans="1:9">
      <c r="A1222">
        <v>488</v>
      </c>
      <c r="B1222" t="s">
        <v>835</v>
      </c>
      <c r="C1222" t="s">
        <v>118</v>
      </c>
      <c r="D1222">
        <v>2014</v>
      </c>
      <c r="E1222">
        <v>132</v>
      </c>
      <c r="F1222" t="s">
        <v>27</v>
      </c>
      <c r="G1222">
        <v>7.9</v>
      </c>
      <c r="H1222">
        <v>75</v>
      </c>
      <c r="I1222">
        <v>233.92</v>
      </c>
    </row>
    <row r="1223" spans="1:9">
      <c r="A1223">
        <v>488</v>
      </c>
      <c r="B1223" t="s">
        <v>835</v>
      </c>
      <c r="C1223" t="s">
        <v>118</v>
      </c>
      <c r="D1223">
        <v>2014</v>
      </c>
      <c r="E1223">
        <v>132</v>
      </c>
      <c r="F1223" t="s">
        <v>36</v>
      </c>
      <c r="G1223">
        <v>7.9</v>
      </c>
      <c r="H1223">
        <v>75</v>
      </c>
      <c r="I1223">
        <v>233.92</v>
      </c>
    </row>
    <row r="1224" spans="1:9">
      <c r="A1224">
        <v>488</v>
      </c>
      <c r="B1224" t="s">
        <v>835</v>
      </c>
      <c r="C1224" t="s">
        <v>118</v>
      </c>
      <c r="D1224">
        <v>2014</v>
      </c>
      <c r="E1224">
        <v>132</v>
      </c>
      <c r="F1224" t="s">
        <v>44</v>
      </c>
      <c r="G1224">
        <v>7.9</v>
      </c>
      <c r="H1224">
        <v>75</v>
      </c>
      <c r="I1224">
        <v>233.92</v>
      </c>
    </row>
    <row r="1225" spans="1:9">
      <c r="A1225">
        <v>489</v>
      </c>
      <c r="B1225" t="s">
        <v>836</v>
      </c>
      <c r="C1225" t="s">
        <v>837</v>
      </c>
      <c r="D1225">
        <v>2004</v>
      </c>
      <c r="E1225">
        <v>99</v>
      </c>
      <c r="F1225" t="s">
        <v>60</v>
      </c>
      <c r="G1225">
        <v>7.9</v>
      </c>
      <c r="H1225">
        <v>76</v>
      </c>
      <c r="I1225">
        <v>13.54</v>
      </c>
    </row>
    <row r="1226" spans="1:9">
      <c r="A1226">
        <v>489</v>
      </c>
      <c r="B1226" t="s">
        <v>836</v>
      </c>
      <c r="C1226" t="s">
        <v>837</v>
      </c>
      <c r="D1226">
        <v>2004</v>
      </c>
      <c r="E1226">
        <v>99</v>
      </c>
      <c r="F1226" t="s">
        <v>106</v>
      </c>
      <c r="G1226">
        <v>7.9</v>
      </c>
      <c r="H1226">
        <v>76</v>
      </c>
      <c r="I1226">
        <v>13.54</v>
      </c>
    </row>
    <row r="1227" spans="1:9">
      <c r="A1227">
        <v>490</v>
      </c>
      <c r="B1227" t="s">
        <v>838</v>
      </c>
      <c r="C1227" t="s">
        <v>839</v>
      </c>
      <c r="D1227">
        <v>2000</v>
      </c>
      <c r="E1227">
        <v>122</v>
      </c>
      <c r="F1227" t="s">
        <v>36</v>
      </c>
      <c r="G1227">
        <v>7.9</v>
      </c>
      <c r="H1227">
        <v>90</v>
      </c>
      <c r="I1227">
        <v>32.53</v>
      </c>
    </row>
    <row r="1228" spans="1:9">
      <c r="A1228">
        <v>490</v>
      </c>
      <c r="B1228" t="s">
        <v>838</v>
      </c>
      <c r="C1228" t="s">
        <v>839</v>
      </c>
      <c r="D1228">
        <v>2000</v>
      </c>
      <c r="E1228">
        <v>122</v>
      </c>
      <c r="F1228" t="s">
        <v>60</v>
      </c>
      <c r="G1228">
        <v>7.9</v>
      </c>
      <c r="H1228">
        <v>90</v>
      </c>
      <c r="I1228">
        <v>32.53</v>
      </c>
    </row>
    <row r="1229" spans="1:9">
      <c r="A1229">
        <v>490</v>
      </c>
      <c r="B1229" t="s">
        <v>838</v>
      </c>
      <c r="C1229" t="s">
        <v>839</v>
      </c>
      <c r="D1229">
        <v>2000</v>
      </c>
      <c r="E1229">
        <v>122</v>
      </c>
      <c r="F1229" t="s">
        <v>21</v>
      </c>
      <c r="G1229">
        <v>7.9</v>
      </c>
      <c r="H1229">
        <v>90</v>
      </c>
      <c r="I1229">
        <v>32.53</v>
      </c>
    </row>
    <row r="1230" spans="1:9">
      <c r="A1230">
        <v>491</v>
      </c>
      <c r="B1230" t="s">
        <v>840</v>
      </c>
      <c r="C1230" t="s">
        <v>841</v>
      </c>
      <c r="D1230">
        <v>2019</v>
      </c>
      <c r="E1230">
        <v>108</v>
      </c>
      <c r="F1230" t="s">
        <v>60</v>
      </c>
      <c r="G1230">
        <v>7.9</v>
      </c>
      <c r="H1230">
        <v>58</v>
      </c>
      <c r="I1230">
        <v>33.369999999999997</v>
      </c>
    </row>
    <row r="1231" spans="1:9">
      <c r="A1231">
        <v>491</v>
      </c>
      <c r="B1231" t="s">
        <v>840</v>
      </c>
      <c r="C1231" t="s">
        <v>841</v>
      </c>
      <c r="D1231">
        <v>2019</v>
      </c>
      <c r="E1231">
        <v>108</v>
      </c>
      <c r="F1231" t="s">
        <v>21</v>
      </c>
      <c r="G1231">
        <v>7.9</v>
      </c>
      <c r="H1231">
        <v>58</v>
      </c>
      <c r="I1231">
        <v>33.369999999999997</v>
      </c>
    </row>
    <row r="1232" spans="1:9">
      <c r="A1232">
        <v>491</v>
      </c>
      <c r="B1232" t="s">
        <v>840</v>
      </c>
      <c r="C1232" t="s">
        <v>841</v>
      </c>
      <c r="D1232">
        <v>2019</v>
      </c>
      <c r="E1232">
        <v>108</v>
      </c>
      <c r="F1232" t="s">
        <v>80</v>
      </c>
      <c r="G1232">
        <v>7.9</v>
      </c>
      <c r="H1232">
        <v>58</v>
      </c>
      <c r="I1232">
        <v>33.369999999999997</v>
      </c>
    </row>
    <row r="1233" spans="1:9">
      <c r="A1233">
        <v>492</v>
      </c>
      <c r="B1233" t="s">
        <v>842</v>
      </c>
      <c r="C1233" t="s">
        <v>832</v>
      </c>
      <c r="D1233">
        <v>2002</v>
      </c>
      <c r="E1233">
        <v>119</v>
      </c>
      <c r="F1233" t="s">
        <v>27</v>
      </c>
      <c r="G1233">
        <v>7.9</v>
      </c>
      <c r="H1233">
        <v>68</v>
      </c>
      <c r="I1233">
        <v>121.66</v>
      </c>
    </row>
    <row r="1234" spans="1:9">
      <c r="A1234">
        <v>492</v>
      </c>
      <c r="B1234" t="s">
        <v>842</v>
      </c>
      <c r="C1234" t="s">
        <v>832</v>
      </c>
      <c r="D1234">
        <v>2002</v>
      </c>
      <c r="E1234">
        <v>119</v>
      </c>
      <c r="F1234" t="s">
        <v>57</v>
      </c>
      <c r="G1234">
        <v>7.9</v>
      </c>
      <c r="H1234">
        <v>68</v>
      </c>
      <c r="I1234">
        <v>121.66</v>
      </c>
    </row>
    <row r="1235" spans="1:9">
      <c r="A1235">
        <v>492</v>
      </c>
      <c r="B1235" t="s">
        <v>842</v>
      </c>
      <c r="C1235" t="s">
        <v>832</v>
      </c>
      <c r="D1235">
        <v>2002</v>
      </c>
      <c r="E1235">
        <v>119</v>
      </c>
      <c r="F1235" t="s">
        <v>83</v>
      </c>
      <c r="G1235">
        <v>7.9</v>
      </c>
      <c r="H1235">
        <v>68</v>
      </c>
      <c r="I1235">
        <v>121.66</v>
      </c>
    </row>
    <row r="1236" spans="1:9">
      <c r="A1236">
        <v>493</v>
      </c>
      <c r="B1236" t="s">
        <v>843</v>
      </c>
      <c r="C1236" t="s">
        <v>118</v>
      </c>
      <c r="D1236">
        <v>2018</v>
      </c>
      <c r="E1236">
        <v>134</v>
      </c>
      <c r="F1236" t="s">
        <v>30</v>
      </c>
      <c r="G1236">
        <v>7.9</v>
      </c>
      <c r="H1236">
        <v>49</v>
      </c>
      <c r="I1236">
        <v>216.43</v>
      </c>
    </row>
    <row r="1237" spans="1:9">
      <c r="A1237">
        <v>493</v>
      </c>
      <c r="B1237" t="s">
        <v>843</v>
      </c>
      <c r="C1237" t="s">
        <v>118</v>
      </c>
      <c r="D1237">
        <v>2018</v>
      </c>
      <c r="E1237">
        <v>134</v>
      </c>
      <c r="F1237" t="s">
        <v>21</v>
      </c>
      <c r="G1237">
        <v>7.9</v>
      </c>
      <c r="H1237">
        <v>49</v>
      </c>
      <c r="I1237">
        <v>216.43</v>
      </c>
    </row>
    <row r="1238" spans="1:9">
      <c r="A1238">
        <v>493</v>
      </c>
      <c r="B1238" t="s">
        <v>843</v>
      </c>
      <c r="C1238" t="s">
        <v>118</v>
      </c>
      <c r="D1238">
        <v>2018</v>
      </c>
      <c r="E1238">
        <v>134</v>
      </c>
      <c r="F1238" t="s">
        <v>112</v>
      </c>
      <c r="G1238">
        <v>7.9</v>
      </c>
      <c r="H1238">
        <v>49</v>
      </c>
      <c r="I1238">
        <v>216.43</v>
      </c>
    </row>
    <row r="1239" spans="1:9">
      <c r="A1239">
        <v>494</v>
      </c>
      <c r="B1239" t="s">
        <v>844</v>
      </c>
      <c r="C1239" t="s">
        <v>841</v>
      </c>
      <c r="D1239">
        <v>2017</v>
      </c>
      <c r="E1239">
        <v>130</v>
      </c>
      <c r="F1239" t="s">
        <v>27</v>
      </c>
      <c r="G1239">
        <v>7.9</v>
      </c>
      <c r="H1239">
        <v>74</v>
      </c>
      <c r="I1239">
        <v>315.06</v>
      </c>
    </row>
    <row r="1240" spans="1:9">
      <c r="A1240">
        <v>494</v>
      </c>
      <c r="B1240" t="s">
        <v>844</v>
      </c>
      <c r="C1240" t="s">
        <v>841</v>
      </c>
      <c r="D1240">
        <v>2017</v>
      </c>
      <c r="E1240">
        <v>130</v>
      </c>
      <c r="F1240" t="s">
        <v>36</v>
      </c>
      <c r="G1240">
        <v>7.9</v>
      </c>
      <c r="H1240">
        <v>74</v>
      </c>
      <c r="I1240">
        <v>315.06</v>
      </c>
    </row>
    <row r="1241" spans="1:9">
      <c r="A1241">
        <v>494</v>
      </c>
      <c r="B1241" t="s">
        <v>844</v>
      </c>
      <c r="C1241" t="s">
        <v>841</v>
      </c>
      <c r="D1241">
        <v>2017</v>
      </c>
      <c r="E1241">
        <v>130</v>
      </c>
      <c r="F1241" t="s">
        <v>60</v>
      </c>
      <c r="G1241">
        <v>7.9</v>
      </c>
      <c r="H1241">
        <v>74</v>
      </c>
      <c r="I1241">
        <v>315.06</v>
      </c>
    </row>
    <row r="1242" spans="1:9">
      <c r="A1242">
        <v>495</v>
      </c>
      <c r="B1242" t="s">
        <v>845</v>
      </c>
      <c r="C1242" t="s">
        <v>236</v>
      </c>
      <c r="D1242">
        <v>1963</v>
      </c>
      <c r="E1242">
        <v>113</v>
      </c>
      <c r="F1242" t="s">
        <v>60</v>
      </c>
      <c r="G1242">
        <v>7.9</v>
      </c>
      <c r="H1242">
        <v>83</v>
      </c>
      <c r="I1242">
        <v>13.47</v>
      </c>
    </row>
    <row r="1243" spans="1:9">
      <c r="A1243">
        <v>495</v>
      </c>
      <c r="B1243" t="s">
        <v>845</v>
      </c>
      <c r="C1243" t="s">
        <v>236</v>
      </c>
      <c r="D1243">
        <v>1963</v>
      </c>
      <c r="E1243">
        <v>113</v>
      </c>
      <c r="F1243" t="s">
        <v>57</v>
      </c>
      <c r="G1243">
        <v>7.9</v>
      </c>
      <c r="H1243">
        <v>83</v>
      </c>
      <c r="I1243">
        <v>13.47</v>
      </c>
    </row>
    <row r="1244" spans="1:9">
      <c r="A1244">
        <v>495</v>
      </c>
      <c r="B1244" t="s">
        <v>845</v>
      </c>
      <c r="C1244" t="s">
        <v>236</v>
      </c>
      <c r="D1244">
        <v>1963</v>
      </c>
      <c r="E1244">
        <v>113</v>
      </c>
      <c r="F1244" t="s">
        <v>50</v>
      </c>
      <c r="G1244">
        <v>7.9</v>
      </c>
      <c r="H1244">
        <v>83</v>
      </c>
      <c r="I1244">
        <v>13.47</v>
      </c>
    </row>
    <row r="1245" spans="1:9">
      <c r="A1245">
        <v>496</v>
      </c>
      <c r="B1245" t="s">
        <v>846</v>
      </c>
      <c r="C1245" t="s">
        <v>29</v>
      </c>
      <c r="D1245">
        <v>1982</v>
      </c>
      <c r="E1245">
        <v>115</v>
      </c>
      <c r="F1245" t="s">
        <v>36</v>
      </c>
      <c r="G1245">
        <v>7.9</v>
      </c>
      <c r="H1245">
        <v>92</v>
      </c>
      <c r="I1245">
        <v>435.11</v>
      </c>
    </row>
    <row r="1246" spans="1:9">
      <c r="A1246">
        <v>496</v>
      </c>
      <c r="B1246" t="s">
        <v>846</v>
      </c>
      <c r="C1246" t="s">
        <v>29</v>
      </c>
      <c r="D1246">
        <v>1982</v>
      </c>
      <c r="E1246">
        <v>115</v>
      </c>
      <c r="F1246" t="s">
        <v>88</v>
      </c>
      <c r="G1246">
        <v>7.9</v>
      </c>
      <c r="H1246">
        <v>92</v>
      </c>
      <c r="I1246">
        <v>435.11</v>
      </c>
    </row>
    <row r="1247" spans="1:9">
      <c r="A1247">
        <v>496</v>
      </c>
      <c r="B1247" t="s">
        <v>846</v>
      </c>
      <c r="C1247" t="s">
        <v>29</v>
      </c>
      <c r="D1247">
        <v>1982</v>
      </c>
      <c r="E1247">
        <v>115</v>
      </c>
      <c r="F1247" t="s">
        <v>44</v>
      </c>
      <c r="G1247">
        <v>7.9</v>
      </c>
      <c r="H1247">
        <v>92</v>
      </c>
      <c r="I1247">
        <v>435.11</v>
      </c>
    </row>
    <row r="1248" spans="1:9">
      <c r="A1248">
        <v>497</v>
      </c>
      <c r="B1248" t="s">
        <v>847</v>
      </c>
      <c r="C1248" t="s">
        <v>848</v>
      </c>
      <c r="D1248">
        <v>2001</v>
      </c>
      <c r="E1248">
        <v>90</v>
      </c>
      <c r="F1248" t="s">
        <v>40</v>
      </c>
      <c r="G1248">
        <v>7.9</v>
      </c>
      <c r="H1248">
        <v>84</v>
      </c>
      <c r="I1248">
        <v>267.67</v>
      </c>
    </row>
    <row r="1249" spans="1:9">
      <c r="A1249">
        <v>497</v>
      </c>
      <c r="B1249" t="s">
        <v>847</v>
      </c>
      <c r="C1249" t="s">
        <v>848</v>
      </c>
      <c r="D1249">
        <v>2001</v>
      </c>
      <c r="E1249">
        <v>90</v>
      </c>
      <c r="F1249" t="s">
        <v>36</v>
      </c>
      <c r="G1249">
        <v>7.9</v>
      </c>
      <c r="H1249">
        <v>84</v>
      </c>
      <c r="I1249">
        <v>267.67</v>
      </c>
    </row>
    <row r="1250" spans="1:9">
      <c r="A1250">
        <v>497</v>
      </c>
      <c r="B1250" t="s">
        <v>847</v>
      </c>
      <c r="C1250" t="s">
        <v>848</v>
      </c>
      <c r="D1250">
        <v>2001</v>
      </c>
      <c r="E1250">
        <v>90</v>
      </c>
      <c r="F1250" t="s">
        <v>60</v>
      </c>
      <c r="G1250">
        <v>7.9</v>
      </c>
      <c r="H1250">
        <v>84</v>
      </c>
      <c r="I1250">
        <v>267.67</v>
      </c>
    </row>
    <row r="1251" spans="1:9">
      <c r="A1251">
        <v>498</v>
      </c>
      <c r="B1251" t="s">
        <v>849</v>
      </c>
      <c r="C1251" t="s">
        <v>124</v>
      </c>
      <c r="D1251">
        <v>1948</v>
      </c>
      <c r="E1251">
        <v>80</v>
      </c>
      <c r="F1251" t="s">
        <v>24</v>
      </c>
      <c r="G1251">
        <v>7.9</v>
      </c>
      <c r="H1251">
        <v>73</v>
      </c>
      <c r="I1251">
        <v>0</v>
      </c>
    </row>
    <row r="1252" spans="1:9">
      <c r="A1252">
        <v>498</v>
      </c>
      <c r="B1252" t="s">
        <v>849</v>
      </c>
      <c r="C1252" t="s">
        <v>124</v>
      </c>
      <c r="D1252">
        <v>1948</v>
      </c>
      <c r="E1252">
        <v>80</v>
      </c>
      <c r="F1252" t="s">
        <v>21</v>
      </c>
      <c r="G1252">
        <v>7.9</v>
      </c>
      <c r="H1252">
        <v>73</v>
      </c>
      <c r="I1252">
        <v>0</v>
      </c>
    </row>
    <row r="1253" spans="1:9">
      <c r="A1253">
        <v>498</v>
      </c>
      <c r="B1253" t="s">
        <v>849</v>
      </c>
      <c r="C1253" t="s">
        <v>124</v>
      </c>
      <c r="D1253">
        <v>1948</v>
      </c>
      <c r="E1253">
        <v>80</v>
      </c>
      <c r="F1253" t="s">
        <v>57</v>
      </c>
      <c r="G1253">
        <v>7.9</v>
      </c>
      <c r="H1253">
        <v>73</v>
      </c>
      <c r="I1253">
        <v>0</v>
      </c>
    </row>
    <row r="1254" spans="1:9">
      <c r="A1254">
        <v>499</v>
      </c>
      <c r="B1254" t="s">
        <v>850</v>
      </c>
      <c r="C1254" t="s">
        <v>851</v>
      </c>
      <c r="D1254">
        <v>2012</v>
      </c>
      <c r="E1254">
        <v>127</v>
      </c>
      <c r="F1254" t="s">
        <v>36</v>
      </c>
      <c r="G1254">
        <v>7.9</v>
      </c>
      <c r="H1254">
        <v>79</v>
      </c>
      <c r="I1254">
        <v>124.99</v>
      </c>
    </row>
    <row r="1255" spans="1:9">
      <c r="A1255">
        <v>499</v>
      </c>
      <c r="B1255" t="s">
        <v>850</v>
      </c>
      <c r="C1255" t="s">
        <v>851</v>
      </c>
      <c r="D1255">
        <v>2012</v>
      </c>
      <c r="E1255">
        <v>127</v>
      </c>
      <c r="F1255" t="s">
        <v>21</v>
      </c>
      <c r="G1255">
        <v>7.9</v>
      </c>
      <c r="H1255">
        <v>79</v>
      </c>
      <c r="I1255">
        <v>124.99</v>
      </c>
    </row>
    <row r="1256" spans="1:9">
      <c r="A1256">
        <v>499</v>
      </c>
      <c r="B1256" t="s">
        <v>850</v>
      </c>
      <c r="C1256" t="s">
        <v>851</v>
      </c>
      <c r="D1256">
        <v>2012</v>
      </c>
      <c r="E1256">
        <v>127</v>
      </c>
      <c r="F1256" t="s">
        <v>70</v>
      </c>
      <c r="G1256">
        <v>7.9</v>
      </c>
      <c r="H1256">
        <v>79</v>
      </c>
      <c r="I1256">
        <v>124.99</v>
      </c>
    </row>
    <row r="1257" spans="1:9">
      <c r="A1257">
        <v>500</v>
      </c>
      <c r="B1257" t="s">
        <v>852</v>
      </c>
      <c r="C1257" t="s">
        <v>426</v>
      </c>
      <c r="D1257">
        <v>2008</v>
      </c>
      <c r="E1257">
        <v>107</v>
      </c>
      <c r="F1257" t="s">
        <v>60</v>
      </c>
      <c r="G1257">
        <v>7.9</v>
      </c>
      <c r="H1257">
        <v>67</v>
      </c>
      <c r="I1257">
        <v>7.76</v>
      </c>
    </row>
    <row r="1258" spans="1:9">
      <c r="A1258">
        <v>500</v>
      </c>
      <c r="B1258" t="s">
        <v>852</v>
      </c>
      <c r="C1258" t="s">
        <v>426</v>
      </c>
      <c r="D1258">
        <v>2008</v>
      </c>
      <c r="E1258">
        <v>107</v>
      </c>
      <c r="F1258" t="s">
        <v>24</v>
      </c>
      <c r="G1258">
        <v>7.9</v>
      </c>
      <c r="H1258">
        <v>67</v>
      </c>
      <c r="I1258">
        <v>7.76</v>
      </c>
    </row>
    <row r="1259" spans="1:9">
      <c r="A1259">
        <v>500</v>
      </c>
      <c r="B1259" t="s">
        <v>852</v>
      </c>
      <c r="C1259" t="s">
        <v>426</v>
      </c>
      <c r="D1259">
        <v>2008</v>
      </c>
      <c r="E1259">
        <v>107</v>
      </c>
      <c r="F1259" t="s">
        <v>21</v>
      </c>
      <c r="G1259">
        <v>7.9</v>
      </c>
      <c r="H1259">
        <v>67</v>
      </c>
      <c r="I1259">
        <v>7.76</v>
      </c>
    </row>
    <row r="1260" spans="1:9">
      <c r="A1260">
        <v>501</v>
      </c>
      <c r="B1260" t="s">
        <v>853</v>
      </c>
      <c r="C1260" t="s">
        <v>824</v>
      </c>
      <c r="D1260">
        <v>2006</v>
      </c>
      <c r="E1260">
        <v>109</v>
      </c>
      <c r="F1260" t="s">
        <v>27</v>
      </c>
      <c r="G1260">
        <v>7.9</v>
      </c>
      <c r="H1260">
        <v>84</v>
      </c>
      <c r="I1260">
        <v>35.549999999999997</v>
      </c>
    </row>
    <row r="1261" spans="1:9">
      <c r="A1261">
        <v>501</v>
      </c>
      <c r="B1261" t="s">
        <v>853</v>
      </c>
      <c r="C1261" t="s">
        <v>824</v>
      </c>
      <c r="D1261">
        <v>2006</v>
      </c>
      <c r="E1261">
        <v>109</v>
      </c>
      <c r="F1261" t="s">
        <v>21</v>
      </c>
      <c r="G1261">
        <v>7.9</v>
      </c>
      <c r="H1261">
        <v>84</v>
      </c>
      <c r="I1261">
        <v>35.549999999999997</v>
      </c>
    </row>
    <row r="1262" spans="1:9">
      <c r="A1262">
        <v>501</v>
      </c>
      <c r="B1262" t="s">
        <v>853</v>
      </c>
      <c r="C1262" t="s">
        <v>824</v>
      </c>
      <c r="D1262">
        <v>2006</v>
      </c>
      <c r="E1262">
        <v>109</v>
      </c>
      <c r="F1262" t="s">
        <v>44</v>
      </c>
      <c r="G1262">
        <v>7.9</v>
      </c>
      <c r="H1262">
        <v>84</v>
      </c>
      <c r="I1262">
        <v>35.549999999999997</v>
      </c>
    </row>
    <row r="1263" spans="1:9">
      <c r="A1263">
        <v>502</v>
      </c>
      <c r="B1263" t="s">
        <v>854</v>
      </c>
      <c r="C1263" t="s">
        <v>855</v>
      </c>
      <c r="D1263">
        <v>1980</v>
      </c>
      <c r="E1263">
        <v>133</v>
      </c>
      <c r="F1263" t="s">
        <v>27</v>
      </c>
      <c r="G1263">
        <v>7.9</v>
      </c>
      <c r="H1263">
        <v>60</v>
      </c>
      <c r="I1263">
        <v>57.23</v>
      </c>
    </row>
    <row r="1264" spans="1:9">
      <c r="A1264">
        <v>502</v>
      </c>
      <c r="B1264" t="s">
        <v>854</v>
      </c>
      <c r="C1264" t="s">
        <v>855</v>
      </c>
      <c r="D1264">
        <v>1980</v>
      </c>
      <c r="E1264">
        <v>133</v>
      </c>
      <c r="F1264" t="s">
        <v>36</v>
      </c>
      <c r="G1264">
        <v>7.9</v>
      </c>
      <c r="H1264">
        <v>60</v>
      </c>
      <c r="I1264">
        <v>57.23</v>
      </c>
    </row>
    <row r="1265" spans="1:9">
      <c r="A1265">
        <v>502</v>
      </c>
      <c r="B1265" t="s">
        <v>854</v>
      </c>
      <c r="C1265" t="s">
        <v>855</v>
      </c>
      <c r="D1265">
        <v>1980</v>
      </c>
      <c r="E1265">
        <v>133</v>
      </c>
      <c r="F1265" t="s">
        <v>60</v>
      </c>
      <c r="G1265">
        <v>7.9</v>
      </c>
      <c r="H1265">
        <v>60</v>
      </c>
      <c r="I1265">
        <v>57.23</v>
      </c>
    </row>
    <row r="1266" spans="1:9">
      <c r="A1266">
        <v>503</v>
      </c>
      <c r="B1266" t="s">
        <v>856</v>
      </c>
      <c r="C1266" t="s">
        <v>291</v>
      </c>
      <c r="D1266">
        <v>2003</v>
      </c>
      <c r="E1266">
        <v>138</v>
      </c>
      <c r="F1266" t="s">
        <v>24</v>
      </c>
      <c r="G1266">
        <v>7.9</v>
      </c>
      <c r="H1266">
        <v>84</v>
      </c>
      <c r="I1266">
        <v>90.14</v>
      </c>
    </row>
    <row r="1267" spans="1:9">
      <c r="A1267">
        <v>503</v>
      </c>
      <c r="B1267" t="s">
        <v>856</v>
      </c>
      <c r="C1267" t="s">
        <v>291</v>
      </c>
      <c r="D1267">
        <v>2003</v>
      </c>
      <c r="E1267">
        <v>138</v>
      </c>
      <c r="F1267" t="s">
        <v>21</v>
      </c>
      <c r="G1267">
        <v>7.9</v>
      </c>
      <c r="H1267">
        <v>84</v>
      </c>
      <c r="I1267">
        <v>90.14</v>
      </c>
    </row>
    <row r="1268" spans="1:9">
      <c r="A1268">
        <v>503</v>
      </c>
      <c r="B1268" t="s">
        <v>856</v>
      </c>
      <c r="C1268" t="s">
        <v>291</v>
      </c>
      <c r="D1268">
        <v>2003</v>
      </c>
      <c r="E1268">
        <v>138</v>
      </c>
      <c r="F1268" t="s">
        <v>57</v>
      </c>
      <c r="G1268">
        <v>7.9</v>
      </c>
      <c r="H1268">
        <v>84</v>
      </c>
      <c r="I1268">
        <v>90.14</v>
      </c>
    </row>
    <row r="1269" spans="1:9">
      <c r="A1269">
        <v>504</v>
      </c>
      <c r="B1269" t="s">
        <v>857</v>
      </c>
      <c r="C1269" t="s">
        <v>858</v>
      </c>
      <c r="D1269">
        <v>2013</v>
      </c>
      <c r="E1269">
        <v>117</v>
      </c>
      <c r="F1269" t="s">
        <v>30</v>
      </c>
      <c r="G1269">
        <v>7.9</v>
      </c>
      <c r="H1269">
        <v>77</v>
      </c>
      <c r="I1269">
        <v>27.3</v>
      </c>
    </row>
    <row r="1270" spans="1:9">
      <c r="A1270">
        <v>504</v>
      </c>
      <c r="B1270" t="s">
        <v>857</v>
      </c>
      <c r="C1270" t="s">
        <v>858</v>
      </c>
      <c r="D1270">
        <v>2013</v>
      </c>
      <c r="E1270">
        <v>117</v>
      </c>
      <c r="F1270" t="s">
        <v>21</v>
      </c>
      <c r="G1270">
        <v>7.9</v>
      </c>
      <c r="H1270">
        <v>77</v>
      </c>
      <c r="I1270">
        <v>27.3</v>
      </c>
    </row>
    <row r="1271" spans="1:9">
      <c r="A1271">
        <v>505</v>
      </c>
      <c r="B1271" t="s">
        <v>859</v>
      </c>
      <c r="C1271" t="s">
        <v>860</v>
      </c>
      <c r="D1271">
        <v>2009</v>
      </c>
      <c r="E1271">
        <v>112</v>
      </c>
      <c r="F1271" t="s">
        <v>27</v>
      </c>
      <c r="G1271">
        <v>7.9</v>
      </c>
      <c r="H1271">
        <v>81</v>
      </c>
      <c r="I1271">
        <v>115.65</v>
      </c>
    </row>
    <row r="1272" spans="1:9">
      <c r="A1272">
        <v>505</v>
      </c>
      <c r="B1272" t="s">
        <v>859</v>
      </c>
      <c r="C1272" t="s">
        <v>860</v>
      </c>
      <c r="D1272">
        <v>2009</v>
      </c>
      <c r="E1272">
        <v>112</v>
      </c>
      <c r="F1272" t="s">
        <v>44</v>
      </c>
      <c r="G1272">
        <v>7.9</v>
      </c>
      <c r="H1272">
        <v>81</v>
      </c>
      <c r="I1272">
        <v>115.65</v>
      </c>
    </row>
    <row r="1273" spans="1:9">
      <c r="A1273">
        <v>505</v>
      </c>
      <c r="B1273" t="s">
        <v>859</v>
      </c>
      <c r="C1273" t="s">
        <v>860</v>
      </c>
      <c r="D1273">
        <v>2009</v>
      </c>
      <c r="E1273">
        <v>112</v>
      </c>
      <c r="F1273" t="s">
        <v>83</v>
      </c>
      <c r="G1273">
        <v>7.9</v>
      </c>
      <c r="H1273">
        <v>81</v>
      </c>
      <c r="I1273">
        <v>115.65</v>
      </c>
    </row>
    <row r="1274" spans="1:9">
      <c r="A1274">
        <v>506</v>
      </c>
      <c r="B1274" t="s">
        <v>861</v>
      </c>
      <c r="C1274" t="s">
        <v>862</v>
      </c>
      <c r="D1274">
        <v>2019</v>
      </c>
      <c r="E1274">
        <v>137</v>
      </c>
      <c r="F1274" t="s">
        <v>21</v>
      </c>
      <c r="G1274">
        <v>7.9</v>
      </c>
      <c r="H1274">
        <v>94</v>
      </c>
      <c r="I1274">
        <v>2</v>
      </c>
    </row>
    <row r="1275" spans="1:9">
      <c r="A1275">
        <v>506</v>
      </c>
      <c r="B1275" t="s">
        <v>861</v>
      </c>
      <c r="C1275" t="s">
        <v>862</v>
      </c>
      <c r="D1275">
        <v>2019</v>
      </c>
      <c r="E1275">
        <v>137</v>
      </c>
      <c r="F1275" t="s">
        <v>50</v>
      </c>
      <c r="G1275">
        <v>7.9</v>
      </c>
      <c r="H1275">
        <v>94</v>
      </c>
      <c r="I1275">
        <v>2</v>
      </c>
    </row>
    <row r="1276" spans="1:9">
      <c r="A1276">
        <v>507</v>
      </c>
      <c r="B1276" t="s">
        <v>863</v>
      </c>
      <c r="C1276" t="s">
        <v>834</v>
      </c>
      <c r="D1276">
        <v>2017</v>
      </c>
      <c r="E1276">
        <v>113</v>
      </c>
      <c r="F1276" t="s">
        <v>21</v>
      </c>
      <c r="G1276">
        <v>7.9</v>
      </c>
      <c r="H1276">
        <v>66</v>
      </c>
      <c r="I1276">
        <v>132.41999999999999</v>
      </c>
    </row>
    <row r="1277" spans="1:9">
      <c r="A1277">
        <v>507</v>
      </c>
      <c r="B1277" t="s">
        <v>863</v>
      </c>
      <c r="C1277" t="s">
        <v>834</v>
      </c>
      <c r="D1277">
        <v>2017</v>
      </c>
      <c r="E1277">
        <v>113</v>
      </c>
      <c r="F1277" t="s">
        <v>88</v>
      </c>
      <c r="G1277">
        <v>7.9</v>
      </c>
      <c r="H1277">
        <v>66</v>
      </c>
      <c r="I1277">
        <v>132.41999999999999</v>
      </c>
    </row>
    <row r="1278" spans="1:9">
      <c r="A1278">
        <v>508</v>
      </c>
      <c r="B1278" t="s">
        <v>864</v>
      </c>
      <c r="C1278" t="s">
        <v>865</v>
      </c>
      <c r="D1278">
        <v>1976</v>
      </c>
      <c r="E1278">
        <v>138</v>
      </c>
      <c r="F1278" t="s">
        <v>21</v>
      </c>
      <c r="G1278">
        <v>7.9</v>
      </c>
      <c r="H1278">
        <v>84</v>
      </c>
      <c r="I1278">
        <v>70.599999999999994</v>
      </c>
    </row>
    <row r="1279" spans="1:9">
      <c r="A1279">
        <v>508</v>
      </c>
      <c r="B1279" t="s">
        <v>864</v>
      </c>
      <c r="C1279" t="s">
        <v>865</v>
      </c>
      <c r="D1279">
        <v>1976</v>
      </c>
      <c r="E1279">
        <v>138</v>
      </c>
      <c r="F1279" t="s">
        <v>31</v>
      </c>
      <c r="G1279">
        <v>7.9</v>
      </c>
      <c r="H1279">
        <v>84</v>
      </c>
      <c r="I1279">
        <v>70.599999999999994</v>
      </c>
    </row>
    <row r="1280" spans="1:9">
      <c r="A1280">
        <v>508</v>
      </c>
      <c r="B1280" t="s">
        <v>864</v>
      </c>
      <c r="C1280" t="s">
        <v>865</v>
      </c>
      <c r="D1280">
        <v>1976</v>
      </c>
      <c r="E1280">
        <v>138</v>
      </c>
      <c r="F1280" t="s">
        <v>83</v>
      </c>
      <c r="G1280">
        <v>7.9</v>
      </c>
      <c r="H1280">
        <v>84</v>
      </c>
      <c r="I1280">
        <v>70.599999999999994</v>
      </c>
    </row>
    <row r="1281" spans="1:9">
      <c r="A1281">
        <v>509</v>
      </c>
      <c r="B1281" t="s">
        <v>866</v>
      </c>
      <c r="C1281" t="s">
        <v>215</v>
      </c>
      <c r="D1281">
        <v>1999</v>
      </c>
      <c r="E1281">
        <v>92</v>
      </c>
      <c r="F1281" t="s">
        <v>40</v>
      </c>
      <c r="G1281">
        <v>7.9</v>
      </c>
      <c r="H1281">
        <v>88</v>
      </c>
      <c r="I1281">
        <v>245.85</v>
      </c>
    </row>
    <row r="1282" spans="1:9">
      <c r="A1282">
        <v>509</v>
      </c>
      <c r="B1282" t="s">
        <v>866</v>
      </c>
      <c r="C1282" t="s">
        <v>215</v>
      </c>
      <c r="D1282">
        <v>1999</v>
      </c>
      <c r="E1282">
        <v>92</v>
      </c>
      <c r="F1282" t="s">
        <v>36</v>
      </c>
      <c r="G1282">
        <v>7.9</v>
      </c>
      <c r="H1282">
        <v>88</v>
      </c>
      <c r="I1282">
        <v>245.85</v>
      </c>
    </row>
    <row r="1283" spans="1:9">
      <c r="A1283">
        <v>509</v>
      </c>
      <c r="B1283" t="s">
        <v>866</v>
      </c>
      <c r="C1283" t="s">
        <v>215</v>
      </c>
      <c r="D1283">
        <v>1999</v>
      </c>
      <c r="E1283">
        <v>92</v>
      </c>
      <c r="F1283" t="s">
        <v>60</v>
      </c>
      <c r="G1283">
        <v>7.9</v>
      </c>
      <c r="H1283">
        <v>88</v>
      </c>
      <c r="I1283">
        <v>245.85</v>
      </c>
    </row>
    <row r="1284" spans="1:9">
      <c r="A1284">
        <v>510</v>
      </c>
      <c r="B1284" t="s">
        <v>867</v>
      </c>
      <c r="C1284" t="s">
        <v>496</v>
      </c>
      <c r="D1284">
        <v>1956</v>
      </c>
      <c r="E1284">
        <v>119</v>
      </c>
      <c r="F1284" t="s">
        <v>36</v>
      </c>
      <c r="G1284">
        <v>7.9</v>
      </c>
      <c r="H1284">
        <v>94</v>
      </c>
      <c r="I1284">
        <v>0</v>
      </c>
    </row>
    <row r="1285" spans="1:9">
      <c r="A1285">
        <v>510</v>
      </c>
      <c r="B1285" t="s">
        <v>867</v>
      </c>
      <c r="C1285" t="s">
        <v>496</v>
      </c>
      <c r="D1285">
        <v>1956</v>
      </c>
      <c r="E1285">
        <v>119</v>
      </c>
      <c r="F1285" t="s">
        <v>21</v>
      </c>
      <c r="G1285">
        <v>7.9</v>
      </c>
      <c r="H1285">
        <v>94</v>
      </c>
      <c r="I1285">
        <v>0</v>
      </c>
    </row>
    <row r="1286" spans="1:9">
      <c r="A1286">
        <v>510</v>
      </c>
      <c r="B1286" t="s">
        <v>867</v>
      </c>
      <c r="C1286" t="s">
        <v>496</v>
      </c>
      <c r="D1286">
        <v>1956</v>
      </c>
      <c r="E1286">
        <v>119</v>
      </c>
      <c r="F1286" t="s">
        <v>53</v>
      </c>
      <c r="G1286">
        <v>7.9</v>
      </c>
      <c r="H1286">
        <v>94</v>
      </c>
      <c r="I1286">
        <v>0</v>
      </c>
    </row>
    <row r="1287" spans="1:9">
      <c r="A1287">
        <v>511</v>
      </c>
      <c r="B1287" t="s">
        <v>868</v>
      </c>
      <c r="C1287" t="s">
        <v>437</v>
      </c>
      <c r="D1287">
        <v>2014</v>
      </c>
      <c r="E1287">
        <v>165</v>
      </c>
      <c r="F1287" t="s">
        <v>21</v>
      </c>
      <c r="G1287">
        <v>7.9</v>
      </c>
      <c r="H1287">
        <v>100</v>
      </c>
      <c r="I1287">
        <v>25.38</v>
      </c>
    </row>
    <row r="1288" spans="1:9">
      <c r="A1288">
        <v>512</v>
      </c>
      <c r="B1288" t="s">
        <v>869</v>
      </c>
      <c r="C1288" t="s">
        <v>408</v>
      </c>
      <c r="D1288">
        <v>1984</v>
      </c>
      <c r="E1288">
        <v>82</v>
      </c>
      <c r="F1288" t="s">
        <v>60</v>
      </c>
      <c r="G1288">
        <v>7.9</v>
      </c>
      <c r="H1288">
        <v>92</v>
      </c>
      <c r="I1288">
        <v>4.74</v>
      </c>
    </row>
    <row r="1289" spans="1:9">
      <c r="A1289">
        <v>512</v>
      </c>
      <c r="B1289" t="s">
        <v>869</v>
      </c>
      <c r="C1289" t="s">
        <v>408</v>
      </c>
      <c r="D1289">
        <v>1984</v>
      </c>
      <c r="E1289">
        <v>82</v>
      </c>
      <c r="F1289" t="s">
        <v>112</v>
      </c>
      <c r="G1289">
        <v>7.9</v>
      </c>
      <c r="H1289">
        <v>92</v>
      </c>
      <c r="I1289">
        <v>4.74</v>
      </c>
    </row>
    <row r="1290" spans="1:9">
      <c r="A1290">
        <v>513</v>
      </c>
      <c r="B1290" t="s">
        <v>870</v>
      </c>
      <c r="C1290" t="s">
        <v>196</v>
      </c>
      <c r="D1290">
        <v>1993</v>
      </c>
      <c r="E1290">
        <v>144</v>
      </c>
      <c r="F1290" t="s">
        <v>24</v>
      </c>
      <c r="G1290">
        <v>7.9</v>
      </c>
      <c r="H1290">
        <v>66</v>
      </c>
      <c r="I1290">
        <v>36.950000000000003</v>
      </c>
    </row>
    <row r="1291" spans="1:9">
      <c r="A1291">
        <v>513</v>
      </c>
      <c r="B1291" t="s">
        <v>870</v>
      </c>
      <c r="C1291" t="s">
        <v>196</v>
      </c>
      <c r="D1291">
        <v>1993</v>
      </c>
      <c r="E1291">
        <v>144</v>
      </c>
      <c r="F1291" t="s">
        <v>21</v>
      </c>
      <c r="G1291">
        <v>7.9</v>
      </c>
      <c r="H1291">
        <v>66</v>
      </c>
      <c r="I1291">
        <v>36.950000000000003</v>
      </c>
    </row>
    <row r="1292" spans="1:9">
      <c r="A1292">
        <v>513</v>
      </c>
      <c r="B1292" t="s">
        <v>870</v>
      </c>
      <c r="C1292" t="s">
        <v>196</v>
      </c>
      <c r="D1292">
        <v>1993</v>
      </c>
      <c r="E1292">
        <v>144</v>
      </c>
      <c r="F1292" t="s">
        <v>83</v>
      </c>
      <c r="G1292">
        <v>7.9</v>
      </c>
      <c r="H1292">
        <v>66</v>
      </c>
      <c r="I1292">
        <v>36.950000000000003</v>
      </c>
    </row>
    <row r="1293" spans="1:9">
      <c r="A1293">
        <v>514</v>
      </c>
      <c r="B1293" t="s">
        <v>871</v>
      </c>
      <c r="C1293" t="s">
        <v>872</v>
      </c>
      <c r="D1293">
        <v>2007</v>
      </c>
      <c r="E1293">
        <v>87</v>
      </c>
      <c r="F1293" t="s">
        <v>21</v>
      </c>
      <c r="G1293">
        <v>7.9</v>
      </c>
      <c r="H1293">
        <v>0</v>
      </c>
      <c r="I1293">
        <v>0</v>
      </c>
    </row>
    <row r="1294" spans="1:9">
      <c r="A1294">
        <v>514</v>
      </c>
      <c r="B1294" t="s">
        <v>871</v>
      </c>
      <c r="C1294" t="s">
        <v>872</v>
      </c>
      <c r="D1294">
        <v>2007</v>
      </c>
      <c r="E1294">
        <v>87</v>
      </c>
      <c r="F1294" t="s">
        <v>70</v>
      </c>
      <c r="G1294">
        <v>7.9</v>
      </c>
      <c r="H1294">
        <v>0</v>
      </c>
      <c r="I1294">
        <v>0</v>
      </c>
    </row>
    <row r="1295" spans="1:9">
      <c r="A1295">
        <v>514</v>
      </c>
      <c r="B1295" t="s">
        <v>871</v>
      </c>
      <c r="C1295" t="s">
        <v>872</v>
      </c>
      <c r="D1295">
        <v>2007</v>
      </c>
      <c r="E1295">
        <v>87</v>
      </c>
      <c r="F1295" t="s">
        <v>57</v>
      </c>
      <c r="G1295">
        <v>7.9</v>
      </c>
      <c r="H1295">
        <v>0</v>
      </c>
      <c r="I1295">
        <v>0</v>
      </c>
    </row>
    <row r="1296" spans="1:9">
      <c r="A1296">
        <v>515</v>
      </c>
      <c r="B1296" t="s">
        <v>873</v>
      </c>
      <c r="C1296" t="s">
        <v>874</v>
      </c>
      <c r="D1296">
        <v>1993</v>
      </c>
      <c r="E1296">
        <v>180</v>
      </c>
      <c r="F1296" t="s">
        <v>24</v>
      </c>
      <c r="G1296">
        <v>7.9</v>
      </c>
      <c r="H1296">
        <v>47</v>
      </c>
      <c r="I1296">
        <v>4.5</v>
      </c>
    </row>
    <row r="1297" spans="1:9">
      <c r="A1297">
        <v>515</v>
      </c>
      <c r="B1297" t="s">
        <v>873</v>
      </c>
      <c r="C1297" t="s">
        <v>874</v>
      </c>
      <c r="D1297">
        <v>1993</v>
      </c>
      <c r="E1297">
        <v>180</v>
      </c>
      <c r="F1297" t="s">
        <v>21</v>
      </c>
      <c r="G1297">
        <v>7.9</v>
      </c>
      <c r="H1297">
        <v>47</v>
      </c>
      <c r="I1297">
        <v>4.5</v>
      </c>
    </row>
    <row r="1298" spans="1:9">
      <c r="A1298">
        <v>516</v>
      </c>
      <c r="B1298" t="s">
        <v>875</v>
      </c>
      <c r="C1298" t="s">
        <v>321</v>
      </c>
      <c r="D1298">
        <v>1985</v>
      </c>
      <c r="E1298">
        <v>132</v>
      </c>
      <c r="F1298" t="s">
        <v>21</v>
      </c>
      <c r="G1298">
        <v>7.9</v>
      </c>
      <c r="H1298">
        <v>84</v>
      </c>
      <c r="I1298">
        <v>9.93</v>
      </c>
    </row>
    <row r="1299" spans="1:9">
      <c r="A1299">
        <v>516</v>
      </c>
      <c r="B1299" t="s">
        <v>875</v>
      </c>
      <c r="C1299" t="s">
        <v>321</v>
      </c>
      <c r="D1299">
        <v>1985</v>
      </c>
      <c r="E1299">
        <v>132</v>
      </c>
      <c r="F1299" t="s">
        <v>44</v>
      </c>
      <c r="G1299">
        <v>7.9</v>
      </c>
      <c r="H1299">
        <v>84</v>
      </c>
      <c r="I1299">
        <v>9.93</v>
      </c>
    </row>
    <row r="1300" spans="1:9">
      <c r="A1300">
        <v>517</v>
      </c>
      <c r="B1300" t="s">
        <v>876</v>
      </c>
      <c r="C1300" t="s">
        <v>877</v>
      </c>
      <c r="D1300">
        <v>1995</v>
      </c>
      <c r="E1300">
        <v>83</v>
      </c>
      <c r="F1300" t="s">
        <v>40</v>
      </c>
      <c r="G1300">
        <v>7.9</v>
      </c>
      <c r="H1300">
        <v>76</v>
      </c>
      <c r="I1300">
        <v>0.52</v>
      </c>
    </row>
    <row r="1301" spans="1:9">
      <c r="A1301">
        <v>517</v>
      </c>
      <c r="B1301" t="s">
        <v>876</v>
      </c>
      <c r="C1301" t="s">
        <v>877</v>
      </c>
      <c r="D1301">
        <v>1995</v>
      </c>
      <c r="E1301">
        <v>83</v>
      </c>
      <c r="F1301" t="s">
        <v>27</v>
      </c>
      <c r="G1301">
        <v>7.9</v>
      </c>
      <c r="H1301">
        <v>76</v>
      </c>
      <c r="I1301">
        <v>0.52</v>
      </c>
    </row>
    <row r="1302" spans="1:9">
      <c r="A1302">
        <v>517</v>
      </c>
      <c r="B1302" t="s">
        <v>876</v>
      </c>
      <c r="C1302" t="s">
        <v>877</v>
      </c>
      <c r="D1302">
        <v>1995</v>
      </c>
      <c r="E1302">
        <v>83</v>
      </c>
      <c r="F1302" t="s">
        <v>24</v>
      </c>
      <c r="G1302">
        <v>7.9</v>
      </c>
      <c r="H1302">
        <v>76</v>
      </c>
      <c r="I1302">
        <v>0.52</v>
      </c>
    </row>
    <row r="1303" spans="1:9">
      <c r="A1303">
        <v>518</v>
      </c>
      <c r="B1303" t="s">
        <v>878</v>
      </c>
      <c r="C1303" t="s">
        <v>879</v>
      </c>
      <c r="D1303">
        <v>1993</v>
      </c>
      <c r="E1303">
        <v>76</v>
      </c>
      <c r="F1303" t="s">
        <v>40</v>
      </c>
      <c r="G1303">
        <v>7.9</v>
      </c>
      <c r="H1303">
        <v>82</v>
      </c>
      <c r="I1303">
        <v>75.08</v>
      </c>
    </row>
    <row r="1304" spans="1:9">
      <c r="A1304">
        <v>518</v>
      </c>
      <c r="B1304" t="s">
        <v>878</v>
      </c>
      <c r="C1304" t="s">
        <v>879</v>
      </c>
      <c r="D1304">
        <v>1993</v>
      </c>
      <c r="E1304">
        <v>76</v>
      </c>
      <c r="F1304" t="s">
        <v>88</v>
      </c>
      <c r="G1304">
        <v>7.9</v>
      </c>
      <c r="H1304">
        <v>82</v>
      </c>
      <c r="I1304">
        <v>75.08</v>
      </c>
    </row>
    <row r="1305" spans="1:9">
      <c r="A1305">
        <v>518</v>
      </c>
      <c r="B1305" t="s">
        <v>878</v>
      </c>
      <c r="C1305" t="s">
        <v>879</v>
      </c>
      <c r="D1305">
        <v>1993</v>
      </c>
      <c r="E1305">
        <v>76</v>
      </c>
      <c r="F1305" t="s">
        <v>70</v>
      </c>
      <c r="G1305">
        <v>7.9</v>
      </c>
      <c r="H1305">
        <v>82</v>
      </c>
      <c r="I1305">
        <v>75.08</v>
      </c>
    </row>
    <row r="1306" spans="1:9">
      <c r="A1306">
        <v>519</v>
      </c>
      <c r="B1306" t="s">
        <v>880</v>
      </c>
      <c r="C1306" t="s">
        <v>437</v>
      </c>
      <c r="D1306">
        <v>2013</v>
      </c>
      <c r="E1306">
        <v>109</v>
      </c>
      <c r="F1306" t="s">
        <v>21</v>
      </c>
      <c r="G1306">
        <v>7.9</v>
      </c>
      <c r="H1306">
        <v>94</v>
      </c>
      <c r="I1306">
        <v>8.11</v>
      </c>
    </row>
    <row r="1307" spans="1:9">
      <c r="A1307">
        <v>519</v>
      </c>
      <c r="B1307" t="s">
        <v>880</v>
      </c>
      <c r="C1307" t="s">
        <v>437</v>
      </c>
      <c r="D1307">
        <v>2013</v>
      </c>
      <c r="E1307">
        <v>109</v>
      </c>
      <c r="F1307" t="s">
        <v>50</v>
      </c>
      <c r="G1307">
        <v>7.9</v>
      </c>
      <c r="H1307">
        <v>94</v>
      </c>
      <c r="I1307">
        <v>8.11</v>
      </c>
    </row>
    <row r="1308" spans="1:9">
      <c r="A1308">
        <v>520</v>
      </c>
      <c r="B1308" t="s">
        <v>881</v>
      </c>
      <c r="C1308" t="s">
        <v>52</v>
      </c>
      <c r="D1308">
        <v>1964</v>
      </c>
      <c r="E1308">
        <v>99</v>
      </c>
      <c r="F1308" t="s">
        <v>27</v>
      </c>
      <c r="G1308">
        <v>7.9</v>
      </c>
      <c r="H1308">
        <v>65</v>
      </c>
      <c r="I1308">
        <v>14.5</v>
      </c>
    </row>
    <row r="1309" spans="1:9">
      <c r="A1309">
        <v>520</v>
      </c>
      <c r="B1309" t="s">
        <v>881</v>
      </c>
      <c r="C1309" t="s">
        <v>52</v>
      </c>
      <c r="D1309">
        <v>1964</v>
      </c>
      <c r="E1309">
        <v>99</v>
      </c>
      <c r="F1309" t="s">
        <v>21</v>
      </c>
      <c r="G1309">
        <v>7.9</v>
      </c>
      <c r="H1309">
        <v>65</v>
      </c>
      <c r="I1309">
        <v>14.5</v>
      </c>
    </row>
    <row r="1310" spans="1:9">
      <c r="A1310">
        <v>520</v>
      </c>
      <c r="B1310" t="s">
        <v>881</v>
      </c>
      <c r="C1310" t="s">
        <v>52</v>
      </c>
      <c r="D1310">
        <v>1964</v>
      </c>
      <c r="E1310">
        <v>99</v>
      </c>
      <c r="F1310" t="s">
        <v>53</v>
      </c>
      <c r="G1310">
        <v>7.9</v>
      </c>
      <c r="H1310">
        <v>65</v>
      </c>
      <c r="I1310">
        <v>14.5</v>
      </c>
    </row>
    <row r="1311" spans="1:9">
      <c r="A1311">
        <v>521</v>
      </c>
      <c r="B1311" t="s">
        <v>882</v>
      </c>
      <c r="C1311" t="s">
        <v>152</v>
      </c>
      <c r="D1311">
        <v>1960</v>
      </c>
      <c r="E1311">
        <v>197</v>
      </c>
      <c r="F1311" t="s">
        <v>36</v>
      </c>
      <c r="G1311">
        <v>7.9</v>
      </c>
      <c r="H1311">
        <v>87</v>
      </c>
      <c r="I1311">
        <v>30</v>
      </c>
    </row>
    <row r="1312" spans="1:9">
      <c r="A1312">
        <v>521</v>
      </c>
      <c r="B1312" t="s">
        <v>882</v>
      </c>
      <c r="C1312" t="s">
        <v>152</v>
      </c>
      <c r="D1312">
        <v>1960</v>
      </c>
      <c r="E1312">
        <v>197</v>
      </c>
      <c r="F1312" t="s">
        <v>30</v>
      </c>
      <c r="G1312">
        <v>7.9</v>
      </c>
      <c r="H1312">
        <v>87</v>
      </c>
      <c r="I1312">
        <v>30</v>
      </c>
    </row>
    <row r="1313" spans="1:9">
      <c r="A1313">
        <v>521</v>
      </c>
      <c r="B1313" t="s">
        <v>882</v>
      </c>
      <c r="C1313" t="s">
        <v>152</v>
      </c>
      <c r="D1313">
        <v>1960</v>
      </c>
      <c r="E1313">
        <v>197</v>
      </c>
      <c r="F1313" t="s">
        <v>21</v>
      </c>
      <c r="G1313">
        <v>7.9</v>
      </c>
      <c r="H1313">
        <v>87</v>
      </c>
      <c r="I1313">
        <v>30</v>
      </c>
    </row>
    <row r="1314" spans="1:9">
      <c r="A1314">
        <v>522</v>
      </c>
      <c r="B1314" t="s">
        <v>883</v>
      </c>
      <c r="C1314" t="s">
        <v>200</v>
      </c>
      <c r="D1314">
        <v>2008</v>
      </c>
      <c r="E1314">
        <v>109</v>
      </c>
      <c r="F1314" t="s">
        <v>21</v>
      </c>
      <c r="G1314">
        <v>7.9</v>
      </c>
      <c r="H1314">
        <v>80</v>
      </c>
      <c r="I1314">
        <v>26.24</v>
      </c>
    </row>
    <row r="1315" spans="1:9">
      <c r="A1315">
        <v>522</v>
      </c>
      <c r="B1315" t="s">
        <v>883</v>
      </c>
      <c r="C1315" t="s">
        <v>200</v>
      </c>
      <c r="D1315">
        <v>2008</v>
      </c>
      <c r="E1315">
        <v>109</v>
      </c>
      <c r="F1315" t="s">
        <v>363</v>
      </c>
      <c r="G1315">
        <v>7.9</v>
      </c>
      <c r="H1315">
        <v>80</v>
      </c>
      <c r="I1315">
        <v>26.24</v>
      </c>
    </row>
    <row r="1316" spans="1:9">
      <c r="A1316">
        <v>522</v>
      </c>
      <c r="B1316" t="s">
        <v>883</v>
      </c>
      <c r="C1316" t="s">
        <v>200</v>
      </c>
      <c r="D1316">
        <v>2008</v>
      </c>
      <c r="E1316">
        <v>109</v>
      </c>
      <c r="F1316" t="s">
        <v>83</v>
      </c>
      <c r="G1316">
        <v>7.9</v>
      </c>
      <c r="H1316">
        <v>80</v>
      </c>
      <c r="I1316">
        <v>26.24</v>
      </c>
    </row>
    <row r="1317" spans="1:9">
      <c r="A1317">
        <v>523</v>
      </c>
      <c r="B1317" t="s">
        <v>884</v>
      </c>
      <c r="C1317" t="s">
        <v>420</v>
      </c>
      <c r="D1317">
        <v>1951</v>
      </c>
      <c r="E1317">
        <v>122</v>
      </c>
      <c r="F1317" t="s">
        <v>21</v>
      </c>
      <c r="G1317">
        <v>7.9</v>
      </c>
      <c r="H1317">
        <v>97</v>
      </c>
      <c r="I1317">
        <v>8</v>
      </c>
    </row>
    <row r="1318" spans="1:9">
      <c r="A1318">
        <v>524</v>
      </c>
      <c r="B1318" t="s">
        <v>885</v>
      </c>
      <c r="C1318" t="s">
        <v>886</v>
      </c>
      <c r="D1318">
        <v>1956</v>
      </c>
      <c r="E1318">
        <v>220</v>
      </c>
      <c r="F1318" t="s">
        <v>36</v>
      </c>
      <c r="G1318">
        <v>7.9</v>
      </c>
      <c r="H1318">
        <v>0</v>
      </c>
      <c r="I1318">
        <v>93.74</v>
      </c>
    </row>
    <row r="1319" spans="1:9">
      <c r="A1319">
        <v>524</v>
      </c>
      <c r="B1319" t="s">
        <v>885</v>
      </c>
      <c r="C1319" t="s">
        <v>886</v>
      </c>
      <c r="D1319">
        <v>1956</v>
      </c>
      <c r="E1319">
        <v>220</v>
      </c>
      <c r="F1319" t="s">
        <v>21</v>
      </c>
      <c r="G1319">
        <v>7.9</v>
      </c>
      <c r="H1319">
        <v>0</v>
      </c>
      <c r="I1319">
        <v>93.74</v>
      </c>
    </row>
    <row r="1320" spans="1:9">
      <c r="A1320">
        <v>524</v>
      </c>
      <c r="B1320" t="s">
        <v>885</v>
      </c>
      <c r="C1320" t="s">
        <v>886</v>
      </c>
      <c r="D1320">
        <v>1956</v>
      </c>
      <c r="E1320">
        <v>220</v>
      </c>
      <c r="F1320" t="s">
        <v>88</v>
      </c>
      <c r="G1320">
        <v>7.9</v>
      </c>
      <c r="H1320">
        <v>0</v>
      </c>
      <c r="I1320">
        <v>93.74</v>
      </c>
    </row>
    <row r="1321" spans="1:9">
      <c r="A1321">
        <v>525</v>
      </c>
      <c r="B1321" t="s">
        <v>887</v>
      </c>
      <c r="C1321" t="s">
        <v>851</v>
      </c>
      <c r="D1321">
        <v>2000</v>
      </c>
      <c r="E1321">
        <v>120</v>
      </c>
      <c r="F1321" t="s">
        <v>27</v>
      </c>
      <c r="G1321">
        <v>7.9</v>
      </c>
      <c r="H1321">
        <v>94</v>
      </c>
      <c r="I1321">
        <v>128.08000000000001</v>
      </c>
    </row>
    <row r="1322" spans="1:9">
      <c r="A1322">
        <v>525</v>
      </c>
      <c r="B1322" t="s">
        <v>887</v>
      </c>
      <c r="C1322" t="s">
        <v>851</v>
      </c>
      <c r="D1322">
        <v>2000</v>
      </c>
      <c r="E1322">
        <v>120</v>
      </c>
      <c r="F1322" t="s">
        <v>36</v>
      </c>
      <c r="G1322">
        <v>7.9</v>
      </c>
      <c r="H1322">
        <v>94</v>
      </c>
      <c r="I1322">
        <v>128.08000000000001</v>
      </c>
    </row>
    <row r="1323" spans="1:9">
      <c r="A1323">
        <v>525</v>
      </c>
      <c r="B1323" t="s">
        <v>887</v>
      </c>
      <c r="C1323" t="s">
        <v>851</v>
      </c>
      <c r="D1323">
        <v>2000</v>
      </c>
      <c r="E1323">
        <v>120</v>
      </c>
      <c r="F1323" t="s">
        <v>21</v>
      </c>
      <c r="G1323">
        <v>7.9</v>
      </c>
      <c r="H1323">
        <v>94</v>
      </c>
      <c r="I1323">
        <v>128.08000000000001</v>
      </c>
    </row>
    <row r="1324" spans="1:9">
      <c r="A1324">
        <v>526</v>
      </c>
      <c r="B1324" t="s">
        <v>888</v>
      </c>
      <c r="C1324" t="s">
        <v>889</v>
      </c>
      <c r="D1324">
        <v>2008</v>
      </c>
      <c r="E1324">
        <v>114</v>
      </c>
      <c r="F1324" t="s">
        <v>21</v>
      </c>
      <c r="G1324">
        <v>7.9</v>
      </c>
      <c r="H1324">
        <v>82</v>
      </c>
      <c r="I1324">
        <v>2.12</v>
      </c>
    </row>
    <row r="1325" spans="1:9">
      <c r="A1325">
        <v>526</v>
      </c>
      <c r="B1325" t="s">
        <v>888</v>
      </c>
      <c r="C1325" t="s">
        <v>889</v>
      </c>
      <c r="D1325">
        <v>2008</v>
      </c>
      <c r="E1325">
        <v>114</v>
      </c>
      <c r="F1325" t="s">
        <v>70</v>
      </c>
      <c r="G1325">
        <v>7.9</v>
      </c>
      <c r="H1325">
        <v>82</v>
      </c>
      <c r="I1325">
        <v>2.12</v>
      </c>
    </row>
    <row r="1326" spans="1:9">
      <c r="A1326">
        <v>526</v>
      </c>
      <c r="B1326" t="s">
        <v>888</v>
      </c>
      <c r="C1326" t="s">
        <v>889</v>
      </c>
      <c r="D1326">
        <v>2008</v>
      </c>
      <c r="E1326">
        <v>114</v>
      </c>
      <c r="F1326" t="s">
        <v>106</v>
      </c>
      <c r="G1326">
        <v>7.9</v>
      </c>
      <c r="H1326">
        <v>82</v>
      </c>
      <c r="I1326">
        <v>2.12</v>
      </c>
    </row>
    <row r="1327" spans="1:9">
      <c r="A1327">
        <v>527</v>
      </c>
      <c r="B1327" t="s">
        <v>890</v>
      </c>
      <c r="C1327" t="s">
        <v>891</v>
      </c>
      <c r="D1327">
        <v>1969</v>
      </c>
      <c r="E1327">
        <v>135</v>
      </c>
      <c r="F1327" t="s">
        <v>27</v>
      </c>
      <c r="G1327">
        <v>7.9</v>
      </c>
      <c r="H1327">
        <v>98</v>
      </c>
      <c r="I1327">
        <v>12.06</v>
      </c>
    </row>
    <row r="1328" spans="1:9">
      <c r="A1328">
        <v>527</v>
      </c>
      <c r="B1328" t="s">
        <v>890</v>
      </c>
      <c r="C1328" t="s">
        <v>891</v>
      </c>
      <c r="D1328">
        <v>1969</v>
      </c>
      <c r="E1328">
        <v>135</v>
      </c>
      <c r="F1328" t="s">
        <v>36</v>
      </c>
      <c r="G1328">
        <v>7.9</v>
      </c>
      <c r="H1328">
        <v>98</v>
      </c>
      <c r="I1328">
        <v>12.06</v>
      </c>
    </row>
    <row r="1329" spans="1:9">
      <c r="A1329">
        <v>527</v>
      </c>
      <c r="B1329" t="s">
        <v>890</v>
      </c>
      <c r="C1329" t="s">
        <v>891</v>
      </c>
      <c r="D1329">
        <v>1969</v>
      </c>
      <c r="E1329">
        <v>135</v>
      </c>
      <c r="F1329" t="s">
        <v>21</v>
      </c>
      <c r="G1329">
        <v>7.9</v>
      </c>
      <c r="H1329">
        <v>98</v>
      </c>
      <c r="I1329">
        <v>12.06</v>
      </c>
    </row>
    <row r="1330" spans="1:9">
      <c r="A1330">
        <v>528</v>
      </c>
      <c r="B1330" t="s">
        <v>892</v>
      </c>
      <c r="C1330" t="s">
        <v>684</v>
      </c>
      <c r="D1330">
        <v>1967</v>
      </c>
      <c r="E1330">
        <v>110</v>
      </c>
      <c r="F1330" t="s">
        <v>21</v>
      </c>
      <c r="G1330">
        <v>7.9</v>
      </c>
      <c r="H1330">
        <v>76</v>
      </c>
      <c r="I1330">
        <v>24.38</v>
      </c>
    </row>
    <row r="1331" spans="1:9">
      <c r="A1331">
        <v>528</v>
      </c>
      <c r="B1331" t="s">
        <v>892</v>
      </c>
      <c r="C1331" t="s">
        <v>684</v>
      </c>
      <c r="D1331">
        <v>1967</v>
      </c>
      <c r="E1331">
        <v>110</v>
      </c>
      <c r="F1331" t="s">
        <v>57</v>
      </c>
      <c r="G1331">
        <v>7.9</v>
      </c>
      <c r="H1331">
        <v>76</v>
      </c>
      <c r="I1331">
        <v>24.38</v>
      </c>
    </row>
    <row r="1332" spans="1:9">
      <c r="A1332">
        <v>528</v>
      </c>
      <c r="B1332" t="s">
        <v>892</v>
      </c>
      <c r="C1332" t="s">
        <v>684</v>
      </c>
      <c r="D1332">
        <v>1967</v>
      </c>
      <c r="E1332">
        <v>110</v>
      </c>
      <c r="F1332" t="s">
        <v>83</v>
      </c>
      <c r="G1332">
        <v>7.9</v>
      </c>
      <c r="H1332">
        <v>76</v>
      </c>
      <c r="I1332">
        <v>24.38</v>
      </c>
    </row>
    <row r="1333" spans="1:9">
      <c r="A1333">
        <v>529</v>
      </c>
      <c r="B1333" t="s">
        <v>893</v>
      </c>
      <c r="C1333" t="s">
        <v>227</v>
      </c>
      <c r="D1333">
        <v>1965</v>
      </c>
      <c r="E1333">
        <v>197</v>
      </c>
      <c r="F1333" t="s">
        <v>21</v>
      </c>
      <c r="G1333">
        <v>7.9</v>
      </c>
      <c r="H1333">
        <v>69</v>
      </c>
      <c r="I1333">
        <v>111.72</v>
      </c>
    </row>
    <row r="1334" spans="1:9">
      <c r="A1334">
        <v>529</v>
      </c>
      <c r="B1334" t="s">
        <v>893</v>
      </c>
      <c r="C1334" t="s">
        <v>227</v>
      </c>
      <c r="D1334">
        <v>1965</v>
      </c>
      <c r="E1334">
        <v>197</v>
      </c>
      <c r="F1334" t="s">
        <v>50</v>
      </c>
      <c r="G1334">
        <v>7.9</v>
      </c>
      <c r="H1334">
        <v>69</v>
      </c>
      <c r="I1334">
        <v>111.72</v>
      </c>
    </row>
    <row r="1335" spans="1:9">
      <c r="A1335">
        <v>529</v>
      </c>
      <c r="B1335" t="s">
        <v>893</v>
      </c>
      <c r="C1335" t="s">
        <v>227</v>
      </c>
      <c r="D1335">
        <v>1965</v>
      </c>
      <c r="E1335">
        <v>197</v>
      </c>
      <c r="F1335" t="s">
        <v>80</v>
      </c>
      <c r="G1335">
        <v>7.9</v>
      </c>
      <c r="H1335">
        <v>69</v>
      </c>
      <c r="I1335">
        <v>111.72</v>
      </c>
    </row>
    <row r="1336" spans="1:9">
      <c r="A1336">
        <v>530</v>
      </c>
      <c r="B1336" t="s">
        <v>894</v>
      </c>
      <c r="C1336" t="s">
        <v>895</v>
      </c>
      <c r="D1336">
        <v>2014</v>
      </c>
      <c r="E1336">
        <v>150</v>
      </c>
      <c r="F1336" t="s">
        <v>27</v>
      </c>
      <c r="G1336">
        <v>7.9</v>
      </c>
      <c r="H1336">
        <v>71</v>
      </c>
      <c r="I1336">
        <v>2.63</v>
      </c>
    </row>
    <row r="1337" spans="1:9">
      <c r="A1337">
        <v>530</v>
      </c>
      <c r="B1337" t="s">
        <v>894</v>
      </c>
      <c r="C1337" t="s">
        <v>895</v>
      </c>
      <c r="D1337">
        <v>2014</v>
      </c>
      <c r="E1337">
        <v>150</v>
      </c>
      <c r="F1337" t="s">
        <v>24</v>
      </c>
      <c r="G1337">
        <v>7.9</v>
      </c>
      <c r="H1337">
        <v>71</v>
      </c>
      <c r="I1337">
        <v>2.63</v>
      </c>
    </row>
    <row r="1338" spans="1:9">
      <c r="A1338">
        <v>530</v>
      </c>
      <c r="B1338" t="s">
        <v>894</v>
      </c>
      <c r="C1338" t="s">
        <v>895</v>
      </c>
      <c r="D1338">
        <v>2014</v>
      </c>
      <c r="E1338">
        <v>150</v>
      </c>
      <c r="F1338" t="s">
        <v>83</v>
      </c>
      <c r="G1338">
        <v>7.9</v>
      </c>
      <c r="H1338">
        <v>71</v>
      </c>
      <c r="I1338">
        <v>2.63</v>
      </c>
    </row>
    <row r="1339" spans="1:9">
      <c r="A1339">
        <v>531</v>
      </c>
      <c r="B1339" t="s">
        <v>896</v>
      </c>
      <c r="C1339" t="s">
        <v>556</v>
      </c>
      <c r="D1339">
        <v>1922</v>
      </c>
      <c r="E1339">
        <v>94</v>
      </c>
      <c r="F1339" t="s">
        <v>70</v>
      </c>
      <c r="G1339">
        <v>7.9</v>
      </c>
      <c r="H1339">
        <v>0</v>
      </c>
      <c r="I1339">
        <v>0</v>
      </c>
    </row>
    <row r="1340" spans="1:9">
      <c r="A1340">
        <v>531</v>
      </c>
      <c r="B1340" t="s">
        <v>896</v>
      </c>
      <c r="C1340" t="s">
        <v>556</v>
      </c>
      <c r="D1340">
        <v>1922</v>
      </c>
      <c r="E1340">
        <v>94</v>
      </c>
      <c r="F1340" t="s">
        <v>106</v>
      </c>
      <c r="G1340">
        <v>7.9</v>
      </c>
      <c r="H1340">
        <v>0</v>
      </c>
      <c r="I1340">
        <v>0</v>
      </c>
    </row>
    <row r="1341" spans="1:9">
      <c r="A1341">
        <v>532</v>
      </c>
      <c r="B1341" t="s">
        <v>897</v>
      </c>
      <c r="C1341" t="s">
        <v>898</v>
      </c>
      <c r="D1341">
        <v>1962</v>
      </c>
      <c r="E1341">
        <v>126</v>
      </c>
      <c r="F1341" t="s">
        <v>21</v>
      </c>
      <c r="G1341">
        <v>7.9</v>
      </c>
      <c r="H1341">
        <v>94</v>
      </c>
      <c r="I1341">
        <v>0</v>
      </c>
    </row>
    <row r="1342" spans="1:9">
      <c r="A1342">
        <v>532</v>
      </c>
      <c r="B1342" t="s">
        <v>897</v>
      </c>
      <c r="C1342" t="s">
        <v>898</v>
      </c>
      <c r="D1342">
        <v>1962</v>
      </c>
      <c r="E1342">
        <v>126</v>
      </c>
      <c r="F1342" t="s">
        <v>83</v>
      </c>
      <c r="G1342">
        <v>7.9</v>
      </c>
      <c r="H1342">
        <v>94</v>
      </c>
      <c r="I1342">
        <v>0</v>
      </c>
    </row>
    <row r="1343" spans="1:9">
      <c r="A1343">
        <v>533</v>
      </c>
      <c r="B1343" t="s">
        <v>899</v>
      </c>
      <c r="C1343" t="s">
        <v>900</v>
      </c>
      <c r="D1343">
        <v>1994</v>
      </c>
      <c r="E1343">
        <v>102</v>
      </c>
      <c r="F1343" t="s">
        <v>24</v>
      </c>
      <c r="G1343">
        <v>7.9</v>
      </c>
      <c r="H1343">
        <v>77</v>
      </c>
      <c r="I1343">
        <v>2.2000000000000002</v>
      </c>
    </row>
    <row r="1344" spans="1:9">
      <c r="A1344">
        <v>533</v>
      </c>
      <c r="B1344" t="s">
        <v>899</v>
      </c>
      <c r="C1344" t="s">
        <v>900</v>
      </c>
      <c r="D1344">
        <v>1994</v>
      </c>
      <c r="E1344">
        <v>102</v>
      </c>
      <c r="F1344" t="s">
        <v>21</v>
      </c>
      <c r="G1344">
        <v>7.9</v>
      </c>
      <c r="H1344">
        <v>77</v>
      </c>
      <c r="I1344">
        <v>2.2000000000000002</v>
      </c>
    </row>
    <row r="1345" spans="1:9">
      <c r="A1345">
        <v>534</v>
      </c>
      <c r="B1345" t="s">
        <v>901</v>
      </c>
      <c r="C1345" t="s">
        <v>902</v>
      </c>
      <c r="D1345">
        <v>2016</v>
      </c>
      <c r="E1345">
        <v>106</v>
      </c>
      <c r="F1345" t="s">
        <v>60</v>
      </c>
      <c r="G1345">
        <v>7.9</v>
      </c>
      <c r="H1345">
        <v>79</v>
      </c>
      <c r="I1345">
        <v>3.24</v>
      </c>
    </row>
    <row r="1346" spans="1:9">
      <c r="A1346">
        <v>534</v>
      </c>
      <c r="B1346" t="s">
        <v>901</v>
      </c>
      <c r="C1346" t="s">
        <v>902</v>
      </c>
      <c r="D1346">
        <v>2016</v>
      </c>
      <c r="E1346">
        <v>106</v>
      </c>
      <c r="F1346" t="s">
        <v>21</v>
      </c>
      <c r="G1346">
        <v>7.9</v>
      </c>
      <c r="H1346">
        <v>79</v>
      </c>
      <c r="I1346">
        <v>3.24</v>
      </c>
    </row>
    <row r="1347" spans="1:9">
      <c r="A1347">
        <v>534</v>
      </c>
      <c r="B1347" t="s">
        <v>901</v>
      </c>
      <c r="C1347" t="s">
        <v>902</v>
      </c>
      <c r="D1347">
        <v>2016</v>
      </c>
      <c r="E1347">
        <v>106</v>
      </c>
      <c r="F1347" t="s">
        <v>112</v>
      </c>
      <c r="G1347">
        <v>7.9</v>
      </c>
      <c r="H1347">
        <v>79</v>
      </c>
      <c r="I1347">
        <v>3.24</v>
      </c>
    </row>
    <row r="1348" spans="1:9">
      <c r="A1348">
        <v>535</v>
      </c>
      <c r="B1348" t="s">
        <v>903</v>
      </c>
      <c r="C1348" t="s">
        <v>699</v>
      </c>
      <c r="D1348">
        <v>1971</v>
      </c>
      <c r="E1348">
        <v>91</v>
      </c>
      <c r="F1348" t="s">
        <v>60</v>
      </c>
      <c r="G1348">
        <v>7.9</v>
      </c>
      <c r="H1348">
        <v>62</v>
      </c>
      <c r="I1348">
        <v>0</v>
      </c>
    </row>
    <row r="1349" spans="1:9">
      <c r="A1349">
        <v>535</v>
      </c>
      <c r="B1349" t="s">
        <v>903</v>
      </c>
      <c r="C1349" t="s">
        <v>699</v>
      </c>
      <c r="D1349">
        <v>1971</v>
      </c>
      <c r="E1349">
        <v>91</v>
      </c>
      <c r="F1349" t="s">
        <v>21</v>
      </c>
      <c r="G1349">
        <v>7.9</v>
      </c>
      <c r="H1349">
        <v>62</v>
      </c>
      <c r="I1349">
        <v>0</v>
      </c>
    </row>
    <row r="1350" spans="1:9">
      <c r="A1350">
        <v>535</v>
      </c>
      <c r="B1350" t="s">
        <v>903</v>
      </c>
      <c r="C1350" t="s">
        <v>699</v>
      </c>
      <c r="D1350">
        <v>1971</v>
      </c>
      <c r="E1350">
        <v>91</v>
      </c>
      <c r="F1350" t="s">
        <v>50</v>
      </c>
      <c r="G1350">
        <v>7.9</v>
      </c>
      <c r="H1350">
        <v>62</v>
      </c>
      <c r="I1350">
        <v>0</v>
      </c>
    </row>
    <row r="1351" spans="1:9">
      <c r="A1351">
        <v>536</v>
      </c>
      <c r="B1351" t="s">
        <v>904</v>
      </c>
      <c r="C1351" t="s">
        <v>905</v>
      </c>
      <c r="D1351">
        <v>2019</v>
      </c>
      <c r="E1351">
        <v>113</v>
      </c>
      <c r="F1351" t="s">
        <v>36</v>
      </c>
      <c r="G1351">
        <v>7.9</v>
      </c>
      <c r="H1351">
        <v>69</v>
      </c>
      <c r="I1351">
        <v>0</v>
      </c>
    </row>
    <row r="1352" spans="1:9">
      <c r="A1352">
        <v>536</v>
      </c>
      <c r="B1352" t="s">
        <v>904</v>
      </c>
      <c r="C1352" t="s">
        <v>905</v>
      </c>
      <c r="D1352">
        <v>2019</v>
      </c>
      <c r="E1352">
        <v>113</v>
      </c>
      <c r="F1352" t="s">
        <v>30</v>
      </c>
      <c r="G1352">
        <v>7.9</v>
      </c>
      <c r="H1352">
        <v>69</v>
      </c>
      <c r="I1352">
        <v>0</v>
      </c>
    </row>
    <row r="1353" spans="1:9">
      <c r="A1353">
        <v>536</v>
      </c>
      <c r="B1353" t="s">
        <v>904</v>
      </c>
      <c r="C1353" t="s">
        <v>905</v>
      </c>
      <c r="D1353">
        <v>2019</v>
      </c>
      <c r="E1353">
        <v>113</v>
      </c>
      <c r="F1353" t="s">
        <v>21</v>
      </c>
      <c r="G1353">
        <v>7.9</v>
      </c>
      <c r="H1353">
        <v>69</v>
      </c>
      <c r="I1353">
        <v>0</v>
      </c>
    </row>
    <row r="1354" spans="1:9">
      <c r="A1354">
        <v>537</v>
      </c>
      <c r="B1354" t="s">
        <v>906</v>
      </c>
      <c r="C1354" t="s">
        <v>124</v>
      </c>
      <c r="D1354">
        <v>1946</v>
      </c>
      <c r="E1354">
        <v>102</v>
      </c>
      <c r="F1354" t="s">
        <v>21</v>
      </c>
      <c r="G1354">
        <v>7.9</v>
      </c>
      <c r="H1354">
        <v>100</v>
      </c>
      <c r="I1354">
        <v>10.46</v>
      </c>
    </row>
    <row r="1355" spans="1:9">
      <c r="A1355">
        <v>537</v>
      </c>
      <c r="B1355" t="s">
        <v>906</v>
      </c>
      <c r="C1355" t="s">
        <v>124</v>
      </c>
      <c r="D1355">
        <v>1946</v>
      </c>
      <c r="E1355">
        <v>102</v>
      </c>
      <c r="F1355" t="s">
        <v>176</v>
      </c>
      <c r="G1355">
        <v>7.9</v>
      </c>
      <c r="H1355">
        <v>100</v>
      </c>
      <c r="I1355">
        <v>10.46</v>
      </c>
    </row>
    <row r="1356" spans="1:9">
      <c r="A1356">
        <v>537</v>
      </c>
      <c r="B1356" t="s">
        <v>906</v>
      </c>
      <c r="C1356" t="s">
        <v>124</v>
      </c>
      <c r="D1356">
        <v>1946</v>
      </c>
      <c r="E1356">
        <v>102</v>
      </c>
      <c r="F1356" t="s">
        <v>50</v>
      </c>
      <c r="G1356">
        <v>7.9</v>
      </c>
      <c r="H1356">
        <v>100</v>
      </c>
      <c r="I1356">
        <v>10.46</v>
      </c>
    </row>
    <row r="1357" spans="1:9">
      <c r="A1357">
        <v>538</v>
      </c>
      <c r="B1357" t="s">
        <v>907</v>
      </c>
      <c r="C1357" t="s">
        <v>566</v>
      </c>
      <c r="D1357">
        <v>2002</v>
      </c>
      <c r="E1357">
        <v>120</v>
      </c>
      <c r="F1357" t="s">
        <v>27</v>
      </c>
      <c r="G1357">
        <v>7.9</v>
      </c>
      <c r="H1357">
        <v>85</v>
      </c>
      <c r="I1357">
        <v>53.71</v>
      </c>
    </row>
    <row r="1358" spans="1:9">
      <c r="A1358">
        <v>538</v>
      </c>
      <c r="B1358" t="s">
        <v>907</v>
      </c>
      <c r="C1358" t="s">
        <v>566</v>
      </c>
      <c r="D1358">
        <v>2002</v>
      </c>
      <c r="E1358">
        <v>120</v>
      </c>
      <c r="F1358" t="s">
        <v>36</v>
      </c>
      <c r="G1358">
        <v>7.9</v>
      </c>
      <c r="H1358">
        <v>85</v>
      </c>
      <c r="I1358">
        <v>53.71</v>
      </c>
    </row>
    <row r="1359" spans="1:9">
      <c r="A1359">
        <v>538</v>
      </c>
      <c r="B1359" t="s">
        <v>907</v>
      </c>
      <c r="C1359" t="s">
        <v>566</v>
      </c>
      <c r="D1359">
        <v>2002</v>
      </c>
      <c r="E1359">
        <v>120</v>
      </c>
      <c r="F1359" t="s">
        <v>21</v>
      </c>
      <c r="G1359">
        <v>7.9</v>
      </c>
      <c r="H1359">
        <v>85</v>
      </c>
      <c r="I1359">
        <v>53.71</v>
      </c>
    </row>
    <row r="1360" spans="1:9">
      <c r="A1360">
        <v>539</v>
      </c>
      <c r="B1360" t="s">
        <v>908</v>
      </c>
      <c r="C1360" t="s">
        <v>909</v>
      </c>
      <c r="D1360">
        <v>1968</v>
      </c>
      <c r="E1360">
        <v>134</v>
      </c>
      <c r="F1360" t="s">
        <v>30</v>
      </c>
      <c r="G1360">
        <v>7.9</v>
      </c>
      <c r="H1360">
        <v>0</v>
      </c>
      <c r="I1360">
        <v>22.28</v>
      </c>
    </row>
    <row r="1361" spans="1:9">
      <c r="A1361">
        <v>539</v>
      </c>
      <c r="B1361" t="s">
        <v>908</v>
      </c>
      <c r="C1361" t="s">
        <v>909</v>
      </c>
      <c r="D1361">
        <v>1968</v>
      </c>
      <c r="E1361">
        <v>134</v>
      </c>
      <c r="F1361" t="s">
        <v>21</v>
      </c>
      <c r="G1361">
        <v>7.9</v>
      </c>
      <c r="H1361">
        <v>0</v>
      </c>
      <c r="I1361">
        <v>22.28</v>
      </c>
    </row>
    <row r="1362" spans="1:9">
      <c r="A1362">
        <v>539</v>
      </c>
      <c r="B1362" t="s">
        <v>908</v>
      </c>
      <c r="C1362" t="s">
        <v>909</v>
      </c>
      <c r="D1362">
        <v>1968</v>
      </c>
      <c r="E1362">
        <v>134</v>
      </c>
      <c r="F1362" t="s">
        <v>31</v>
      </c>
      <c r="G1362">
        <v>7.9</v>
      </c>
      <c r="H1362">
        <v>0</v>
      </c>
      <c r="I1362">
        <v>22.28</v>
      </c>
    </row>
    <row r="1363" spans="1:9">
      <c r="A1363">
        <v>540</v>
      </c>
      <c r="B1363" t="s">
        <v>910</v>
      </c>
      <c r="C1363" t="s">
        <v>911</v>
      </c>
      <c r="D1363">
        <v>2011</v>
      </c>
      <c r="E1363">
        <v>100</v>
      </c>
      <c r="F1363" t="s">
        <v>60</v>
      </c>
      <c r="G1363">
        <v>7.9</v>
      </c>
      <c r="H1363">
        <v>89</v>
      </c>
      <c r="I1363">
        <v>44.67</v>
      </c>
    </row>
    <row r="1364" spans="1:9">
      <c r="A1364">
        <v>540</v>
      </c>
      <c r="B1364" t="s">
        <v>910</v>
      </c>
      <c r="C1364" t="s">
        <v>911</v>
      </c>
      <c r="D1364">
        <v>2011</v>
      </c>
      <c r="E1364">
        <v>100</v>
      </c>
      <c r="F1364" t="s">
        <v>21</v>
      </c>
      <c r="G1364">
        <v>7.9</v>
      </c>
      <c r="H1364">
        <v>89</v>
      </c>
      <c r="I1364">
        <v>44.67</v>
      </c>
    </row>
    <row r="1365" spans="1:9">
      <c r="A1365">
        <v>540</v>
      </c>
      <c r="B1365" t="s">
        <v>910</v>
      </c>
      <c r="C1365" t="s">
        <v>911</v>
      </c>
      <c r="D1365">
        <v>2011</v>
      </c>
      <c r="E1365">
        <v>100</v>
      </c>
      <c r="F1365" t="s">
        <v>50</v>
      </c>
      <c r="G1365">
        <v>7.9</v>
      </c>
      <c r="H1365">
        <v>89</v>
      </c>
      <c r="I1365">
        <v>44.67</v>
      </c>
    </row>
    <row r="1366" spans="1:9">
      <c r="A1366">
        <v>541</v>
      </c>
      <c r="B1366" t="s">
        <v>912</v>
      </c>
      <c r="C1366" t="s">
        <v>913</v>
      </c>
      <c r="D1366">
        <v>1933</v>
      </c>
      <c r="E1366">
        <v>100</v>
      </c>
      <c r="F1366" t="s">
        <v>36</v>
      </c>
      <c r="G1366">
        <v>7.9</v>
      </c>
      <c r="H1366">
        <v>92</v>
      </c>
      <c r="I1366">
        <v>10</v>
      </c>
    </row>
    <row r="1367" spans="1:9">
      <c r="A1367">
        <v>541</v>
      </c>
      <c r="B1367" t="s">
        <v>912</v>
      </c>
      <c r="C1367" t="s">
        <v>913</v>
      </c>
      <c r="D1367">
        <v>1933</v>
      </c>
      <c r="E1367">
        <v>100</v>
      </c>
      <c r="F1367" t="s">
        <v>106</v>
      </c>
      <c r="G1367">
        <v>7.9</v>
      </c>
      <c r="H1367">
        <v>92</v>
      </c>
      <c r="I1367">
        <v>10</v>
      </c>
    </row>
    <row r="1368" spans="1:9">
      <c r="A1368">
        <v>541</v>
      </c>
      <c r="B1368" t="s">
        <v>912</v>
      </c>
      <c r="C1368" t="s">
        <v>913</v>
      </c>
      <c r="D1368">
        <v>1933</v>
      </c>
      <c r="E1368">
        <v>100</v>
      </c>
      <c r="F1368" t="s">
        <v>44</v>
      </c>
      <c r="G1368">
        <v>7.9</v>
      </c>
      <c r="H1368">
        <v>92</v>
      </c>
      <c r="I1368">
        <v>10</v>
      </c>
    </row>
    <row r="1369" spans="1:9">
      <c r="A1369">
        <v>542</v>
      </c>
      <c r="B1369" t="s">
        <v>914</v>
      </c>
      <c r="C1369" t="s">
        <v>749</v>
      </c>
      <c r="D1369">
        <v>2018</v>
      </c>
      <c r="E1369">
        <v>121</v>
      </c>
      <c r="F1369" t="s">
        <v>24</v>
      </c>
      <c r="G1369">
        <v>7.9</v>
      </c>
      <c r="H1369">
        <v>93</v>
      </c>
      <c r="I1369">
        <v>3.31</v>
      </c>
    </row>
    <row r="1370" spans="1:9">
      <c r="A1370">
        <v>542</v>
      </c>
      <c r="B1370" t="s">
        <v>914</v>
      </c>
      <c r="C1370" t="s">
        <v>749</v>
      </c>
      <c r="D1370">
        <v>2018</v>
      </c>
      <c r="E1370">
        <v>121</v>
      </c>
      <c r="F1370" t="s">
        <v>21</v>
      </c>
      <c r="G1370">
        <v>7.9</v>
      </c>
      <c r="H1370">
        <v>93</v>
      </c>
      <c r="I1370">
        <v>3.31</v>
      </c>
    </row>
    <row r="1371" spans="1:9">
      <c r="A1371">
        <v>542</v>
      </c>
      <c r="B1371" t="s">
        <v>914</v>
      </c>
      <c r="C1371" t="s">
        <v>749</v>
      </c>
      <c r="D1371">
        <v>2018</v>
      </c>
      <c r="E1371">
        <v>121</v>
      </c>
      <c r="F1371" t="s">
        <v>83</v>
      </c>
      <c r="G1371">
        <v>7.9</v>
      </c>
      <c r="H1371">
        <v>93</v>
      </c>
      <c r="I1371">
        <v>3.31</v>
      </c>
    </row>
    <row r="1372" spans="1:9">
      <c r="A1372">
        <v>543</v>
      </c>
      <c r="B1372" t="s">
        <v>915</v>
      </c>
      <c r="C1372" t="s">
        <v>916</v>
      </c>
      <c r="D1372">
        <v>1983</v>
      </c>
      <c r="E1372">
        <v>93</v>
      </c>
      <c r="F1372" t="s">
        <v>60</v>
      </c>
      <c r="G1372">
        <v>7.9</v>
      </c>
      <c r="H1372">
        <v>77</v>
      </c>
      <c r="I1372">
        <v>20.61</v>
      </c>
    </row>
    <row r="1373" spans="1:9">
      <c r="A1373">
        <v>543</v>
      </c>
      <c r="B1373" t="s">
        <v>915</v>
      </c>
      <c r="C1373" t="s">
        <v>916</v>
      </c>
      <c r="D1373">
        <v>1983</v>
      </c>
      <c r="E1373">
        <v>93</v>
      </c>
      <c r="F1373" t="s">
        <v>88</v>
      </c>
      <c r="G1373">
        <v>7.9</v>
      </c>
      <c r="H1373">
        <v>77</v>
      </c>
      <c r="I1373">
        <v>20.61</v>
      </c>
    </row>
    <row r="1374" spans="1:9">
      <c r="A1374">
        <v>544</v>
      </c>
      <c r="B1374" t="s">
        <v>917</v>
      </c>
      <c r="C1374" t="s">
        <v>152</v>
      </c>
      <c r="D1374">
        <v>1956</v>
      </c>
      <c r="E1374">
        <v>84</v>
      </c>
      <c r="F1374" t="s">
        <v>24</v>
      </c>
      <c r="G1374">
        <v>7.9</v>
      </c>
      <c r="H1374">
        <v>91</v>
      </c>
      <c r="I1374">
        <v>0</v>
      </c>
    </row>
    <row r="1375" spans="1:9">
      <c r="A1375">
        <v>544</v>
      </c>
      <c r="B1375" t="s">
        <v>917</v>
      </c>
      <c r="C1375" t="s">
        <v>152</v>
      </c>
      <c r="D1375">
        <v>1956</v>
      </c>
      <c r="E1375">
        <v>84</v>
      </c>
      <c r="F1375" t="s">
        <v>21</v>
      </c>
      <c r="G1375">
        <v>7.9</v>
      </c>
      <c r="H1375">
        <v>91</v>
      </c>
      <c r="I1375">
        <v>0</v>
      </c>
    </row>
    <row r="1376" spans="1:9">
      <c r="A1376">
        <v>544</v>
      </c>
      <c r="B1376" t="s">
        <v>917</v>
      </c>
      <c r="C1376" t="s">
        <v>152</v>
      </c>
      <c r="D1376">
        <v>1956</v>
      </c>
      <c r="E1376">
        <v>84</v>
      </c>
      <c r="F1376" t="s">
        <v>176</v>
      </c>
      <c r="G1376">
        <v>7.9</v>
      </c>
      <c r="H1376">
        <v>91</v>
      </c>
      <c r="I1376">
        <v>0</v>
      </c>
    </row>
    <row r="1377" spans="1:9">
      <c r="A1377">
        <v>545</v>
      </c>
      <c r="B1377" t="s">
        <v>918</v>
      </c>
      <c r="C1377" t="s">
        <v>682</v>
      </c>
      <c r="D1377">
        <v>2000</v>
      </c>
      <c r="E1377">
        <v>140</v>
      </c>
      <c r="F1377" t="s">
        <v>24</v>
      </c>
      <c r="G1377">
        <v>7.9</v>
      </c>
      <c r="H1377">
        <v>63</v>
      </c>
      <c r="I1377">
        <v>4.18</v>
      </c>
    </row>
    <row r="1378" spans="1:9">
      <c r="A1378">
        <v>545</v>
      </c>
      <c r="B1378" t="s">
        <v>918</v>
      </c>
      <c r="C1378" t="s">
        <v>682</v>
      </c>
      <c r="D1378">
        <v>2000</v>
      </c>
      <c r="E1378">
        <v>140</v>
      </c>
      <c r="F1378" t="s">
        <v>21</v>
      </c>
      <c r="G1378">
        <v>7.9</v>
      </c>
      <c r="H1378">
        <v>63</v>
      </c>
      <c r="I1378">
        <v>4.18</v>
      </c>
    </row>
    <row r="1379" spans="1:9">
      <c r="A1379">
        <v>545</v>
      </c>
      <c r="B1379" t="s">
        <v>918</v>
      </c>
      <c r="C1379" t="s">
        <v>682</v>
      </c>
      <c r="D1379">
        <v>2000</v>
      </c>
      <c r="E1379">
        <v>140</v>
      </c>
      <c r="F1379" t="s">
        <v>237</v>
      </c>
      <c r="G1379">
        <v>7.9</v>
      </c>
      <c r="H1379">
        <v>63</v>
      </c>
      <c r="I1379">
        <v>4.18</v>
      </c>
    </row>
    <row r="1380" spans="1:9">
      <c r="A1380">
        <v>546</v>
      </c>
      <c r="B1380" t="s">
        <v>919</v>
      </c>
      <c r="C1380" t="s">
        <v>513</v>
      </c>
      <c r="D1380">
        <v>1993</v>
      </c>
      <c r="E1380">
        <v>94</v>
      </c>
      <c r="F1380" t="s">
        <v>21</v>
      </c>
      <c r="G1380">
        <v>7.9</v>
      </c>
      <c r="H1380">
        <v>87</v>
      </c>
      <c r="I1380">
        <v>1.32</v>
      </c>
    </row>
    <row r="1381" spans="1:9">
      <c r="A1381">
        <v>546</v>
      </c>
      <c r="B1381" t="s">
        <v>919</v>
      </c>
      <c r="C1381" t="s">
        <v>513</v>
      </c>
      <c r="D1381">
        <v>1993</v>
      </c>
      <c r="E1381">
        <v>94</v>
      </c>
      <c r="F1381" t="s">
        <v>112</v>
      </c>
      <c r="G1381">
        <v>7.9</v>
      </c>
      <c r="H1381">
        <v>87</v>
      </c>
      <c r="I1381">
        <v>1.32</v>
      </c>
    </row>
    <row r="1382" spans="1:9">
      <c r="A1382">
        <v>546</v>
      </c>
      <c r="B1382" t="s">
        <v>919</v>
      </c>
      <c r="C1382" t="s">
        <v>513</v>
      </c>
      <c r="D1382">
        <v>1993</v>
      </c>
      <c r="E1382">
        <v>94</v>
      </c>
      <c r="F1382" t="s">
        <v>57</v>
      </c>
      <c r="G1382">
        <v>7.9</v>
      </c>
      <c r="H1382">
        <v>87</v>
      </c>
      <c r="I1382">
        <v>1.32</v>
      </c>
    </row>
    <row r="1383" spans="1:9">
      <c r="A1383">
        <v>547</v>
      </c>
      <c r="B1383" t="s">
        <v>920</v>
      </c>
      <c r="C1383" t="s">
        <v>124</v>
      </c>
      <c r="D1383">
        <v>1951</v>
      </c>
      <c r="E1383">
        <v>101</v>
      </c>
      <c r="F1383" t="s">
        <v>24</v>
      </c>
      <c r="G1383">
        <v>7.9</v>
      </c>
      <c r="H1383">
        <v>88</v>
      </c>
      <c r="I1383">
        <v>7.63</v>
      </c>
    </row>
    <row r="1384" spans="1:9">
      <c r="A1384">
        <v>547</v>
      </c>
      <c r="B1384" t="s">
        <v>920</v>
      </c>
      <c r="C1384" t="s">
        <v>124</v>
      </c>
      <c r="D1384">
        <v>1951</v>
      </c>
      <c r="E1384">
        <v>101</v>
      </c>
      <c r="F1384" t="s">
        <v>21</v>
      </c>
      <c r="G1384">
        <v>7.9</v>
      </c>
      <c r="H1384">
        <v>88</v>
      </c>
      <c r="I1384">
        <v>7.63</v>
      </c>
    </row>
    <row r="1385" spans="1:9">
      <c r="A1385">
        <v>547</v>
      </c>
      <c r="B1385" t="s">
        <v>920</v>
      </c>
      <c r="C1385" t="s">
        <v>124</v>
      </c>
      <c r="D1385">
        <v>1951</v>
      </c>
      <c r="E1385">
        <v>101</v>
      </c>
      <c r="F1385" t="s">
        <v>176</v>
      </c>
      <c r="G1385">
        <v>7.9</v>
      </c>
      <c r="H1385">
        <v>88</v>
      </c>
      <c r="I1385">
        <v>7.63</v>
      </c>
    </row>
    <row r="1386" spans="1:9">
      <c r="A1386">
        <v>548</v>
      </c>
      <c r="B1386" t="s">
        <v>921</v>
      </c>
      <c r="C1386" t="s">
        <v>922</v>
      </c>
      <c r="D1386">
        <v>2013</v>
      </c>
      <c r="E1386">
        <v>96</v>
      </c>
      <c r="F1386" t="s">
        <v>21</v>
      </c>
      <c r="G1386">
        <v>7.9</v>
      </c>
      <c r="H1386">
        <v>82</v>
      </c>
      <c r="I1386">
        <v>1.01</v>
      </c>
    </row>
    <row r="1387" spans="1:9">
      <c r="A1387">
        <v>549</v>
      </c>
      <c r="B1387" t="s">
        <v>923</v>
      </c>
      <c r="C1387" t="s">
        <v>742</v>
      </c>
      <c r="D1387">
        <v>1970</v>
      </c>
      <c r="E1387">
        <v>140</v>
      </c>
      <c r="F1387" t="s">
        <v>24</v>
      </c>
      <c r="G1387">
        <v>7.9</v>
      </c>
      <c r="H1387">
        <v>92</v>
      </c>
      <c r="I1387">
        <v>0.37</v>
      </c>
    </row>
    <row r="1388" spans="1:9">
      <c r="A1388">
        <v>549</v>
      </c>
      <c r="B1388" t="s">
        <v>923</v>
      </c>
      <c r="C1388" t="s">
        <v>742</v>
      </c>
      <c r="D1388">
        <v>1970</v>
      </c>
      <c r="E1388">
        <v>140</v>
      </c>
      <c r="F1388" t="s">
        <v>21</v>
      </c>
      <c r="G1388">
        <v>7.9</v>
      </c>
      <c r="H1388">
        <v>92</v>
      </c>
      <c r="I1388">
        <v>0.37</v>
      </c>
    </row>
    <row r="1389" spans="1:9">
      <c r="A1389">
        <v>549</v>
      </c>
      <c r="B1389" t="s">
        <v>923</v>
      </c>
      <c r="C1389" t="s">
        <v>742</v>
      </c>
      <c r="D1389">
        <v>1970</v>
      </c>
      <c r="E1389">
        <v>140</v>
      </c>
      <c r="F1389" t="s">
        <v>83</v>
      </c>
      <c r="G1389">
        <v>7.9</v>
      </c>
      <c r="H1389">
        <v>92</v>
      </c>
      <c r="I1389">
        <v>0.37</v>
      </c>
    </row>
    <row r="1390" spans="1:9">
      <c r="A1390">
        <v>550</v>
      </c>
      <c r="B1390" t="s">
        <v>924</v>
      </c>
      <c r="C1390" t="s">
        <v>665</v>
      </c>
      <c r="D1390">
        <v>1970</v>
      </c>
      <c r="E1390">
        <v>172</v>
      </c>
      <c r="F1390" t="s">
        <v>30</v>
      </c>
      <c r="G1390">
        <v>7.9</v>
      </c>
      <c r="H1390">
        <v>86</v>
      </c>
      <c r="I1390">
        <v>61.7</v>
      </c>
    </row>
    <row r="1391" spans="1:9">
      <c r="A1391">
        <v>550</v>
      </c>
      <c r="B1391" t="s">
        <v>924</v>
      </c>
      <c r="C1391" t="s">
        <v>665</v>
      </c>
      <c r="D1391">
        <v>1970</v>
      </c>
      <c r="E1391">
        <v>172</v>
      </c>
      <c r="F1391" t="s">
        <v>21</v>
      </c>
      <c r="G1391">
        <v>7.9</v>
      </c>
      <c r="H1391">
        <v>86</v>
      </c>
      <c r="I1391">
        <v>61.7</v>
      </c>
    </row>
    <row r="1392" spans="1:9">
      <c r="A1392">
        <v>550</v>
      </c>
      <c r="B1392" t="s">
        <v>924</v>
      </c>
      <c r="C1392" t="s">
        <v>665</v>
      </c>
      <c r="D1392">
        <v>1970</v>
      </c>
      <c r="E1392">
        <v>172</v>
      </c>
      <c r="F1392" t="s">
        <v>80</v>
      </c>
      <c r="G1392">
        <v>7.9</v>
      </c>
      <c r="H1392">
        <v>86</v>
      </c>
      <c r="I1392">
        <v>61.7</v>
      </c>
    </row>
    <row r="1393" spans="1:9">
      <c r="A1393">
        <v>551</v>
      </c>
      <c r="B1393" t="s">
        <v>925</v>
      </c>
      <c r="C1393" t="s">
        <v>709</v>
      </c>
      <c r="D1393">
        <v>1946</v>
      </c>
      <c r="E1393">
        <v>114</v>
      </c>
      <c r="F1393" t="s">
        <v>24</v>
      </c>
      <c r="G1393">
        <v>7.9</v>
      </c>
      <c r="H1393">
        <v>86</v>
      </c>
      <c r="I1393">
        <v>6.54</v>
      </c>
    </row>
    <row r="1394" spans="1:9">
      <c r="A1394">
        <v>551</v>
      </c>
      <c r="B1394" t="s">
        <v>925</v>
      </c>
      <c r="C1394" t="s">
        <v>709</v>
      </c>
      <c r="D1394">
        <v>1946</v>
      </c>
      <c r="E1394">
        <v>114</v>
      </c>
      <c r="F1394" t="s">
        <v>176</v>
      </c>
      <c r="G1394">
        <v>7.9</v>
      </c>
      <c r="H1394">
        <v>86</v>
      </c>
      <c r="I1394">
        <v>6.54</v>
      </c>
    </row>
    <row r="1395" spans="1:9">
      <c r="A1395">
        <v>551</v>
      </c>
      <c r="B1395" t="s">
        <v>925</v>
      </c>
      <c r="C1395" t="s">
        <v>709</v>
      </c>
      <c r="D1395">
        <v>1946</v>
      </c>
      <c r="E1395">
        <v>114</v>
      </c>
      <c r="F1395" t="s">
        <v>57</v>
      </c>
      <c r="G1395">
        <v>7.9</v>
      </c>
      <c r="H1395">
        <v>86</v>
      </c>
      <c r="I1395">
        <v>6.54</v>
      </c>
    </row>
    <row r="1396" spans="1:9">
      <c r="A1396">
        <v>552</v>
      </c>
      <c r="B1396" t="s">
        <v>926</v>
      </c>
      <c r="C1396" t="s">
        <v>243</v>
      </c>
      <c r="D1396">
        <v>2009</v>
      </c>
      <c r="E1396">
        <v>119</v>
      </c>
      <c r="F1396" t="s">
        <v>21</v>
      </c>
      <c r="G1396">
        <v>7.9</v>
      </c>
      <c r="H1396">
        <v>87</v>
      </c>
      <c r="I1396">
        <v>0.11</v>
      </c>
    </row>
    <row r="1397" spans="1:9">
      <c r="A1397">
        <v>552</v>
      </c>
      <c r="B1397" t="s">
        <v>926</v>
      </c>
      <c r="C1397" t="s">
        <v>243</v>
      </c>
      <c r="D1397">
        <v>2009</v>
      </c>
      <c r="E1397">
        <v>119</v>
      </c>
      <c r="F1397" t="s">
        <v>57</v>
      </c>
      <c r="G1397">
        <v>7.9</v>
      </c>
      <c r="H1397">
        <v>87</v>
      </c>
      <c r="I1397">
        <v>0.11</v>
      </c>
    </row>
    <row r="1398" spans="1:9">
      <c r="A1398">
        <v>553</v>
      </c>
      <c r="B1398" t="s">
        <v>927</v>
      </c>
      <c r="C1398" t="s">
        <v>928</v>
      </c>
      <c r="D1398">
        <v>1940</v>
      </c>
      <c r="E1398">
        <v>112</v>
      </c>
      <c r="F1398" t="s">
        <v>60</v>
      </c>
      <c r="G1398">
        <v>7.9</v>
      </c>
      <c r="H1398">
        <v>96</v>
      </c>
      <c r="I1398">
        <v>0</v>
      </c>
    </row>
    <row r="1399" spans="1:9">
      <c r="A1399">
        <v>553</v>
      </c>
      <c r="B1399" t="s">
        <v>927</v>
      </c>
      <c r="C1399" t="s">
        <v>928</v>
      </c>
      <c r="D1399">
        <v>1940</v>
      </c>
      <c r="E1399">
        <v>112</v>
      </c>
      <c r="F1399" t="s">
        <v>50</v>
      </c>
      <c r="G1399">
        <v>7.9</v>
      </c>
      <c r="H1399">
        <v>96</v>
      </c>
      <c r="I1399">
        <v>0</v>
      </c>
    </row>
    <row r="1400" spans="1:9">
      <c r="A1400">
        <v>554</v>
      </c>
      <c r="B1400" t="s">
        <v>929</v>
      </c>
      <c r="C1400" t="s">
        <v>930</v>
      </c>
      <c r="D1400">
        <v>1958</v>
      </c>
      <c r="E1400">
        <v>108</v>
      </c>
      <c r="F1400" t="s">
        <v>21</v>
      </c>
      <c r="G1400">
        <v>7.9</v>
      </c>
      <c r="H1400">
        <v>84</v>
      </c>
      <c r="I1400">
        <v>17.57</v>
      </c>
    </row>
    <row r="1401" spans="1:9">
      <c r="A1401">
        <v>555</v>
      </c>
      <c r="B1401" t="s">
        <v>931</v>
      </c>
      <c r="C1401" t="s">
        <v>96</v>
      </c>
      <c r="D1401">
        <v>1944</v>
      </c>
      <c r="E1401">
        <v>118</v>
      </c>
      <c r="F1401" t="s">
        <v>60</v>
      </c>
      <c r="G1401">
        <v>7.9</v>
      </c>
      <c r="H1401">
        <v>0</v>
      </c>
      <c r="I1401">
        <v>0</v>
      </c>
    </row>
    <row r="1402" spans="1:9">
      <c r="A1402">
        <v>555</v>
      </c>
      <c r="B1402" t="s">
        <v>931</v>
      </c>
      <c r="C1402" t="s">
        <v>96</v>
      </c>
      <c r="D1402">
        <v>1944</v>
      </c>
      <c r="E1402">
        <v>118</v>
      </c>
      <c r="F1402" t="s">
        <v>24</v>
      </c>
      <c r="G1402">
        <v>7.9</v>
      </c>
      <c r="H1402">
        <v>0</v>
      </c>
      <c r="I1402">
        <v>0</v>
      </c>
    </row>
    <row r="1403" spans="1:9">
      <c r="A1403">
        <v>555</v>
      </c>
      <c r="B1403" t="s">
        <v>931</v>
      </c>
      <c r="C1403" t="s">
        <v>96</v>
      </c>
      <c r="D1403">
        <v>1944</v>
      </c>
      <c r="E1403">
        <v>118</v>
      </c>
      <c r="F1403" t="s">
        <v>83</v>
      </c>
      <c r="G1403">
        <v>7.9</v>
      </c>
      <c r="H1403">
        <v>0</v>
      </c>
      <c r="I1403">
        <v>0</v>
      </c>
    </row>
    <row r="1404" spans="1:9">
      <c r="A1404">
        <v>556</v>
      </c>
      <c r="B1404" t="s">
        <v>932</v>
      </c>
      <c r="C1404" t="s">
        <v>933</v>
      </c>
      <c r="D1404">
        <v>2004</v>
      </c>
      <c r="E1404">
        <v>121</v>
      </c>
      <c r="F1404" t="s">
        <v>21</v>
      </c>
      <c r="G1404">
        <v>7.9</v>
      </c>
      <c r="H1404">
        <v>78</v>
      </c>
      <c r="I1404">
        <v>0</v>
      </c>
    </row>
    <row r="1405" spans="1:9">
      <c r="A1405">
        <v>556</v>
      </c>
      <c r="B1405" t="s">
        <v>932</v>
      </c>
      <c r="C1405" t="s">
        <v>933</v>
      </c>
      <c r="D1405">
        <v>2004</v>
      </c>
      <c r="E1405">
        <v>121</v>
      </c>
      <c r="F1405" t="s">
        <v>50</v>
      </c>
      <c r="G1405">
        <v>7.9</v>
      </c>
      <c r="H1405">
        <v>78</v>
      </c>
      <c r="I1405">
        <v>0</v>
      </c>
    </row>
    <row r="1406" spans="1:9">
      <c r="A1406">
        <v>557</v>
      </c>
      <c r="B1406" t="s">
        <v>934</v>
      </c>
      <c r="C1406" t="s">
        <v>935</v>
      </c>
      <c r="D1406">
        <v>1970</v>
      </c>
      <c r="E1406">
        <v>113</v>
      </c>
      <c r="F1406" t="s">
        <v>21</v>
      </c>
      <c r="G1406">
        <v>7.9</v>
      </c>
      <c r="H1406">
        <v>100</v>
      </c>
      <c r="I1406">
        <v>0.54</v>
      </c>
    </row>
    <row r="1407" spans="1:9">
      <c r="A1407">
        <v>558</v>
      </c>
      <c r="B1407" t="s">
        <v>936</v>
      </c>
      <c r="C1407" t="s">
        <v>937</v>
      </c>
      <c r="D1407">
        <v>2012</v>
      </c>
      <c r="E1407">
        <v>127</v>
      </c>
      <c r="F1407" t="s">
        <v>21</v>
      </c>
      <c r="G1407">
        <v>7.9</v>
      </c>
      <c r="H1407">
        <v>95</v>
      </c>
      <c r="I1407">
        <v>6.74</v>
      </c>
    </row>
    <row r="1408" spans="1:9">
      <c r="A1408">
        <v>559</v>
      </c>
      <c r="B1408" t="s">
        <v>938</v>
      </c>
      <c r="C1408" t="s">
        <v>939</v>
      </c>
      <c r="D1408">
        <v>2002</v>
      </c>
      <c r="E1408">
        <v>112</v>
      </c>
      <c r="F1408" t="s">
        <v>21</v>
      </c>
      <c r="G1408">
        <v>7.9</v>
      </c>
      <c r="H1408">
        <v>86</v>
      </c>
      <c r="I1408">
        <v>9.36</v>
      </c>
    </row>
    <row r="1409" spans="1:9">
      <c r="A1409">
        <v>559</v>
      </c>
      <c r="B1409" t="s">
        <v>938</v>
      </c>
      <c r="C1409" t="s">
        <v>939</v>
      </c>
      <c r="D1409">
        <v>2002</v>
      </c>
      <c r="E1409">
        <v>112</v>
      </c>
      <c r="F1409" t="s">
        <v>57</v>
      </c>
      <c r="G1409">
        <v>7.9</v>
      </c>
      <c r="H1409">
        <v>86</v>
      </c>
      <c r="I1409">
        <v>9.36</v>
      </c>
    </row>
    <row r="1410" spans="1:9">
      <c r="A1410">
        <v>559</v>
      </c>
      <c r="B1410" t="s">
        <v>938</v>
      </c>
      <c r="C1410" t="s">
        <v>939</v>
      </c>
      <c r="D1410">
        <v>2002</v>
      </c>
      <c r="E1410">
        <v>112</v>
      </c>
      <c r="F1410" t="s">
        <v>50</v>
      </c>
      <c r="G1410">
        <v>7.9</v>
      </c>
      <c r="H1410">
        <v>86</v>
      </c>
      <c r="I1410">
        <v>9.36</v>
      </c>
    </row>
    <row r="1411" spans="1:9">
      <c r="A1411">
        <v>560</v>
      </c>
      <c r="B1411" t="s">
        <v>940</v>
      </c>
      <c r="C1411" t="s">
        <v>941</v>
      </c>
      <c r="D1411">
        <v>2003</v>
      </c>
      <c r="E1411">
        <v>186</v>
      </c>
      <c r="F1411" t="s">
        <v>60</v>
      </c>
      <c r="G1411">
        <v>7.9</v>
      </c>
      <c r="H1411">
        <v>54</v>
      </c>
      <c r="I1411">
        <v>1.79</v>
      </c>
    </row>
    <row r="1412" spans="1:9">
      <c r="A1412">
        <v>560</v>
      </c>
      <c r="B1412" t="s">
        <v>940</v>
      </c>
      <c r="C1412" t="s">
        <v>941</v>
      </c>
      <c r="D1412">
        <v>2003</v>
      </c>
      <c r="E1412">
        <v>186</v>
      </c>
      <c r="F1412" t="s">
        <v>21</v>
      </c>
      <c r="G1412">
        <v>7.9</v>
      </c>
      <c r="H1412">
        <v>54</v>
      </c>
      <c r="I1412">
        <v>1.79</v>
      </c>
    </row>
    <row r="1413" spans="1:9">
      <c r="A1413">
        <v>560</v>
      </c>
      <c r="B1413" t="s">
        <v>940</v>
      </c>
      <c r="C1413" t="s">
        <v>941</v>
      </c>
      <c r="D1413">
        <v>2003</v>
      </c>
      <c r="E1413">
        <v>186</v>
      </c>
      <c r="F1413" t="s">
        <v>237</v>
      </c>
      <c r="G1413">
        <v>7.9</v>
      </c>
      <c r="H1413">
        <v>54</v>
      </c>
      <c r="I1413">
        <v>1.79</v>
      </c>
    </row>
    <row r="1414" spans="1:9">
      <c r="A1414">
        <v>561</v>
      </c>
      <c r="B1414" t="s">
        <v>942</v>
      </c>
      <c r="C1414" t="s">
        <v>943</v>
      </c>
      <c r="D1414">
        <v>1934</v>
      </c>
      <c r="E1414">
        <v>91</v>
      </c>
      <c r="F1414" t="s">
        <v>60</v>
      </c>
      <c r="G1414">
        <v>7.9</v>
      </c>
      <c r="H1414">
        <v>86</v>
      </c>
      <c r="I1414">
        <v>0</v>
      </c>
    </row>
    <row r="1415" spans="1:9">
      <c r="A1415">
        <v>561</v>
      </c>
      <c r="B1415" t="s">
        <v>942</v>
      </c>
      <c r="C1415" t="s">
        <v>943</v>
      </c>
      <c r="D1415">
        <v>1934</v>
      </c>
      <c r="E1415">
        <v>91</v>
      </c>
      <c r="F1415" t="s">
        <v>24</v>
      </c>
      <c r="G1415">
        <v>7.9</v>
      </c>
      <c r="H1415">
        <v>86</v>
      </c>
      <c r="I1415">
        <v>0</v>
      </c>
    </row>
    <row r="1416" spans="1:9">
      <c r="A1416">
        <v>561</v>
      </c>
      <c r="B1416" t="s">
        <v>942</v>
      </c>
      <c r="C1416" t="s">
        <v>943</v>
      </c>
      <c r="D1416">
        <v>1934</v>
      </c>
      <c r="E1416">
        <v>91</v>
      </c>
      <c r="F1416" t="s">
        <v>57</v>
      </c>
      <c r="G1416">
        <v>7.9</v>
      </c>
      <c r="H1416">
        <v>86</v>
      </c>
      <c r="I1416">
        <v>0</v>
      </c>
    </row>
    <row r="1417" spans="1:9">
      <c r="A1417">
        <v>562</v>
      </c>
      <c r="B1417" t="s">
        <v>944</v>
      </c>
      <c r="C1417" t="s">
        <v>472</v>
      </c>
      <c r="D1417">
        <v>1986</v>
      </c>
      <c r="E1417">
        <v>149</v>
      </c>
      <c r="F1417" t="s">
        <v>21</v>
      </c>
      <c r="G1417">
        <v>7.9</v>
      </c>
      <c r="H1417">
        <v>0</v>
      </c>
      <c r="I1417">
        <v>0.30000000000000004</v>
      </c>
    </row>
    <row r="1418" spans="1:9">
      <c r="A1418">
        <v>563</v>
      </c>
      <c r="B1418" t="s">
        <v>945</v>
      </c>
      <c r="C1418" t="s">
        <v>946</v>
      </c>
      <c r="D1418">
        <v>1950</v>
      </c>
      <c r="E1418">
        <v>94</v>
      </c>
      <c r="F1418" t="s">
        <v>21</v>
      </c>
      <c r="G1418">
        <v>7.9</v>
      </c>
      <c r="H1418">
        <v>0</v>
      </c>
      <c r="I1418">
        <v>0</v>
      </c>
    </row>
    <row r="1419" spans="1:9">
      <c r="A1419">
        <v>563</v>
      </c>
      <c r="B1419" t="s">
        <v>945</v>
      </c>
      <c r="C1419" t="s">
        <v>946</v>
      </c>
      <c r="D1419">
        <v>1950</v>
      </c>
      <c r="E1419">
        <v>94</v>
      </c>
      <c r="F1419" t="s">
        <v>176</v>
      </c>
      <c r="G1419">
        <v>7.9</v>
      </c>
      <c r="H1419">
        <v>0</v>
      </c>
      <c r="I1419">
        <v>0</v>
      </c>
    </row>
    <row r="1420" spans="1:9">
      <c r="A1420">
        <v>563</v>
      </c>
      <c r="B1420" t="s">
        <v>945</v>
      </c>
      <c r="C1420" t="s">
        <v>946</v>
      </c>
      <c r="D1420">
        <v>1950</v>
      </c>
      <c r="E1420">
        <v>94</v>
      </c>
      <c r="F1420" t="s">
        <v>57</v>
      </c>
      <c r="G1420">
        <v>7.9</v>
      </c>
      <c r="H1420">
        <v>0</v>
      </c>
      <c r="I1420">
        <v>0</v>
      </c>
    </row>
    <row r="1421" spans="1:9">
      <c r="A1421">
        <v>564</v>
      </c>
      <c r="B1421" t="s">
        <v>947</v>
      </c>
      <c r="C1421" t="s">
        <v>568</v>
      </c>
      <c r="D1421">
        <v>1973</v>
      </c>
      <c r="E1421">
        <v>123</v>
      </c>
      <c r="F1421" t="s">
        <v>60</v>
      </c>
      <c r="G1421">
        <v>7.9</v>
      </c>
      <c r="H1421">
        <v>0</v>
      </c>
      <c r="I1421">
        <v>0.57999999999999996</v>
      </c>
    </row>
    <row r="1422" spans="1:9">
      <c r="A1422">
        <v>564</v>
      </c>
      <c r="B1422" t="s">
        <v>947</v>
      </c>
      <c r="C1422" t="s">
        <v>568</v>
      </c>
      <c r="D1422">
        <v>1973</v>
      </c>
      <c r="E1422">
        <v>123</v>
      </c>
      <c r="F1422" t="s">
        <v>21</v>
      </c>
      <c r="G1422">
        <v>7.9</v>
      </c>
      <c r="H1422">
        <v>0</v>
      </c>
      <c r="I1422">
        <v>0.57999999999999996</v>
      </c>
    </row>
    <row r="1423" spans="1:9">
      <c r="A1423">
        <v>565</v>
      </c>
      <c r="B1423" t="s">
        <v>948</v>
      </c>
      <c r="C1423" t="s">
        <v>120</v>
      </c>
      <c r="D1423">
        <v>1938</v>
      </c>
      <c r="E1423">
        <v>102</v>
      </c>
      <c r="F1423" t="s">
        <v>27</v>
      </c>
      <c r="G1423">
        <v>7.9</v>
      </c>
      <c r="H1423">
        <v>97</v>
      </c>
      <c r="I1423">
        <v>3.98</v>
      </c>
    </row>
    <row r="1424" spans="1:9">
      <c r="A1424">
        <v>565</v>
      </c>
      <c r="B1424" t="s">
        <v>948</v>
      </c>
      <c r="C1424" t="s">
        <v>120</v>
      </c>
      <c r="D1424">
        <v>1938</v>
      </c>
      <c r="E1424">
        <v>102</v>
      </c>
      <c r="F1424" t="s">
        <v>36</v>
      </c>
      <c r="G1424">
        <v>7.9</v>
      </c>
      <c r="H1424">
        <v>97</v>
      </c>
      <c r="I1424">
        <v>3.98</v>
      </c>
    </row>
    <row r="1425" spans="1:9">
      <c r="A1425">
        <v>565</v>
      </c>
      <c r="B1425" t="s">
        <v>948</v>
      </c>
      <c r="C1425" t="s">
        <v>120</v>
      </c>
      <c r="D1425">
        <v>1938</v>
      </c>
      <c r="E1425">
        <v>102</v>
      </c>
      <c r="F1425" t="s">
        <v>50</v>
      </c>
      <c r="G1425">
        <v>7.9</v>
      </c>
      <c r="H1425">
        <v>97</v>
      </c>
      <c r="I1425">
        <v>3.98</v>
      </c>
    </row>
    <row r="1426" spans="1:9">
      <c r="A1426">
        <v>566</v>
      </c>
      <c r="B1426" t="s">
        <v>949</v>
      </c>
      <c r="C1426" t="s">
        <v>950</v>
      </c>
      <c r="D1426">
        <v>2010</v>
      </c>
      <c r="E1426">
        <v>165</v>
      </c>
      <c r="F1426" t="s">
        <v>36</v>
      </c>
      <c r="G1426">
        <v>7.9</v>
      </c>
      <c r="H1426">
        <v>50</v>
      </c>
      <c r="I1426">
        <v>4.0199999999999996</v>
      </c>
    </row>
    <row r="1427" spans="1:9">
      <c r="A1427">
        <v>566</v>
      </c>
      <c r="B1427" t="s">
        <v>949</v>
      </c>
      <c r="C1427" t="s">
        <v>950</v>
      </c>
      <c r="D1427">
        <v>2010</v>
      </c>
      <c r="E1427">
        <v>165</v>
      </c>
      <c r="F1427" t="s">
        <v>21</v>
      </c>
      <c r="G1427">
        <v>7.9</v>
      </c>
      <c r="H1427">
        <v>50</v>
      </c>
      <c r="I1427">
        <v>4.0199999999999996</v>
      </c>
    </row>
    <row r="1428" spans="1:9">
      <c r="A1428">
        <v>566</v>
      </c>
      <c r="B1428" t="s">
        <v>949</v>
      </c>
      <c r="C1428" t="s">
        <v>950</v>
      </c>
      <c r="D1428">
        <v>2010</v>
      </c>
      <c r="E1428">
        <v>165</v>
      </c>
      <c r="F1428" t="s">
        <v>50</v>
      </c>
      <c r="G1428">
        <v>7.9</v>
      </c>
      <c r="H1428">
        <v>50</v>
      </c>
      <c r="I1428">
        <v>4.0199999999999996</v>
      </c>
    </row>
    <row r="1429" spans="1:9">
      <c r="A1429">
        <v>567</v>
      </c>
      <c r="B1429" t="s">
        <v>951</v>
      </c>
      <c r="C1429" t="s">
        <v>952</v>
      </c>
      <c r="D1429">
        <v>2017</v>
      </c>
      <c r="E1429">
        <v>137</v>
      </c>
      <c r="F1429" t="s">
        <v>27</v>
      </c>
      <c r="G1429">
        <v>7.9</v>
      </c>
      <c r="H1429">
        <v>69</v>
      </c>
      <c r="I1429">
        <v>1.53</v>
      </c>
    </row>
    <row r="1430" spans="1:9">
      <c r="A1430">
        <v>567</v>
      </c>
      <c r="B1430" t="s">
        <v>951</v>
      </c>
      <c r="C1430" t="s">
        <v>952</v>
      </c>
      <c r="D1430">
        <v>2017</v>
      </c>
      <c r="E1430">
        <v>137</v>
      </c>
      <c r="F1430" t="s">
        <v>21</v>
      </c>
      <c r="G1430">
        <v>7.9</v>
      </c>
      <c r="H1430">
        <v>69</v>
      </c>
      <c r="I1430">
        <v>1.53</v>
      </c>
    </row>
    <row r="1431" spans="1:9">
      <c r="A1431">
        <v>567</v>
      </c>
      <c r="B1431" t="s">
        <v>951</v>
      </c>
      <c r="C1431" t="s">
        <v>952</v>
      </c>
      <c r="D1431">
        <v>2017</v>
      </c>
      <c r="E1431">
        <v>137</v>
      </c>
      <c r="F1431" t="s">
        <v>31</v>
      </c>
      <c r="G1431">
        <v>7.9</v>
      </c>
      <c r="H1431">
        <v>69</v>
      </c>
      <c r="I1431">
        <v>1.53</v>
      </c>
    </row>
    <row r="1432" spans="1:9">
      <c r="A1432">
        <v>568</v>
      </c>
      <c r="B1432" t="s">
        <v>953</v>
      </c>
      <c r="C1432" t="s">
        <v>120</v>
      </c>
      <c r="D1432">
        <v>1945</v>
      </c>
      <c r="E1432">
        <v>111</v>
      </c>
      <c r="F1432" t="s">
        <v>24</v>
      </c>
      <c r="G1432">
        <v>7.9</v>
      </c>
      <c r="H1432">
        <v>88</v>
      </c>
      <c r="I1432">
        <v>0</v>
      </c>
    </row>
    <row r="1433" spans="1:9">
      <c r="A1433">
        <v>568</v>
      </c>
      <c r="B1433" t="s">
        <v>953</v>
      </c>
      <c r="C1433" t="s">
        <v>120</v>
      </c>
      <c r="D1433">
        <v>1945</v>
      </c>
      <c r="E1433">
        <v>111</v>
      </c>
      <c r="F1433" t="s">
        <v>21</v>
      </c>
      <c r="G1433">
        <v>7.9</v>
      </c>
      <c r="H1433">
        <v>88</v>
      </c>
      <c r="I1433">
        <v>0</v>
      </c>
    </row>
    <row r="1434" spans="1:9">
      <c r="A1434">
        <v>568</v>
      </c>
      <c r="B1434" t="s">
        <v>953</v>
      </c>
      <c r="C1434" t="s">
        <v>120</v>
      </c>
      <c r="D1434">
        <v>1945</v>
      </c>
      <c r="E1434">
        <v>111</v>
      </c>
      <c r="F1434" t="s">
        <v>176</v>
      </c>
      <c r="G1434">
        <v>7.9</v>
      </c>
      <c r="H1434">
        <v>88</v>
      </c>
      <c r="I1434">
        <v>0</v>
      </c>
    </row>
    <row r="1435" spans="1:9">
      <c r="A1435">
        <v>569</v>
      </c>
      <c r="B1435" t="s">
        <v>954</v>
      </c>
      <c r="C1435" t="s">
        <v>728</v>
      </c>
      <c r="D1435">
        <v>1944</v>
      </c>
      <c r="E1435">
        <v>88</v>
      </c>
      <c r="F1435" t="s">
        <v>21</v>
      </c>
      <c r="G1435">
        <v>7.9</v>
      </c>
      <c r="H1435">
        <v>0</v>
      </c>
      <c r="I1435">
        <v>4.3600000000000003</v>
      </c>
    </row>
    <row r="1436" spans="1:9">
      <c r="A1436">
        <v>569</v>
      </c>
      <c r="B1436" t="s">
        <v>954</v>
      </c>
      <c r="C1436" t="s">
        <v>728</v>
      </c>
      <c r="D1436">
        <v>1944</v>
      </c>
      <c r="E1436">
        <v>88</v>
      </c>
      <c r="F1436" t="s">
        <v>176</v>
      </c>
      <c r="G1436">
        <v>7.9</v>
      </c>
      <c r="H1436">
        <v>0</v>
      </c>
      <c r="I1436">
        <v>4.3600000000000003</v>
      </c>
    </row>
    <row r="1437" spans="1:9">
      <c r="A1437">
        <v>569</v>
      </c>
      <c r="B1437" t="s">
        <v>954</v>
      </c>
      <c r="C1437" t="s">
        <v>728</v>
      </c>
      <c r="D1437">
        <v>1944</v>
      </c>
      <c r="E1437">
        <v>88</v>
      </c>
      <c r="F1437" t="s">
        <v>57</v>
      </c>
      <c r="G1437">
        <v>7.9</v>
      </c>
      <c r="H1437">
        <v>0</v>
      </c>
      <c r="I1437">
        <v>4.3600000000000003</v>
      </c>
    </row>
    <row r="1438" spans="1:9">
      <c r="A1438">
        <v>570</v>
      </c>
      <c r="B1438" t="s">
        <v>955</v>
      </c>
      <c r="C1438" t="s">
        <v>930</v>
      </c>
      <c r="D1438">
        <v>1967</v>
      </c>
      <c r="E1438">
        <v>134</v>
      </c>
      <c r="F1438" t="s">
        <v>30</v>
      </c>
      <c r="G1438">
        <v>7.9</v>
      </c>
      <c r="H1438">
        <v>89</v>
      </c>
      <c r="I1438">
        <v>0</v>
      </c>
    </row>
    <row r="1439" spans="1:9">
      <c r="A1439">
        <v>570</v>
      </c>
      <c r="B1439" t="s">
        <v>955</v>
      </c>
      <c r="C1439" t="s">
        <v>930</v>
      </c>
      <c r="D1439">
        <v>1967</v>
      </c>
      <c r="E1439">
        <v>134</v>
      </c>
      <c r="F1439" t="s">
        <v>24</v>
      </c>
      <c r="G1439">
        <v>7.9</v>
      </c>
      <c r="H1439">
        <v>89</v>
      </c>
      <c r="I1439">
        <v>0</v>
      </c>
    </row>
    <row r="1440" spans="1:9">
      <c r="A1440">
        <v>570</v>
      </c>
      <c r="B1440" t="s">
        <v>955</v>
      </c>
      <c r="C1440" t="s">
        <v>930</v>
      </c>
      <c r="D1440">
        <v>1967</v>
      </c>
      <c r="E1440">
        <v>134</v>
      </c>
      <c r="F1440" t="s">
        <v>21</v>
      </c>
      <c r="G1440">
        <v>7.9</v>
      </c>
      <c r="H1440">
        <v>89</v>
      </c>
      <c r="I1440">
        <v>0</v>
      </c>
    </row>
    <row r="1441" spans="1:9">
      <c r="A1441">
        <v>571</v>
      </c>
      <c r="B1441" t="s">
        <v>956</v>
      </c>
      <c r="C1441" t="s">
        <v>957</v>
      </c>
      <c r="D1441">
        <v>1950</v>
      </c>
      <c r="E1441">
        <v>104</v>
      </c>
      <c r="F1441" t="s">
        <v>60</v>
      </c>
      <c r="G1441">
        <v>7.9</v>
      </c>
      <c r="H1441">
        <v>0</v>
      </c>
      <c r="I1441">
        <v>0</v>
      </c>
    </row>
    <row r="1442" spans="1:9">
      <c r="A1442">
        <v>571</v>
      </c>
      <c r="B1442" t="s">
        <v>956</v>
      </c>
      <c r="C1442" t="s">
        <v>957</v>
      </c>
      <c r="D1442">
        <v>1950</v>
      </c>
      <c r="E1442">
        <v>104</v>
      </c>
      <c r="F1442" t="s">
        <v>21</v>
      </c>
      <c r="G1442">
        <v>7.9</v>
      </c>
      <c r="H1442">
        <v>0</v>
      </c>
      <c r="I1442">
        <v>0</v>
      </c>
    </row>
    <row r="1443" spans="1:9">
      <c r="A1443">
        <v>571</v>
      </c>
      <c r="B1443" t="s">
        <v>956</v>
      </c>
      <c r="C1443" t="s">
        <v>957</v>
      </c>
      <c r="D1443">
        <v>1950</v>
      </c>
      <c r="E1443">
        <v>104</v>
      </c>
      <c r="F1443" t="s">
        <v>70</v>
      </c>
      <c r="G1443">
        <v>7.9</v>
      </c>
      <c r="H1443">
        <v>0</v>
      </c>
      <c r="I1443">
        <v>0</v>
      </c>
    </row>
    <row r="1444" spans="1:9">
      <c r="A1444">
        <v>572</v>
      </c>
      <c r="B1444" t="s">
        <v>958</v>
      </c>
      <c r="C1444" t="s">
        <v>959</v>
      </c>
      <c r="D1444">
        <v>1941</v>
      </c>
      <c r="E1444">
        <v>90</v>
      </c>
      <c r="F1444" t="s">
        <v>36</v>
      </c>
      <c r="G1444">
        <v>7.9</v>
      </c>
      <c r="H1444">
        <v>0</v>
      </c>
      <c r="I1444">
        <v>0</v>
      </c>
    </row>
    <row r="1445" spans="1:9">
      <c r="A1445">
        <v>572</v>
      </c>
      <c r="B1445" t="s">
        <v>958</v>
      </c>
      <c r="C1445" t="s">
        <v>959</v>
      </c>
      <c r="D1445">
        <v>1941</v>
      </c>
      <c r="E1445">
        <v>90</v>
      </c>
      <c r="F1445" t="s">
        <v>60</v>
      </c>
      <c r="G1445">
        <v>7.9</v>
      </c>
      <c r="H1445">
        <v>0</v>
      </c>
      <c r="I1445">
        <v>0</v>
      </c>
    </row>
    <row r="1446" spans="1:9">
      <c r="A1446">
        <v>572</v>
      </c>
      <c r="B1446" t="s">
        <v>958</v>
      </c>
      <c r="C1446" t="s">
        <v>959</v>
      </c>
      <c r="D1446">
        <v>1941</v>
      </c>
      <c r="E1446">
        <v>90</v>
      </c>
      <c r="F1446" t="s">
        <v>21</v>
      </c>
      <c r="G1446">
        <v>7.9</v>
      </c>
      <c r="H1446">
        <v>0</v>
      </c>
      <c r="I1446">
        <v>0</v>
      </c>
    </row>
    <row r="1447" spans="1:9">
      <c r="A1447">
        <v>573</v>
      </c>
      <c r="B1447" t="s">
        <v>960</v>
      </c>
      <c r="C1447" t="s">
        <v>781</v>
      </c>
      <c r="D1447">
        <v>2004</v>
      </c>
      <c r="E1447">
        <v>88</v>
      </c>
      <c r="F1447" t="s">
        <v>24</v>
      </c>
      <c r="G1447">
        <v>7.9</v>
      </c>
      <c r="H1447">
        <v>72</v>
      </c>
      <c r="I1447">
        <v>0.24</v>
      </c>
    </row>
    <row r="1448" spans="1:9">
      <c r="A1448">
        <v>573</v>
      </c>
      <c r="B1448" t="s">
        <v>960</v>
      </c>
      <c r="C1448" t="s">
        <v>781</v>
      </c>
      <c r="D1448">
        <v>2004</v>
      </c>
      <c r="E1448">
        <v>88</v>
      </c>
      <c r="F1448" t="s">
        <v>21</v>
      </c>
      <c r="G1448">
        <v>7.9</v>
      </c>
      <c r="H1448">
        <v>72</v>
      </c>
      <c r="I1448">
        <v>0.24</v>
      </c>
    </row>
    <row r="1449" spans="1:9">
      <c r="A1449">
        <v>573</v>
      </c>
      <c r="B1449" t="s">
        <v>960</v>
      </c>
      <c r="C1449" t="s">
        <v>781</v>
      </c>
      <c r="D1449">
        <v>2004</v>
      </c>
      <c r="E1449">
        <v>88</v>
      </c>
      <c r="F1449" t="s">
        <v>50</v>
      </c>
      <c r="G1449">
        <v>7.9</v>
      </c>
      <c r="H1449">
        <v>72</v>
      </c>
      <c r="I1449">
        <v>0.24</v>
      </c>
    </row>
    <row r="1450" spans="1:9">
      <c r="A1450">
        <v>574</v>
      </c>
      <c r="B1450" t="s">
        <v>961</v>
      </c>
      <c r="C1450" t="s">
        <v>858</v>
      </c>
      <c r="D1450">
        <v>2005</v>
      </c>
      <c r="E1450">
        <v>129</v>
      </c>
      <c r="F1450" t="s">
        <v>60</v>
      </c>
      <c r="G1450">
        <v>7.9</v>
      </c>
      <c r="H1450">
        <v>81</v>
      </c>
      <c r="I1450">
        <v>0</v>
      </c>
    </row>
    <row r="1451" spans="1:9">
      <c r="A1451">
        <v>574</v>
      </c>
      <c r="B1451" t="s">
        <v>961</v>
      </c>
      <c r="C1451" t="s">
        <v>858</v>
      </c>
      <c r="D1451">
        <v>2005</v>
      </c>
      <c r="E1451">
        <v>129</v>
      </c>
      <c r="F1451" t="s">
        <v>21</v>
      </c>
      <c r="G1451">
        <v>7.9</v>
      </c>
      <c r="H1451">
        <v>81</v>
      </c>
      <c r="I1451">
        <v>0</v>
      </c>
    </row>
    <row r="1452" spans="1:9">
      <c r="A1452">
        <v>575</v>
      </c>
      <c r="B1452" t="s">
        <v>962</v>
      </c>
      <c r="C1452" t="s">
        <v>963</v>
      </c>
      <c r="D1452">
        <v>2014</v>
      </c>
      <c r="E1452">
        <v>96</v>
      </c>
      <c r="F1452" t="s">
        <v>21</v>
      </c>
      <c r="G1452">
        <v>7.9</v>
      </c>
      <c r="H1452">
        <v>71</v>
      </c>
      <c r="I1452">
        <v>0.1</v>
      </c>
    </row>
    <row r="1453" spans="1:9">
      <c r="A1453">
        <v>575</v>
      </c>
      <c r="B1453" t="s">
        <v>962</v>
      </c>
      <c r="C1453" t="s">
        <v>963</v>
      </c>
      <c r="D1453">
        <v>2014</v>
      </c>
      <c r="E1453">
        <v>96</v>
      </c>
      <c r="F1453" t="s">
        <v>50</v>
      </c>
      <c r="G1453">
        <v>7.9</v>
      </c>
      <c r="H1453">
        <v>71</v>
      </c>
      <c r="I1453">
        <v>0.1</v>
      </c>
    </row>
    <row r="1454" spans="1:9">
      <c r="A1454">
        <v>576</v>
      </c>
      <c r="B1454" t="s">
        <v>964</v>
      </c>
      <c r="C1454" t="s">
        <v>94</v>
      </c>
      <c r="D1454">
        <v>1980</v>
      </c>
      <c r="E1454">
        <v>162</v>
      </c>
      <c r="F1454" t="s">
        <v>21</v>
      </c>
      <c r="G1454">
        <v>7.9</v>
      </c>
      <c r="H1454">
        <v>84</v>
      </c>
      <c r="I1454">
        <v>0</v>
      </c>
    </row>
    <row r="1455" spans="1:9">
      <c r="A1455">
        <v>576</v>
      </c>
      <c r="B1455" t="s">
        <v>964</v>
      </c>
      <c r="C1455" t="s">
        <v>94</v>
      </c>
      <c r="D1455">
        <v>1980</v>
      </c>
      <c r="E1455">
        <v>162</v>
      </c>
      <c r="F1455" t="s">
        <v>31</v>
      </c>
      <c r="G1455">
        <v>7.9</v>
      </c>
      <c r="H1455">
        <v>84</v>
      </c>
      <c r="I1455">
        <v>0</v>
      </c>
    </row>
    <row r="1456" spans="1:9">
      <c r="A1456">
        <v>576</v>
      </c>
      <c r="B1456" t="s">
        <v>964</v>
      </c>
      <c r="C1456" t="s">
        <v>94</v>
      </c>
      <c r="D1456">
        <v>1980</v>
      </c>
      <c r="E1456">
        <v>162</v>
      </c>
      <c r="F1456" t="s">
        <v>80</v>
      </c>
      <c r="G1456">
        <v>7.9</v>
      </c>
      <c r="H1456">
        <v>84</v>
      </c>
      <c r="I1456">
        <v>0</v>
      </c>
    </row>
    <row r="1457" spans="1:9">
      <c r="A1457">
        <v>577</v>
      </c>
      <c r="B1457" t="s">
        <v>965</v>
      </c>
      <c r="C1457" t="s">
        <v>352</v>
      </c>
      <c r="D1457">
        <v>2019</v>
      </c>
      <c r="E1457">
        <v>154</v>
      </c>
      <c r="F1457" t="s">
        <v>21</v>
      </c>
      <c r="G1457">
        <v>7.9</v>
      </c>
      <c r="H1457">
        <v>65</v>
      </c>
      <c r="I1457">
        <v>5.57</v>
      </c>
    </row>
    <row r="1458" spans="1:9">
      <c r="A1458">
        <v>577</v>
      </c>
      <c r="B1458" t="s">
        <v>965</v>
      </c>
      <c r="C1458" t="s">
        <v>352</v>
      </c>
      <c r="D1458">
        <v>2019</v>
      </c>
      <c r="E1458">
        <v>154</v>
      </c>
      <c r="F1458" t="s">
        <v>112</v>
      </c>
      <c r="G1458">
        <v>7.9</v>
      </c>
      <c r="H1458">
        <v>65</v>
      </c>
      <c r="I1458">
        <v>5.57</v>
      </c>
    </row>
    <row r="1459" spans="1:9">
      <c r="A1459">
        <v>577</v>
      </c>
      <c r="B1459" t="s">
        <v>965</v>
      </c>
      <c r="C1459" t="s">
        <v>352</v>
      </c>
      <c r="D1459">
        <v>2019</v>
      </c>
      <c r="E1459">
        <v>154</v>
      </c>
      <c r="F1459" t="s">
        <v>50</v>
      </c>
      <c r="G1459">
        <v>7.9</v>
      </c>
      <c r="H1459">
        <v>65</v>
      </c>
      <c r="I1459">
        <v>5.57</v>
      </c>
    </row>
    <row r="1460" spans="1:9">
      <c r="A1460">
        <v>578</v>
      </c>
      <c r="B1460" t="s">
        <v>966</v>
      </c>
      <c r="C1460" t="s">
        <v>967</v>
      </c>
      <c r="D1460">
        <v>1947</v>
      </c>
      <c r="E1460">
        <v>96</v>
      </c>
      <c r="F1460" t="s">
        <v>60</v>
      </c>
      <c r="G1460">
        <v>7.9</v>
      </c>
      <c r="H1460">
        <v>88</v>
      </c>
      <c r="I1460">
        <v>2.65</v>
      </c>
    </row>
    <row r="1461" spans="1:9">
      <c r="A1461">
        <v>578</v>
      </c>
      <c r="B1461" t="s">
        <v>966</v>
      </c>
      <c r="C1461" t="s">
        <v>967</v>
      </c>
      <c r="D1461">
        <v>1947</v>
      </c>
      <c r="E1461">
        <v>96</v>
      </c>
      <c r="F1461" t="s">
        <v>21</v>
      </c>
      <c r="G1461">
        <v>7.9</v>
      </c>
      <c r="H1461">
        <v>88</v>
      </c>
      <c r="I1461">
        <v>2.65</v>
      </c>
    </row>
    <row r="1462" spans="1:9">
      <c r="A1462">
        <v>578</v>
      </c>
      <c r="B1462" t="s">
        <v>966</v>
      </c>
      <c r="C1462" t="s">
        <v>967</v>
      </c>
      <c r="D1462">
        <v>1947</v>
      </c>
      <c r="E1462">
        <v>96</v>
      </c>
      <c r="F1462" t="s">
        <v>88</v>
      </c>
      <c r="G1462">
        <v>7.9</v>
      </c>
      <c r="H1462">
        <v>88</v>
      </c>
      <c r="I1462">
        <v>2.65</v>
      </c>
    </row>
    <row r="1463" spans="1:9">
      <c r="A1463">
        <v>579</v>
      </c>
      <c r="B1463" t="s">
        <v>968</v>
      </c>
      <c r="C1463" t="s">
        <v>969</v>
      </c>
      <c r="D1463">
        <v>2000</v>
      </c>
      <c r="E1463">
        <v>114</v>
      </c>
      <c r="F1463" t="s">
        <v>24</v>
      </c>
      <c r="G1463">
        <v>7.9</v>
      </c>
      <c r="H1463">
        <v>80</v>
      </c>
      <c r="I1463">
        <v>1.22</v>
      </c>
    </row>
    <row r="1464" spans="1:9">
      <c r="A1464">
        <v>579</v>
      </c>
      <c r="B1464" t="s">
        <v>968</v>
      </c>
      <c r="C1464" t="s">
        <v>969</v>
      </c>
      <c r="D1464">
        <v>2000</v>
      </c>
      <c r="E1464">
        <v>114</v>
      </c>
      <c r="F1464" t="s">
        <v>21</v>
      </c>
      <c r="G1464">
        <v>7.9</v>
      </c>
      <c r="H1464">
        <v>80</v>
      </c>
      <c r="I1464">
        <v>1.22</v>
      </c>
    </row>
    <row r="1465" spans="1:9">
      <c r="A1465">
        <v>579</v>
      </c>
      <c r="B1465" t="s">
        <v>968</v>
      </c>
      <c r="C1465" t="s">
        <v>969</v>
      </c>
      <c r="D1465">
        <v>2000</v>
      </c>
      <c r="E1465">
        <v>114</v>
      </c>
      <c r="F1465" t="s">
        <v>83</v>
      </c>
      <c r="G1465">
        <v>7.9</v>
      </c>
      <c r="H1465">
        <v>80</v>
      </c>
      <c r="I1465">
        <v>1.22</v>
      </c>
    </row>
    <row r="1466" spans="1:9">
      <c r="A1466">
        <v>580</v>
      </c>
      <c r="B1466" t="s">
        <v>970</v>
      </c>
      <c r="C1466" t="s">
        <v>778</v>
      </c>
      <c r="D1466">
        <v>1958</v>
      </c>
      <c r="E1466">
        <v>91</v>
      </c>
      <c r="F1466" t="s">
        <v>24</v>
      </c>
      <c r="G1466">
        <v>7.9</v>
      </c>
      <c r="H1466">
        <v>94</v>
      </c>
      <c r="I1466">
        <v>0.11</v>
      </c>
    </row>
    <row r="1467" spans="1:9">
      <c r="A1467">
        <v>580</v>
      </c>
      <c r="B1467" t="s">
        <v>970</v>
      </c>
      <c r="C1467" t="s">
        <v>778</v>
      </c>
      <c r="D1467">
        <v>1958</v>
      </c>
      <c r="E1467">
        <v>91</v>
      </c>
      <c r="F1467" t="s">
        <v>21</v>
      </c>
      <c r="G1467">
        <v>7.9</v>
      </c>
      <c r="H1467">
        <v>94</v>
      </c>
      <c r="I1467">
        <v>0.11</v>
      </c>
    </row>
    <row r="1468" spans="1:9">
      <c r="A1468">
        <v>580</v>
      </c>
      <c r="B1468" t="s">
        <v>970</v>
      </c>
      <c r="C1468" t="s">
        <v>778</v>
      </c>
      <c r="D1468">
        <v>1958</v>
      </c>
      <c r="E1468">
        <v>91</v>
      </c>
      <c r="F1468" t="s">
        <v>83</v>
      </c>
      <c r="G1468">
        <v>7.9</v>
      </c>
      <c r="H1468">
        <v>94</v>
      </c>
      <c r="I1468">
        <v>0.11</v>
      </c>
    </row>
    <row r="1469" spans="1:9">
      <c r="A1469">
        <v>581</v>
      </c>
      <c r="B1469" t="s">
        <v>971</v>
      </c>
      <c r="C1469" t="s">
        <v>575</v>
      </c>
      <c r="D1469">
        <v>2019</v>
      </c>
      <c r="E1469">
        <v>154</v>
      </c>
      <c r="F1469" t="s">
        <v>30</v>
      </c>
      <c r="G1469">
        <v>7.9</v>
      </c>
      <c r="H1469">
        <v>0</v>
      </c>
      <c r="I1469">
        <v>2.27</v>
      </c>
    </row>
    <row r="1470" spans="1:9">
      <c r="A1470">
        <v>581</v>
      </c>
      <c r="B1470" t="s">
        <v>971</v>
      </c>
      <c r="C1470" t="s">
        <v>575</v>
      </c>
      <c r="D1470">
        <v>2019</v>
      </c>
      <c r="E1470">
        <v>154</v>
      </c>
      <c r="F1470" t="s">
        <v>21</v>
      </c>
      <c r="G1470">
        <v>7.9</v>
      </c>
      <c r="H1470">
        <v>0</v>
      </c>
      <c r="I1470">
        <v>2.27</v>
      </c>
    </row>
    <row r="1471" spans="1:9">
      <c r="A1471">
        <v>582</v>
      </c>
      <c r="B1471" t="s">
        <v>972</v>
      </c>
      <c r="C1471" t="s">
        <v>175</v>
      </c>
      <c r="D1471">
        <v>1945</v>
      </c>
      <c r="E1471">
        <v>101</v>
      </c>
      <c r="F1471" t="s">
        <v>21</v>
      </c>
      <c r="G1471">
        <v>7.9</v>
      </c>
      <c r="H1471">
        <v>0</v>
      </c>
      <c r="I1471">
        <v>9.4600000000000009</v>
      </c>
    </row>
    <row r="1472" spans="1:9">
      <c r="A1472">
        <v>582</v>
      </c>
      <c r="B1472" t="s">
        <v>972</v>
      </c>
      <c r="C1472" t="s">
        <v>175</v>
      </c>
      <c r="D1472">
        <v>1945</v>
      </c>
      <c r="E1472">
        <v>101</v>
      </c>
      <c r="F1472" t="s">
        <v>176</v>
      </c>
      <c r="G1472">
        <v>7.9</v>
      </c>
      <c r="H1472">
        <v>0</v>
      </c>
      <c r="I1472">
        <v>9.4600000000000009</v>
      </c>
    </row>
    <row r="1473" spans="1:9">
      <c r="A1473">
        <v>583</v>
      </c>
      <c r="B1473" t="s">
        <v>973</v>
      </c>
      <c r="C1473" t="s">
        <v>974</v>
      </c>
      <c r="D1473">
        <v>2007</v>
      </c>
      <c r="E1473">
        <v>113</v>
      </c>
      <c r="F1473" t="s">
        <v>21</v>
      </c>
      <c r="G1473">
        <v>7.9</v>
      </c>
      <c r="H1473">
        <v>97</v>
      </c>
      <c r="I1473">
        <v>1.19</v>
      </c>
    </row>
    <row r="1474" spans="1:9">
      <c r="A1474">
        <v>584</v>
      </c>
      <c r="B1474" t="s">
        <v>975</v>
      </c>
      <c r="C1474" t="s">
        <v>976</v>
      </c>
      <c r="D1474">
        <v>1925</v>
      </c>
      <c r="E1474">
        <v>66</v>
      </c>
      <c r="F1474" t="s">
        <v>21</v>
      </c>
      <c r="G1474">
        <v>7.9</v>
      </c>
      <c r="H1474">
        <v>97</v>
      </c>
      <c r="I1474">
        <v>0.05</v>
      </c>
    </row>
    <row r="1475" spans="1:9">
      <c r="A1475">
        <v>584</v>
      </c>
      <c r="B1475" t="s">
        <v>975</v>
      </c>
      <c r="C1475" t="s">
        <v>976</v>
      </c>
      <c r="D1475">
        <v>1925</v>
      </c>
      <c r="E1475">
        <v>66</v>
      </c>
      <c r="F1475" t="s">
        <v>31</v>
      </c>
      <c r="G1475">
        <v>7.9</v>
      </c>
      <c r="H1475">
        <v>97</v>
      </c>
      <c r="I1475">
        <v>0.05</v>
      </c>
    </row>
    <row r="1476" spans="1:9">
      <c r="A1476">
        <v>584</v>
      </c>
      <c r="B1476" t="s">
        <v>975</v>
      </c>
      <c r="C1476" t="s">
        <v>976</v>
      </c>
      <c r="D1476">
        <v>1925</v>
      </c>
      <c r="E1476">
        <v>66</v>
      </c>
      <c r="F1476" t="s">
        <v>83</v>
      </c>
      <c r="G1476">
        <v>7.9</v>
      </c>
      <c r="H1476">
        <v>97</v>
      </c>
      <c r="I1476">
        <v>0.05</v>
      </c>
    </row>
    <row r="1477" spans="1:9">
      <c r="A1477">
        <v>585</v>
      </c>
      <c r="B1477" t="s">
        <v>977</v>
      </c>
      <c r="C1477" t="s">
        <v>978</v>
      </c>
      <c r="D1477">
        <v>1959</v>
      </c>
      <c r="E1477">
        <v>90</v>
      </c>
      <c r="F1477" t="s">
        <v>21</v>
      </c>
      <c r="G1477">
        <v>7.9</v>
      </c>
      <c r="H1477">
        <v>0</v>
      </c>
      <c r="I1477">
        <v>0.09</v>
      </c>
    </row>
    <row r="1478" spans="1:9">
      <c r="A1478">
        <v>585</v>
      </c>
      <c r="B1478" t="s">
        <v>977</v>
      </c>
      <c r="C1478" t="s">
        <v>978</v>
      </c>
      <c r="D1478">
        <v>1959</v>
      </c>
      <c r="E1478">
        <v>90</v>
      </c>
      <c r="F1478" t="s">
        <v>50</v>
      </c>
      <c r="G1478">
        <v>7.9</v>
      </c>
      <c r="H1478">
        <v>0</v>
      </c>
      <c r="I1478">
        <v>0.09</v>
      </c>
    </row>
    <row r="1479" spans="1:9">
      <c r="A1479">
        <v>586</v>
      </c>
      <c r="B1479" t="s">
        <v>979</v>
      </c>
      <c r="C1479" t="s">
        <v>239</v>
      </c>
      <c r="D1479">
        <v>1953</v>
      </c>
      <c r="E1479">
        <v>89</v>
      </c>
      <c r="F1479" t="s">
        <v>24</v>
      </c>
      <c r="G1479">
        <v>7.9</v>
      </c>
      <c r="H1479">
        <v>0</v>
      </c>
      <c r="I1479">
        <v>0</v>
      </c>
    </row>
    <row r="1480" spans="1:9">
      <c r="A1480">
        <v>586</v>
      </c>
      <c r="B1480" t="s">
        <v>979</v>
      </c>
      <c r="C1480" t="s">
        <v>239</v>
      </c>
      <c r="D1480">
        <v>1953</v>
      </c>
      <c r="E1480">
        <v>89</v>
      </c>
      <c r="F1480" t="s">
        <v>176</v>
      </c>
      <c r="G1480">
        <v>7.9</v>
      </c>
      <c r="H1480">
        <v>0</v>
      </c>
      <c r="I1480">
        <v>0</v>
      </c>
    </row>
    <row r="1481" spans="1:9">
      <c r="A1481">
        <v>586</v>
      </c>
      <c r="B1481" t="s">
        <v>979</v>
      </c>
      <c r="C1481" t="s">
        <v>239</v>
      </c>
      <c r="D1481">
        <v>1953</v>
      </c>
      <c r="E1481">
        <v>89</v>
      </c>
      <c r="F1481" t="s">
        <v>83</v>
      </c>
      <c r="G1481">
        <v>7.9</v>
      </c>
      <c r="H1481">
        <v>0</v>
      </c>
      <c r="I1481">
        <v>0</v>
      </c>
    </row>
    <row r="1482" spans="1:9">
      <c r="A1482">
        <v>587</v>
      </c>
      <c r="B1482" t="s">
        <v>980</v>
      </c>
      <c r="C1482" t="s">
        <v>341</v>
      </c>
      <c r="D1482">
        <v>2009</v>
      </c>
      <c r="E1482">
        <v>144</v>
      </c>
      <c r="F1482" t="s">
        <v>60</v>
      </c>
      <c r="G1482">
        <v>7.9</v>
      </c>
      <c r="H1482">
        <v>0</v>
      </c>
      <c r="I1482">
        <v>0.01</v>
      </c>
    </row>
    <row r="1483" spans="1:9">
      <c r="A1483">
        <v>587</v>
      </c>
      <c r="B1483" t="s">
        <v>980</v>
      </c>
      <c r="C1483" t="s">
        <v>341</v>
      </c>
      <c r="D1483">
        <v>2009</v>
      </c>
      <c r="E1483">
        <v>144</v>
      </c>
      <c r="F1483" t="s">
        <v>21</v>
      </c>
      <c r="G1483">
        <v>7.9</v>
      </c>
      <c r="H1483">
        <v>0</v>
      </c>
      <c r="I1483">
        <v>0.01</v>
      </c>
    </row>
    <row r="1484" spans="1:9">
      <c r="A1484">
        <v>587</v>
      </c>
      <c r="B1484" t="s">
        <v>980</v>
      </c>
      <c r="C1484" t="s">
        <v>341</v>
      </c>
      <c r="D1484">
        <v>2009</v>
      </c>
      <c r="E1484">
        <v>144</v>
      </c>
      <c r="F1484" t="s">
        <v>50</v>
      </c>
      <c r="G1484">
        <v>7.9</v>
      </c>
      <c r="H1484">
        <v>0</v>
      </c>
      <c r="I1484">
        <v>0.01</v>
      </c>
    </row>
    <row r="1485" spans="1:9">
      <c r="A1485">
        <v>588</v>
      </c>
      <c r="B1485" t="s">
        <v>981</v>
      </c>
      <c r="C1485" t="s">
        <v>564</v>
      </c>
      <c r="D1485">
        <v>1939</v>
      </c>
      <c r="E1485">
        <v>110</v>
      </c>
      <c r="F1485" t="s">
        <v>60</v>
      </c>
      <c r="G1485">
        <v>7.9</v>
      </c>
      <c r="H1485">
        <v>99</v>
      </c>
      <c r="I1485">
        <v>0</v>
      </c>
    </row>
    <row r="1486" spans="1:9">
      <c r="A1486">
        <v>588</v>
      </c>
      <c r="B1486" t="s">
        <v>981</v>
      </c>
      <c r="C1486" t="s">
        <v>564</v>
      </c>
      <c r="D1486">
        <v>1939</v>
      </c>
      <c r="E1486">
        <v>110</v>
      </c>
      <c r="F1486" t="s">
        <v>21</v>
      </c>
      <c r="G1486">
        <v>7.9</v>
      </c>
      <c r="H1486">
        <v>99</v>
      </c>
      <c r="I1486">
        <v>0</v>
      </c>
    </row>
    <row r="1487" spans="1:9">
      <c r="A1487">
        <v>589</v>
      </c>
      <c r="B1487" t="s">
        <v>982</v>
      </c>
      <c r="C1487" t="s">
        <v>983</v>
      </c>
      <c r="D1487">
        <v>2007</v>
      </c>
      <c r="E1487">
        <v>138</v>
      </c>
      <c r="F1487" t="s">
        <v>60</v>
      </c>
      <c r="G1487">
        <v>7.9</v>
      </c>
      <c r="H1487">
        <v>0</v>
      </c>
      <c r="I1487">
        <v>0.41</v>
      </c>
    </row>
    <row r="1488" spans="1:9">
      <c r="A1488">
        <v>589</v>
      </c>
      <c r="B1488" t="s">
        <v>982</v>
      </c>
      <c r="C1488" t="s">
        <v>983</v>
      </c>
      <c r="D1488">
        <v>2007</v>
      </c>
      <c r="E1488">
        <v>138</v>
      </c>
      <c r="F1488" t="s">
        <v>21</v>
      </c>
      <c r="G1488">
        <v>7.9</v>
      </c>
      <c r="H1488">
        <v>0</v>
      </c>
      <c r="I1488">
        <v>0.41</v>
      </c>
    </row>
    <row r="1489" spans="1:9">
      <c r="A1489">
        <v>589</v>
      </c>
      <c r="B1489" t="s">
        <v>982</v>
      </c>
      <c r="C1489" t="s">
        <v>983</v>
      </c>
      <c r="D1489">
        <v>2007</v>
      </c>
      <c r="E1489">
        <v>138</v>
      </c>
      <c r="F1489" t="s">
        <v>50</v>
      </c>
      <c r="G1489">
        <v>7.9</v>
      </c>
      <c r="H1489">
        <v>0</v>
      </c>
      <c r="I1489">
        <v>0.41</v>
      </c>
    </row>
    <row r="1490" spans="1:9">
      <c r="A1490">
        <v>590</v>
      </c>
      <c r="B1490" t="s">
        <v>984</v>
      </c>
      <c r="C1490" t="s">
        <v>985</v>
      </c>
      <c r="D1490">
        <v>2003</v>
      </c>
      <c r="E1490">
        <v>110</v>
      </c>
      <c r="F1490" t="s">
        <v>21</v>
      </c>
      <c r="G1490">
        <v>7.9</v>
      </c>
      <c r="H1490">
        <v>82</v>
      </c>
      <c r="I1490">
        <v>0.5</v>
      </c>
    </row>
    <row r="1491" spans="1:9">
      <c r="A1491">
        <v>591</v>
      </c>
      <c r="B1491" t="s">
        <v>659</v>
      </c>
      <c r="C1491" t="s">
        <v>986</v>
      </c>
      <c r="D1491">
        <v>1946</v>
      </c>
      <c r="E1491">
        <v>93</v>
      </c>
      <c r="F1491" t="s">
        <v>21</v>
      </c>
      <c r="G1491">
        <v>7.9</v>
      </c>
      <c r="H1491">
        <v>92</v>
      </c>
      <c r="I1491">
        <v>0.30000000000000004</v>
      </c>
    </row>
    <row r="1492" spans="1:9">
      <c r="A1492">
        <v>591</v>
      </c>
      <c r="B1492" t="s">
        <v>659</v>
      </c>
      <c r="C1492" t="s">
        <v>986</v>
      </c>
      <c r="D1492">
        <v>1946</v>
      </c>
      <c r="E1492">
        <v>93</v>
      </c>
      <c r="F1492" t="s">
        <v>70</v>
      </c>
      <c r="G1492">
        <v>7.9</v>
      </c>
      <c r="H1492">
        <v>92</v>
      </c>
      <c r="I1492">
        <v>0.30000000000000004</v>
      </c>
    </row>
    <row r="1493" spans="1:9">
      <c r="A1493">
        <v>591</v>
      </c>
      <c r="B1493" t="s">
        <v>659</v>
      </c>
      <c r="C1493" t="s">
        <v>986</v>
      </c>
      <c r="D1493">
        <v>1946</v>
      </c>
      <c r="E1493">
        <v>93</v>
      </c>
      <c r="F1493" t="s">
        <v>50</v>
      </c>
      <c r="G1493">
        <v>7.9</v>
      </c>
      <c r="H1493">
        <v>92</v>
      </c>
      <c r="I1493">
        <v>0.30000000000000004</v>
      </c>
    </row>
    <row r="1494" spans="1:9">
      <c r="A1494">
        <v>592</v>
      </c>
      <c r="B1494" t="s">
        <v>987</v>
      </c>
      <c r="C1494" t="s">
        <v>988</v>
      </c>
      <c r="D1494">
        <v>2001</v>
      </c>
      <c r="E1494">
        <v>98</v>
      </c>
      <c r="F1494" t="s">
        <v>60</v>
      </c>
      <c r="G1494">
        <v>7.9</v>
      </c>
      <c r="H1494">
        <v>84</v>
      </c>
      <c r="I1494">
        <v>1.06</v>
      </c>
    </row>
    <row r="1495" spans="1:9">
      <c r="A1495">
        <v>592</v>
      </c>
      <c r="B1495" t="s">
        <v>987</v>
      </c>
      <c r="C1495" t="s">
        <v>988</v>
      </c>
      <c r="D1495">
        <v>2001</v>
      </c>
      <c r="E1495">
        <v>98</v>
      </c>
      <c r="F1495" t="s">
        <v>21</v>
      </c>
      <c r="G1495">
        <v>7.9</v>
      </c>
      <c r="H1495">
        <v>84</v>
      </c>
      <c r="I1495">
        <v>1.06</v>
      </c>
    </row>
    <row r="1496" spans="1:9">
      <c r="A1496">
        <v>592</v>
      </c>
      <c r="B1496" t="s">
        <v>987</v>
      </c>
      <c r="C1496" t="s">
        <v>988</v>
      </c>
      <c r="D1496">
        <v>2001</v>
      </c>
      <c r="E1496">
        <v>98</v>
      </c>
      <c r="F1496" t="s">
        <v>80</v>
      </c>
      <c r="G1496">
        <v>7.9</v>
      </c>
      <c r="H1496">
        <v>84</v>
      </c>
      <c r="I1496">
        <v>1.06</v>
      </c>
    </row>
    <row r="1497" spans="1:9">
      <c r="A1497">
        <v>593</v>
      </c>
      <c r="B1497" t="s">
        <v>989</v>
      </c>
      <c r="C1497" t="s">
        <v>990</v>
      </c>
      <c r="D1497">
        <v>2018</v>
      </c>
      <c r="E1497">
        <v>124</v>
      </c>
      <c r="F1497" t="s">
        <v>60</v>
      </c>
      <c r="G1497">
        <v>7.9</v>
      </c>
      <c r="H1497">
        <v>0</v>
      </c>
      <c r="I1497">
        <v>0</v>
      </c>
    </row>
    <row r="1498" spans="1:9">
      <c r="A1498">
        <v>593</v>
      </c>
      <c r="B1498" t="s">
        <v>989</v>
      </c>
      <c r="C1498" t="s">
        <v>990</v>
      </c>
      <c r="D1498">
        <v>2018</v>
      </c>
      <c r="E1498">
        <v>124</v>
      </c>
      <c r="F1498" t="s">
        <v>21</v>
      </c>
      <c r="G1498">
        <v>7.9</v>
      </c>
      <c r="H1498">
        <v>0</v>
      </c>
      <c r="I1498">
        <v>0</v>
      </c>
    </row>
    <row r="1499" spans="1:9">
      <c r="A1499">
        <v>594</v>
      </c>
      <c r="B1499" t="s">
        <v>991</v>
      </c>
      <c r="C1499" t="s">
        <v>481</v>
      </c>
      <c r="D1499">
        <v>1961</v>
      </c>
      <c r="E1499">
        <v>90</v>
      </c>
      <c r="F1499" t="s">
        <v>21</v>
      </c>
      <c r="G1499">
        <v>7.9</v>
      </c>
      <c r="H1499">
        <v>84</v>
      </c>
      <c r="I1499">
        <v>0</v>
      </c>
    </row>
    <row r="1500" spans="1:9">
      <c r="A1500">
        <v>595</v>
      </c>
      <c r="B1500" t="s">
        <v>992</v>
      </c>
      <c r="C1500" t="s">
        <v>993</v>
      </c>
      <c r="D1500">
        <v>2018</v>
      </c>
      <c r="E1500">
        <v>140</v>
      </c>
      <c r="F1500" t="s">
        <v>60</v>
      </c>
      <c r="G1500">
        <v>7.9</v>
      </c>
      <c r="H1500">
        <v>0</v>
      </c>
      <c r="I1500">
        <v>1.66</v>
      </c>
    </row>
    <row r="1501" spans="1:9">
      <c r="A1501">
        <v>595</v>
      </c>
      <c r="B1501" t="s">
        <v>992</v>
      </c>
      <c r="C1501" t="s">
        <v>993</v>
      </c>
      <c r="D1501">
        <v>2018</v>
      </c>
      <c r="E1501">
        <v>140</v>
      </c>
      <c r="F1501" t="s">
        <v>21</v>
      </c>
      <c r="G1501">
        <v>7.9</v>
      </c>
      <c r="H1501">
        <v>0</v>
      </c>
      <c r="I1501">
        <v>1.66</v>
      </c>
    </row>
    <row r="1502" spans="1:9">
      <c r="A1502">
        <v>596</v>
      </c>
      <c r="B1502" t="s">
        <v>994</v>
      </c>
      <c r="C1502" t="s">
        <v>559</v>
      </c>
      <c r="D1502">
        <v>2015</v>
      </c>
      <c r="E1502">
        <v>159</v>
      </c>
      <c r="F1502" t="s">
        <v>27</v>
      </c>
      <c r="G1502">
        <v>7.9</v>
      </c>
      <c r="H1502">
        <v>0</v>
      </c>
      <c r="I1502">
        <v>0</v>
      </c>
    </row>
    <row r="1503" spans="1:9">
      <c r="A1503">
        <v>596</v>
      </c>
      <c r="B1503" t="s">
        <v>994</v>
      </c>
      <c r="C1503" t="s">
        <v>559</v>
      </c>
      <c r="D1503">
        <v>2015</v>
      </c>
      <c r="E1503">
        <v>159</v>
      </c>
      <c r="F1503" t="s">
        <v>24</v>
      </c>
      <c r="G1503">
        <v>7.9</v>
      </c>
      <c r="H1503">
        <v>0</v>
      </c>
      <c r="I1503">
        <v>0</v>
      </c>
    </row>
    <row r="1504" spans="1:9">
      <c r="A1504">
        <v>596</v>
      </c>
      <c r="B1504" t="s">
        <v>994</v>
      </c>
      <c r="C1504" t="s">
        <v>559</v>
      </c>
      <c r="D1504">
        <v>2015</v>
      </c>
      <c r="E1504">
        <v>159</v>
      </c>
      <c r="F1504" t="s">
        <v>83</v>
      </c>
      <c r="G1504">
        <v>7.9</v>
      </c>
      <c r="H1504">
        <v>0</v>
      </c>
      <c r="I1504">
        <v>0</v>
      </c>
    </row>
    <row r="1505" spans="1:9">
      <c r="A1505">
        <v>597</v>
      </c>
      <c r="B1505" t="s">
        <v>995</v>
      </c>
      <c r="C1505" t="s">
        <v>996</v>
      </c>
      <c r="D1505">
        <v>2016</v>
      </c>
      <c r="E1505">
        <v>130</v>
      </c>
      <c r="F1505" t="s">
        <v>27</v>
      </c>
      <c r="G1505">
        <v>7.9</v>
      </c>
      <c r="H1505">
        <v>0</v>
      </c>
      <c r="I1505">
        <v>0</v>
      </c>
    </row>
    <row r="1506" spans="1:9">
      <c r="A1506">
        <v>597</v>
      </c>
      <c r="B1506" t="s">
        <v>995</v>
      </c>
      <c r="C1506" t="s">
        <v>996</v>
      </c>
      <c r="D1506">
        <v>2016</v>
      </c>
      <c r="E1506">
        <v>130</v>
      </c>
      <c r="F1506" t="s">
        <v>21</v>
      </c>
      <c r="G1506">
        <v>7.9</v>
      </c>
      <c r="H1506">
        <v>0</v>
      </c>
      <c r="I1506">
        <v>0</v>
      </c>
    </row>
    <row r="1507" spans="1:9">
      <c r="A1507">
        <v>597</v>
      </c>
      <c r="B1507" t="s">
        <v>995</v>
      </c>
      <c r="C1507" t="s">
        <v>996</v>
      </c>
      <c r="D1507">
        <v>2016</v>
      </c>
      <c r="E1507">
        <v>130</v>
      </c>
      <c r="F1507" t="s">
        <v>31</v>
      </c>
      <c r="G1507">
        <v>7.9</v>
      </c>
      <c r="H1507">
        <v>0</v>
      </c>
      <c r="I1507">
        <v>0</v>
      </c>
    </row>
    <row r="1508" spans="1:9">
      <c r="A1508">
        <v>598</v>
      </c>
      <c r="B1508" t="s">
        <v>997</v>
      </c>
      <c r="C1508" t="s">
        <v>998</v>
      </c>
      <c r="D1508">
        <v>2022</v>
      </c>
      <c r="E1508">
        <v>176</v>
      </c>
      <c r="F1508" t="s">
        <v>27</v>
      </c>
      <c r="G1508">
        <v>7.8</v>
      </c>
      <c r="H1508">
        <v>72</v>
      </c>
      <c r="I1508">
        <v>369.35</v>
      </c>
    </row>
    <row r="1509" spans="1:9">
      <c r="A1509">
        <v>598</v>
      </c>
      <c r="B1509" t="s">
        <v>997</v>
      </c>
      <c r="C1509" t="s">
        <v>998</v>
      </c>
      <c r="D1509">
        <v>2022</v>
      </c>
      <c r="E1509">
        <v>176</v>
      </c>
      <c r="F1509" t="s">
        <v>24</v>
      </c>
      <c r="G1509">
        <v>7.8</v>
      </c>
      <c r="H1509">
        <v>72</v>
      </c>
      <c r="I1509">
        <v>369.35</v>
      </c>
    </row>
    <row r="1510" spans="1:9">
      <c r="A1510">
        <v>598</v>
      </c>
      <c r="B1510" t="s">
        <v>997</v>
      </c>
      <c r="C1510" t="s">
        <v>998</v>
      </c>
      <c r="D1510">
        <v>2022</v>
      </c>
      <c r="E1510">
        <v>176</v>
      </c>
      <c r="F1510" t="s">
        <v>21</v>
      </c>
      <c r="G1510">
        <v>7.8</v>
      </c>
      <c r="H1510">
        <v>72</v>
      </c>
      <c r="I1510">
        <v>369.35</v>
      </c>
    </row>
    <row r="1511" spans="1:9">
      <c r="A1511">
        <v>599</v>
      </c>
      <c r="B1511" t="s">
        <v>999</v>
      </c>
      <c r="C1511" t="s">
        <v>1000</v>
      </c>
      <c r="D1511">
        <v>2022</v>
      </c>
      <c r="E1511">
        <v>139</v>
      </c>
      <c r="F1511" t="s">
        <v>27</v>
      </c>
      <c r="G1511">
        <v>7.8</v>
      </c>
      <c r="H1511">
        <v>81</v>
      </c>
      <c r="I1511">
        <v>72.86</v>
      </c>
    </row>
    <row r="1512" spans="1:9">
      <c r="A1512">
        <v>599</v>
      </c>
      <c r="B1512" t="s">
        <v>999</v>
      </c>
      <c r="C1512" t="s">
        <v>1000</v>
      </c>
      <c r="D1512">
        <v>2022</v>
      </c>
      <c r="E1512">
        <v>139</v>
      </c>
      <c r="F1512" t="s">
        <v>36</v>
      </c>
      <c r="G1512">
        <v>7.8</v>
      </c>
      <c r="H1512">
        <v>81</v>
      </c>
      <c r="I1512">
        <v>72.86</v>
      </c>
    </row>
    <row r="1513" spans="1:9">
      <c r="A1513">
        <v>599</v>
      </c>
      <c r="B1513" t="s">
        <v>999</v>
      </c>
      <c r="C1513" t="s">
        <v>1000</v>
      </c>
      <c r="D1513">
        <v>2022</v>
      </c>
      <c r="E1513">
        <v>139</v>
      </c>
      <c r="F1513" t="s">
        <v>60</v>
      </c>
      <c r="G1513">
        <v>7.8</v>
      </c>
      <c r="H1513">
        <v>81</v>
      </c>
      <c r="I1513">
        <v>72.86</v>
      </c>
    </row>
    <row r="1514" spans="1:9">
      <c r="A1514">
        <v>600</v>
      </c>
      <c r="B1514" t="s">
        <v>1001</v>
      </c>
      <c r="C1514" t="s">
        <v>1002</v>
      </c>
      <c r="D1514">
        <v>1993</v>
      </c>
      <c r="E1514">
        <v>130</v>
      </c>
      <c r="F1514" t="s">
        <v>30</v>
      </c>
      <c r="G1514">
        <v>7.8</v>
      </c>
      <c r="H1514">
        <v>50</v>
      </c>
      <c r="I1514">
        <v>56.51</v>
      </c>
    </row>
    <row r="1515" spans="1:9">
      <c r="A1515">
        <v>600</v>
      </c>
      <c r="B1515" t="s">
        <v>1001</v>
      </c>
      <c r="C1515" t="s">
        <v>1002</v>
      </c>
      <c r="D1515">
        <v>1993</v>
      </c>
      <c r="E1515">
        <v>130</v>
      </c>
      <c r="F1515" t="s">
        <v>21</v>
      </c>
      <c r="G1515">
        <v>7.8</v>
      </c>
      <c r="H1515">
        <v>50</v>
      </c>
      <c r="I1515">
        <v>56.51</v>
      </c>
    </row>
    <row r="1516" spans="1:9">
      <c r="A1516">
        <v>600</v>
      </c>
      <c r="B1516" t="s">
        <v>1001</v>
      </c>
      <c r="C1516" t="s">
        <v>1002</v>
      </c>
      <c r="D1516">
        <v>1993</v>
      </c>
      <c r="E1516">
        <v>130</v>
      </c>
      <c r="F1516" t="s">
        <v>31</v>
      </c>
      <c r="G1516">
        <v>7.8</v>
      </c>
      <c r="H1516">
        <v>50</v>
      </c>
      <c r="I1516">
        <v>56.51</v>
      </c>
    </row>
    <row r="1517" spans="1:9">
      <c r="A1517">
        <v>601</v>
      </c>
      <c r="B1517" t="s">
        <v>1003</v>
      </c>
      <c r="C1517" t="s">
        <v>1004</v>
      </c>
      <c r="D1517">
        <v>2006</v>
      </c>
      <c r="E1517">
        <v>101</v>
      </c>
      <c r="F1517" t="s">
        <v>60</v>
      </c>
      <c r="G1517">
        <v>7.8</v>
      </c>
      <c r="H1517">
        <v>80</v>
      </c>
      <c r="I1517">
        <v>59.89</v>
      </c>
    </row>
    <row r="1518" spans="1:9">
      <c r="A1518">
        <v>601</v>
      </c>
      <c r="B1518" t="s">
        <v>1003</v>
      </c>
      <c r="C1518" t="s">
        <v>1004</v>
      </c>
      <c r="D1518">
        <v>2006</v>
      </c>
      <c r="E1518">
        <v>101</v>
      </c>
      <c r="F1518" t="s">
        <v>21</v>
      </c>
      <c r="G1518">
        <v>7.8</v>
      </c>
      <c r="H1518">
        <v>80</v>
      </c>
      <c r="I1518">
        <v>59.89</v>
      </c>
    </row>
    <row r="1519" spans="1:9">
      <c r="A1519">
        <v>602</v>
      </c>
      <c r="B1519" t="s">
        <v>1005</v>
      </c>
      <c r="C1519" t="s">
        <v>26</v>
      </c>
      <c r="D1519">
        <v>2017</v>
      </c>
      <c r="E1519">
        <v>106</v>
      </c>
      <c r="F1519" t="s">
        <v>27</v>
      </c>
      <c r="G1519">
        <v>7.8</v>
      </c>
      <c r="H1519">
        <v>94</v>
      </c>
      <c r="I1519">
        <v>188.37</v>
      </c>
    </row>
    <row r="1520" spans="1:9">
      <c r="A1520">
        <v>602</v>
      </c>
      <c r="B1520" t="s">
        <v>1005</v>
      </c>
      <c r="C1520" t="s">
        <v>26</v>
      </c>
      <c r="D1520">
        <v>2017</v>
      </c>
      <c r="E1520">
        <v>106</v>
      </c>
      <c r="F1520" t="s">
        <v>21</v>
      </c>
      <c r="G1520">
        <v>7.8</v>
      </c>
      <c r="H1520">
        <v>94</v>
      </c>
      <c r="I1520">
        <v>188.37</v>
      </c>
    </row>
    <row r="1521" spans="1:9">
      <c r="A1521">
        <v>602</v>
      </c>
      <c r="B1521" t="s">
        <v>1005</v>
      </c>
      <c r="C1521" t="s">
        <v>26</v>
      </c>
      <c r="D1521">
        <v>2017</v>
      </c>
      <c r="E1521">
        <v>106</v>
      </c>
      <c r="F1521" t="s">
        <v>31</v>
      </c>
      <c r="G1521">
        <v>7.8</v>
      </c>
      <c r="H1521">
        <v>94</v>
      </c>
      <c r="I1521">
        <v>188.37</v>
      </c>
    </row>
    <row r="1522" spans="1:9">
      <c r="A1522">
        <v>603</v>
      </c>
      <c r="B1522" t="s">
        <v>1006</v>
      </c>
      <c r="C1522" t="s">
        <v>1007</v>
      </c>
      <c r="D1522">
        <v>1993</v>
      </c>
      <c r="E1522">
        <v>121</v>
      </c>
      <c r="F1522" t="s">
        <v>24</v>
      </c>
      <c r="G1522">
        <v>7.8</v>
      </c>
      <c r="H1522">
        <v>80</v>
      </c>
      <c r="I1522">
        <v>17.27</v>
      </c>
    </row>
    <row r="1523" spans="1:9">
      <c r="A1523">
        <v>603</v>
      </c>
      <c r="B1523" t="s">
        <v>1006</v>
      </c>
      <c r="C1523" t="s">
        <v>1007</v>
      </c>
      <c r="D1523">
        <v>1993</v>
      </c>
      <c r="E1523">
        <v>121</v>
      </c>
      <c r="F1523" t="s">
        <v>21</v>
      </c>
      <c r="G1523">
        <v>7.8</v>
      </c>
      <c r="H1523">
        <v>80</v>
      </c>
      <c r="I1523">
        <v>17.27</v>
      </c>
    </row>
    <row r="1524" spans="1:9">
      <c r="A1524">
        <v>604</v>
      </c>
      <c r="B1524" t="s">
        <v>1008</v>
      </c>
      <c r="C1524" t="s">
        <v>389</v>
      </c>
      <c r="D1524">
        <v>2012</v>
      </c>
      <c r="E1524">
        <v>94</v>
      </c>
      <c r="F1524" t="s">
        <v>60</v>
      </c>
      <c r="G1524">
        <v>7.8</v>
      </c>
      <c r="H1524">
        <v>84</v>
      </c>
      <c r="I1524">
        <v>45.51</v>
      </c>
    </row>
    <row r="1525" spans="1:9">
      <c r="A1525">
        <v>604</v>
      </c>
      <c r="B1525" t="s">
        <v>1008</v>
      </c>
      <c r="C1525" t="s">
        <v>389</v>
      </c>
      <c r="D1525">
        <v>2012</v>
      </c>
      <c r="E1525">
        <v>94</v>
      </c>
      <c r="F1525" t="s">
        <v>21</v>
      </c>
      <c r="G1525">
        <v>7.8</v>
      </c>
      <c r="H1525">
        <v>84</v>
      </c>
      <c r="I1525">
        <v>45.51</v>
      </c>
    </row>
    <row r="1526" spans="1:9">
      <c r="A1526">
        <v>604</v>
      </c>
      <c r="B1526" t="s">
        <v>1008</v>
      </c>
      <c r="C1526" t="s">
        <v>389</v>
      </c>
      <c r="D1526">
        <v>2012</v>
      </c>
      <c r="E1526">
        <v>94</v>
      </c>
      <c r="F1526" t="s">
        <v>88</v>
      </c>
      <c r="G1526">
        <v>7.8</v>
      </c>
      <c r="H1526">
        <v>84</v>
      </c>
      <c r="I1526">
        <v>45.51</v>
      </c>
    </row>
    <row r="1527" spans="1:9">
      <c r="A1527">
        <v>605</v>
      </c>
      <c r="B1527" t="s">
        <v>1009</v>
      </c>
      <c r="C1527" t="s">
        <v>1010</v>
      </c>
      <c r="D1527">
        <v>1985</v>
      </c>
      <c r="E1527">
        <v>97</v>
      </c>
      <c r="F1527" t="s">
        <v>60</v>
      </c>
      <c r="G1527">
        <v>7.8</v>
      </c>
      <c r="H1527">
        <v>66</v>
      </c>
      <c r="I1527">
        <v>45.88</v>
      </c>
    </row>
    <row r="1528" spans="1:9">
      <c r="A1528">
        <v>605</v>
      </c>
      <c r="B1528" t="s">
        <v>1009</v>
      </c>
      <c r="C1528" t="s">
        <v>1010</v>
      </c>
      <c r="D1528">
        <v>1985</v>
      </c>
      <c r="E1528">
        <v>97</v>
      </c>
      <c r="F1528" t="s">
        <v>21</v>
      </c>
      <c r="G1528">
        <v>7.8</v>
      </c>
      <c r="H1528">
        <v>66</v>
      </c>
      <c r="I1528">
        <v>45.88</v>
      </c>
    </row>
    <row r="1529" spans="1:9">
      <c r="A1529">
        <v>606</v>
      </c>
      <c r="B1529" t="s">
        <v>1011</v>
      </c>
      <c r="C1529" t="s">
        <v>288</v>
      </c>
      <c r="D1529">
        <v>2019</v>
      </c>
      <c r="E1529">
        <v>113</v>
      </c>
      <c r="F1529" t="s">
        <v>27</v>
      </c>
      <c r="G1529">
        <v>7.8</v>
      </c>
      <c r="H1529">
        <v>51</v>
      </c>
      <c r="I1529">
        <v>36.47</v>
      </c>
    </row>
    <row r="1530" spans="1:9">
      <c r="A1530">
        <v>606</v>
      </c>
      <c r="B1530" t="s">
        <v>1011</v>
      </c>
      <c r="C1530" t="s">
        <v>288</v>
      </c>
      <c r="D1530">
        <v>2019</v>
      </c>
      <c r="E1530">
        <v>113</v>
      </c>
      <c r="F1530" t="s">
        <v>60</v>
      </c>
      <c r="G1530">
        <v>7.8</v>
      </c>
      <c r="H1530">
        <v>51</v>
      </c>
      <c r="I1530">
        <v>36.47</v>
      </c>
    </row>
    <row r="1531" spans="1:9">
      <c r="A1531">
        <v>606</v>
      </c>
      <c r="B1531" t="s">
        <v>1011</v>
      </c>
      <c r="C1531" t="s">
        <v>288</v>
      </c>
      <c r="D1531">
        <v>2019</v>
      </c>
      <c r="E1531">
        <v>113</v>
      </c>
      <c r="F1531" t="s">
        <v>24</v>
      </c>
      <c r="G1531">
        <v>7.8</v>
      </c>
      <c r="H1531">
        <v>51</v>
      </c>
      <c r="I1531">
        <v>36.47</v>
      </c>
    </row>
    <row r="1532" spans="1:9">
      <c r="A1532">
        <v>607</v>
      </c>
      <c r="B1532" t="s">
        <v>1012</v>
      </c>
      <c r="C1532" t="s">
        <v>1013</v>
      </c>
      <c r="D1532">
        <v>2017</v>
      </c>
      <c r="E1532">
        <v>104</v>
      </c>
      <c r="F1532" t="s">
        <v>106</v>
      </c>
      <c r="G1532">
        <v>7.8</v>
      </c>
      <c r="H1532">
        <v>85</v>
      </c>
      <c r="I1532">
        <v>176.04</v>
      </c>
    </row>
    <row r="1533" spans="1:9">
      <c r="A1533">
        <v>607</v>
      </c>
      <c r="B1533" t="s">
        <v>1012</v>
      </c>
      <c r="C1533" t="s">
        <v>1013</v>
      </c>
      <c r="D1533">
        <v>2017</v>
      </c>
      <c r="E1533">
        <v>104</v>
      </c>
      <c r="F1533" t="s">
        <v>57</v>
      </c>
      <c r="G1533">
        <v>7.8</v>
      </c>
      <c r="H1533">
        <v>85</v>
      </c>
      <c r="I1533">
        <v>176.04</v>
      </c>
    </row>
    <row r="1534" spans="1:9">
      <c r="A1534">
        <v>607</v>
      </c>
      <c r="B1534" t="s">
        <v>1012</v>
      </c>
      <c r="C1534" t="s">
        <v>1013</v>
      </c>
      <c r="D1534">
        <v>2017</v>
      </c>
      <c r="E1534">
        <v>104</v>
      </c>
      <c r="F1534" t="s">
        <v>83</v>
      </c>
      <c r="G1534">
        <v>7.8</v>
      </c>
      <c r="H1534">
        <v>85</v>
      </c>
      <c r="I1534">
        <v>176.04</v>
      </c>
    </row>
    <row r="1535" spans="1:9">
      <c r="A1535">
        <v>608</v>
      </c>
      <c r="B1535" t="s">
        <v>1014</v>
      </c>
      <c r="C1535" t="s">
        <v>1015</v>
      </c>
      <c r="D1535">
        <v>2004</v>
      </c>
      <c r="E1535">
        <v>123</v>
      </c>
      <c r="F1535" t="s">
        <v>21</v>
      </c>
      <c r="G1535">
        <v>7.8</v>
      </c>
      <c r="H1535">
        <v>53</v>
      </c>
      <c r="I1535">
        <v>81</v>
      </c>
    </row>
    <row r="1536" spans="1:9">
      <c r="A1536">
        <v>608</v>
      </c>
      <c r="B1536" t="s">
        <v>1014</v>
      </c>
      <c r="C1536" t="s">
        <v>1015</v>
      </c>
      <c r="D1536">
        <v>2004</v>
      </c>
      <c r="E1536">
        <v>123</v>
      </c>
      <c r="F1536" t="s">
        <v>50</v>
      </c>
      <c r="G1536">
        <v>7.8</v>
      </c>
      <c r="H1536">
        <v>53</v>
      </c>
      <c r="I1536">
        <v>81</v>
      </c>
    </row>
    <row r="1537" spans="1:9">
      <c r="A1537">
        <v>609</v>
      </c>
      <c r="B1537" t="s">
        <v>504</v>
      </c>
      <c r="C1537" t="s">
        <v>1016</v>
      </c>
      <c r="D1537">
        <v>2022</v>
      </c>
      <c r="E1537">
        <v>148</v>
      </c>
      <c r="F1537" t="s">
        <v>27</v>
      </c>
      <c r="G1537">
        <v>7.8</v>
      </c>
      <c r="H1537">
        <v>76</v>
      </c>
      <c r="I1537">
        <v>0</v>
      </c>
    </row>
    <row r="1538" spans="1:9">
      <c r="A1538">
        <v>609</v>
      </c>
      <c r="B1538" t="s">
        <v>504</v>
      </c>
      <c r="C1538" t="s">
        <v>1016</v>
      </c>
      <c r="D1538">
        <v>2022</v>
      </c>
      <c r="E1538">
        <v>148</v>
      </c>
      <c r="F1538" t="s">
        <v>21</v>
      </c>
      <c r="G1538">
        <v>7.8</v>
      </c>
      <c r="H1538">
        <v>76</v>
      </c>
      <c r="I1538">
        <v>0</v>
      </c>
    </row>
    <row r="1539" spans="1:9">
      <c r="A1539">
        <v>609</v>
      </c>
      <c r="B1539" t="s">
        <v>504</v>
      </c>
      <c r="C1539" t="s">
        <v>1016</v>
      </c>
      <c r="D1539">
        <v>2022</v>
      </c>
      <c r="E1539">
        <v>148</v>
      </c>
      <c r="F1539" t="s">
        <v>80</v>
      </c>
      <c r="G1539">
        <v>7.8</v>
      </c>
      <c r="H1539">
        <v>76</v>
      </c>
      <c r="I1539">
        <v>0</v>
      </c>
    </row>
    <row r="1540" spans="1:9">
      <c r="A1540">
        <v>610</v>
      </c>
      <c r="B1540" t="s">
        <v>1017</v>
      </c>
      <c r="C1540" t="s">
        <v>1018</v>
      </c>
      <c r="D1540">
        <v>2011</v>
      </c>
      <c r="E1540">
        <v>100</v>
      </c>
      <c r="F1540" t="s">
        <v>27</v>
      </c>
      <c r="G1540">
        <v>7.8</v>
      </c>
      <c r="H1540">
        <v>78</v>
      </c>
      <c r="I1540">
        <v>35.06</v>
      </c>
    </row>
    <row r="1541" spans="1:9">
      <c r="A1541">
        <v>610</v>
      </c>
      <c r="B1541" t="s">
        <v>1017</v>
      </c>
      <c r="C1541" t="s">
        <v>1018</v>
      </c>
      <c r="D1541">
        <v>2011</v>
      </c>
      <c r="E1541">
        <v>100</v>
      </c>
      <c r="F1541" t="s">
        <v>21</v>
      </c>
      <c r="G1541">
        <v>7.8</v>
      </c>
      <c r="H1541">
        <v>78</v>
      </c>
      <c r="I1541">
        <v>35.06</v>
      </c>
    </row>
    <row r="1542" spans="1:9">
      <c r="A1542">
        <v>611</v>
      </c>
      <c r="B1542" t="s">
        <v>1019</v>
      </c>
      <c r="C1542" t="s">
        <v>1020</v>
      </c>
      <c r="D1542">
        <v>2005</v>
      </c>
      <c r="E1542">
        <v>129</v>
      </c>
      <c r="F1542" t="s">
        <v>21</v>
      </c>
      <c r="G1542">
        <v>7.8</v>
      </c>
      <c r="H1542">
        <v>82</v>
      </c>
      <c r="I1542">
        <v>38.409999999999997</v>
      </c>
    </row>
    <row r="1543" spans="1:9">
      <c r="A1543">
        <v>611</v>
      </c>
      <c r="B1543" t="s">
        <v>1019</v>
      </c>
      <c r="C1543" t="s">
        <v>1020</v>
      </c>
      <c r="D1543">
        <v>2005</v>
      </c>
      <c r="E1543">
        <v>129</v>
      </c>
      <c r="F1543" t="s">
        <v>50</v>
      </c>
      <c r="G1543">
        <v>7.8</v>
      </c>
      <c r="H1543">
        <v>82</v>
      </c>
      <c r="I1543">
        <v>38.409999999999997</v>
      </c>
    </row>
    <row r="1544" spans="1:9">
      <c r="A1544">
        <v>612</v>
      </c>
      <c r="B1544" t="s">
        <v>1021</v>
      </c>
      <c r="C1544" t="s">
        <v>1022</v>
      </c>
      <c r="D1544">
        <v>2015</v>
      </c>
      <c r="E1544">
        <v>130</v>
      </c>
      <c r="F1544" t="s">
        <v>30</v>
      </c>
      <c r="G1544">
        <v>7.8</v>
      </c>
      <c r="H1544">
        <v>81</v>
      </c>
      <c r="I1544">
        <v>70.260000000000005</v>
      </c>
    </row>
    <row r="1545" spans="1:9">
      <c r="A1545">
        <v>612</v>
      </c>
      <c r="B1545" t="s">
        <v>1021</v>
      </c>
      <c r="C1545" t="s">
        <v>1022</v>
      </c>
      <c r="D1545">
        <v>2015</v>
      </c>
      <c r="E1545">
        <v>130</v>
      </c>
      <c r="F1545" t="s">
        <v>60</v>
      </c>
      <c r="G1545">
        <v>7.8</v>
      </c>
      <c r="H1545">
        <v>81</v>
      </c>
      <c r="I1545">
        <v>70.260000000000005</v>
      </c>
    </row>
    <row r="1546" spans="1:9">
      <c r="A1546">
        <v>612</v>
      </c>
      <c r="B1546" t="s">
        <v>1021</v>
      </c>
      <c r="C1546" t="s">
        <v>1022</v>
      </c>
      <c r="D1546">
        <v>2015</v>
      </c>
      <c r="E1546">
        <v>130</v>
      </c>
      <c r="F1546" t="s">
        <v>21</v>
      </c>
      <c r="G1546">
        <v>7.8</v>
      </c>
      <c r="H1546">
        <v>81</v>
      </c>
      <c r="I1546">
        <v>70.260000000000005</v>
      </c>
    </row>
    <row r="1547" spans="1:9">
      <c r="A1547">
        <v>613</v>
      </c>
      <c r="B1547" t="s">
        <v>1023</v>
      </c>
      <c r="C1547" t="s">
        <v>837</v>
      </c>
      <c r="D1547">
        <v>2007</v>
      </c>
      <c r="E1547">
        <v>121</v>
      </c>
      <c r="F1547" t="s">
        <v>27</v>
      </c>
      <c r="G1547">
        <v>7.8</v>
      </c>
      <c r="H1547">
        <v>81</v>
      </c>
      <c r="I1547">
        <v>23.64</v>
      </c>
    </row>
    <row r="1548" spans="1:9">
      <c r="A1548">
        <v>613</v>
      </c>
      <c r="B1548" t="s">
        <v>1023</v>
      </c>
      <c r="C1548" t="s">
        <v>837</v>
      </c>
      <c r="D1548">
        <v>2007</v>
      </c>
      <c r="E1548">
        <v>121</v>
      </c>
      <c r="F1548" t="s">
        <v>60</v>
      </c>
      <c r="G1548">
        <v>7.8</v>
      </c>
      <c r="H1548">
        <v>81</v>
      </c>
      <c r="I1548">
        <v>23.64</v>
      </c>
    </row>
    <row r="1549" spans="1:9">
      <c r="A1549">
        <v>613</v>
      </c>
      <c r="B1549" t="s">
        <v>1023</v>
      </c>
      <c r="C1549" t="s">
        <v>837</v>
      </c>
      <c r="D1549">
        <v>2007</v>
      </c>
      <c r="E1549">
        <v>121</v>
      </c>
      <c r="F1549" t="s">
        <v>57</v>
      </c>
      <c r="G1549">
        <v>7.8</v>
      </c>
      <c r="H1549">
        <v>81</v>
      </c>
      <c r="I1549">
        <v>23.64</v>
      </c>
    </row>
    <row r="1550" spans="1:9">
      <c r="A1550">
        <v>614</v>
      </c>
      <c r="B1550" t="s">
        <v>1024</v>
      </c>
      <c r="C1550" t="s">
        <v>1025</v>
      </c>
      <c r="D1550">
        <v>2017</v>
      </c>
      <c r="E1550">
        <v>132</v>
      </c>
      <c r="F1550" t="s">
        <v>21</v>
      </c>
      <c r="G1550">
        <v>7.8</v>
      </c>
      <c r="H1550">
        <v>94</v>
      </c>
      <c r="I1550">
        <v>18.100000000000001</v>
      </c>
    </row>
    <row r="1551" spans="1:9">
      <c r="A1551">
        <v>614</v>
      </c>
      <c r="B1551" t="s">
        <v>1024</v>
      </c>
      <c r="C1551" t="s">
        <v>1025</v>
      </c>
      <c r="D1551">
        <v>2017</v>
      </c>
      <c r="E1551">
        <v>132</v>
      </c>
      <c r="F1551" t="s">
        <v>50</v>
      </c>
      <c r="G1551">
        <v>7.8</v>
      </c>
      <c r="H1551">
        <v>94</v>
      </c>
      <c r="I1551">
        <v>18.100000000000001</v>
      </c>
    </row>
    <row r="1552" spans="1:9">
      <c r="A1552">
        <v>615</v>
      </c>
      <c r="B1552" t="s">
        <v>1026</v>
      </c>
      <c r="C1552" t="s">
        <v>337</v>
      </c>
      <c r="D1552">
        <v>2022</v>
      </c>
      <c r="E1552">
        <v>187</v>
      </c>
      <c r="F1552" t="s">
        <v>27</v>
      </c>
      <c r="G1552">
        <v>7.8</v>
      </c>
      <c r="H1552">
        <v>83</v>
      </c>
      <c r="I1552">
        <v>14.5</v>
      </c>
    </row>
    <row r="1553" spans="1:9">
      <c r="A1553">
        <v>615</v>
      </c>
      <c r="B1553" t="s">
        <v>1026</v>
      </c>
      <c r="C1553" t="s">
        <v>337</v>
      </c>
      <c r="D1553">
        <v>2022</v>
      </c>
      <c r="E1553">
        <v>187</v>
      </c>
      <c r="F1553" t="s">
        <v>21</v>
      </c>
      <c r="G1553">
        <v>7.8</v>
      </c>
      <c r="H1553">
        <v>83</v>
      </c>
      <c r="I1553">
        <v>14.5</v>
      </c>
    </row>
    <row r="1554" spans="1:9">
      <c r="A1554">
        <v>616</v>
      </c>
      <c r="B1554" t="s">
        <v>1027</v>
      </c>
      <c r="C1554" t="s">
        <v>1028</v>
      </c>
      <c r="D1554">
        <v>2013</v>
      </c>
      <c r="E1554">
        <v>123</v>
      </c>
      <c r="F1554" t="s">
        <v>60</v>
      </c>
      <c r="G1554">
        <v>7.8</v>
      </c>
      <c r="H1554">
        <v>55</v>
      </c>
      <c r="I1554">
        <v>15.32</v>
      </c>
    </row>
    <row r="1555" spans="1:9">
      <c r="A1555">
        <v>616</v>
      </c>
      <c r="B1555" t="s">
        <v>1027</v>
      </c>
      <c r="C1555" t="s">
        <v>1028</v>
      </c>
      <c r="D1555">
        <v>2013</v>
      </c>
      <c r="E1555">
        <v>123</v>
      </c>
      <c r="F1555" t="s">
        <v>21</v>
      </c>
      <c r="G1555">
        <v>7.8</v>
      </c>
      <c r="H1555">
        <v>55</v>
      </c>
      <c r="I1555">
        <v>15.32</v>
      </c>
    </row>
    <row r="1556" spans="1:9">
      <c r="A1556">
        <v>616</v>
      </c>
      <c r="B1556" t="s">
        <v>1027</v>
      </c>
      <c r="C1556" t="s">
        <v>1028</v>
      </c>
      <c r="D1556">
        <v>2013</v>
      </c>
      <c r="E1556">
        <v>123</v>
      </c>
      <c r="F1556" t="s">
        <v>70</v>
      </c>
      <c r="G1556">
        <v>7.8</v>
      </c>
      <c r="H1556">
        <v>55</v>
      </c>
      <c r="I1556">
        <v>15.32</v>
      </c>
    </row>
    <row r="1557" spans="1:9">
      <c r="A1557">
        <v>617</v>
      </c>
      <c r="B1557" t="s">
        <v>1029</v>
      </c>
      <c r="C1557" t="s">
        <v>42</v>
      </c>
      <c r="D1557">
        <v>2015</v>
      </c>
      <c r="E1557">
        <v>168</v>
      </c>
      <c r="F1557" t="s">
        <v>24</v>
      </c>
      <c r="G1557">
        <v>7.8</v>
      </c>
      <c r="H1557">
        <v>68</v>
      </c>
      <c r="I1557">
        <v>54.12</v>
      </c>
    </row>
    <row r="1558" spans="1:9">
      <c r="A1558">
        <v>617</v>
      </c>
      <c r="B1558" t="s">
        <v>1029</v>
      </c>
      <c r="C1558" t="s">
        <v>42</v>
      </c>
      <c r="D1558">
        <v>2015</v>
      </c>
      <c r="E1558">
        <v>168</v>
      </c>
      <c r="F1558" t="s">
        <v>21</v>
      </c>
      <c r="G1558">
        <v>7.8</v>
      </c>
      <c r="H1558">
        <v>68</v>
      </c>
      <c r="I1558">
        <v>54.12</v>
      </c>
    </row>
    <row r="1559" spans="1:9">
      <c r="A1559">
        <v>617</v>
      </c>
      <c r="B1559" t="s">
        <v>1029</v>
      </c>
      <c r="C1559" t="s">
        <v>42</v>
      </c>
      <c r="D1559">
        <v>2015</v>
      </c>
      <c r="E1559">
        <v>168</v>
      </c>
      <c r="F1559" t="s">
        <v>57</v>
      </c>
      <c r="G1559">
        <v>7.8</v>
      </c>
      <c r="H1559">
        <v>68</v>
      </c>
      <c r="I1559">
        <v>54.12</v>
      </c>
    </row>
    <row r="1560" spans="1:9">
      <c r="A1560">
        <v>618</v>
      </c>
      <c r="B1560" t="s">
        <v>1030</v>
      </c>
      <c r="C1560" t="s">
        <v>1031</v>
      </c>
      <c r="D1560">
        <v>1984</v>
      </c>
      <c r="E1560">
        <v>105</v>
      </c>
      <c r="F1560" t="s">
        <v>27</v>
      </c>
      <c r="G1560">
        <v>7.8</v>
      </c>
      <c r="H1560">
        <v>71</v>
      </c>
      <c r="I1560">
        <v>238.63</v>
      </c>
    </row>
    <row r="1561" spans="1:9">
      <c r="A1561">
        <v>618</v>
      </c>
      <c r="B1561" t="s">
        <v>1030</v>
      </c>
      <c r="C1561" t="s">
        <v>1031</v>
      </c>
      <c r="D1561">
        <v>1984</v>
      </c>
      <c r="E1561">
        <v>105</v>
      </c>
      <c r="F1561" t="s">
        <v>60</v>
      </c>
      <c r="G1561">
        <v>7.8</v>
      </c>
      <c r="H1561">
        <v>71</v>
      </c>
      <c r="I1561">
        <v>238.63</v>
      </c>
    </row>
    <row r="1562" spans="1:9">
      <c r="A1562">
        <v>618</v>
      </c>
      <c r="B1562" t="s">
        <v>1030</v>
      </c>
      <c r="C1562" t="s">
        <v>1031</v>
      </c>
      <c r="D1562">
        <v>1984</v>
      </c>
      <c r="E1562">
        <v>105</v>
      </c>
      <c r="F1562" t="s">
        <v>70</v>
      </c>
      <c r="G1562">
        <v>7.8</v>
      </c>
      <c r="H1562">
        <v>71</v>
      </c>
      <c r="I1562">
        <v>238.63</v>
      </c>
    </row>
    <row r="1563" spans="1:9">
      <c r="A1563">
        <v>619</v>
      </c>
      <c r="B1563" t="s">
        <v>1032</v>
      </c>
      <c r="C1563" t="s">
        <v>63</v>
      </c>
      <c r="D1563">
        <v>2019</v>
      </c>
      <c r="E1563">
        <v>209</v>
      </c>
      <c r="F1563" t="s">
        <v>30</v>
      </c>
      <c r="G1563">
        <v>7.8</v>
      </c>
      <c r="H1563">
        <v>94</v>
      </c>
      <c r="I1563">
        <v>7</v>
      </c>
    </row>
    <row r="1564" spans="1:9">
      <c r="A1564">
        <v>619</v>
      </c>
      <c r="B1564" t="s">
        <v>1032</v>
      </c>
      <c r="C1564" t="s">
        <v>63</v>
      </c>
      <c r="D1564">
        <v>2019</v>
      </c>
      <c r="E1564">
        <v>209</v>
      </c>
      <c r="F1564" t="s">
        <v>24</v>
      </c>
      <c r="G1564">
        <v>7.8</v>
      </c>
      <c r="H1564">
        <v>94</v>
      </c>
      <c r="I1564">
        <v>7</v>
      </c>
    </row>
    <row r="1565" spans="1:9">
      <c r="A1565">
        <v>619</v>
      </c>
      <c r="B1565" t="s">
        <v>1032</v>
      </c>
      <c r="C1565" t="s">
        <v>63</v>
      </c>
      <c r="D1565">
        <v>2019</v>
      </c>
      <c r="E1565">
        <v>209</v>
      </c>
      <c r="F1565" t="s">
        <v>21</v>
      </c>
      <c r="G1565">
        <v>7.8</v>
      </c>
      <c r="H1565">
        <v>94</v>
      </c>
      <c r="I1565">
        <v>7</v>
      </c>
    </row>
    <row r="1566" spans="1:9">
      <c r="A1566">
        <v>620</v>
      </c>
      <c r="B1566" t="s">
        <v>1033</v>
      </c>
      <c r="C1566" t="s">
        <v>1034</v>
      </c>
      <c r="D1566">
        <v>2019</v>
      </c>
      <c r="E1566">
        <v>135</v>
      </c>
      <c r="F1566" t="s">
        <v>21</v>
      </c>
      <c r="G1566">
        <v>7.8</v>
      </c>
      <c r="H1566">
        <v>91</v>
      </c>
      <c r="I1566">
        <v>108.1</v>
      </c>
    </row>
    <row r="1567" spans="1:9">
      <c r="A1567">
        <v>620</v>
      </c>
      <c r="B1567" t="s">
        <v>1033</v>
      </c>
      <c r="C1567" t="s">
        <v>1034</v>
      </c>
      <c r="D1567">
        <v>2019</v>
      </c>
      <c r="E1567">
        <v>135</v>
      </c>
      <c r="F1567" t="s">
        <v>50</v>
      </c>
      <c r="G1567">
        <v>7.8</v>
      </c>
      <c r="H1567">
        <v>91</v>
      </c>
      <c r="I1567">
        <v>108.1</v>
      </c>
    </row>
    <row r="1568" spans="1:9">
      <c r="A1568">
        <v>621</v>
      </c>
      <c r="B1568" t="s">
        <v>1035</v>
      </c>
      <c r="C1568" t="s">
        <v>47</v>
      </c>
      <c r="D1568">
        <v>2011</v>
      </c>
      <c r="E1568">
        <v>158</v>
      </c>
      <c r="F1568" t="s">
        <v>24</v>
      </c>
      <c r="G1568">
        <v>7.8</v>
      </c>
      <c r="H1568">
        <v>71</v>
      </c>
      <c r="I1568">
        <v>102.52</v>
      </c>
    </row>
    <row r="1569" spans="1:9">
      <c r="A1569">
        <v>621</v>
      </c>
      <c r="B1569" t="s">
        <v>1035</v>
      </c>
      <c r="C1569" t="s">
        <v>47</v>
      </c>
      <c r="D1569">
        <v>2011</v>
      </c>
      <c r="E1569">
        <v>158</v>
      </c>
      <c r="F1569" t="s">
        <v>21</v>
      </c>
      <c r="G1569">
        <v>7.8</v>
      </c>
      <c r="H1569">
        <v>71</v>
      </c>
      <c r="I1569">
        <v>102.52</v>
      </c>
    </row>
    <row r="1570" spans="1:9">
      <c r="A1570">
        <v>621</v>
      </c>
      <c r="B1570" t="s">
        <v>1035</v>
      </c>
      <c r="C1570" t="s">
        <v>47</v>
      </c>
      <c r="D1570">
        <v>2011</v>
      </c>
      <c r="E1570">
        <v>158</v>
      </c>
      <c r="F1570" t="s">
        <v>57</v>
      </c>
      <c r="G1570">
        <v>7.8</v>
      </c>
      <c r="H1570">
        <v>71</v>
      </c>
      <c r="I1570">
        <v>102.52</v>
      </c>
    </row>
    <row r="1571" spans="1:9">
      <c r="A1571">
        <v>622</v>
      </c>
      <c r="B1571" t="s">
        <v>1036</v>
      </c>
      <c r="C1571" t="s">
        <v>1037</v>
      </c>
      <c r="D1571">
        <v>1993</v>
      </c>
      <c r="E1571">
        <v>101</v>
      </c>
      <c r="F1571" t="s">
        <v>60</v>
      </c>
      <c r="G1571">
        <v>7.8</v>
      </c>
      <c r="H1571">
        <v>55</v>
      </c>
      <c r="I1571">
        <v>32.42</v>
      </c>
    </row>
    <row r="1572" spans="1:9">
      <c r="A1572">
        <v>622</v>
      </c>
      <c r="B1572" t="s">
        <v>1036</v>
      </c>
      <c r="C1572" t="s">
        <v>1037</v>
      </c>
      <c r="D1572">
        <v>1993</v>
      </c>
      <c r="E1572">
        <v>101</v>
      </c>
      <c r="F1572" t="s">
        <v>21</v>
      </c>
      <c r="G1572">
        <v>7.8</v>
      </c>
      <c r="H1572">
        <v>55</v>
      </c>
      <c r="I1572">
        <v>32.42</v>
      </c>
    </row>
    <row r="1573" spans="1:9">
      <c r="A1573">
        <v>622</v>
      </c>
      <c r="B1573" t="s">
        <v>1036</v>
      </c>
      <c r="C1573" t="s">
        <v>1037</v>
      </c>
      <c r="D1573">
        <v>1993</v>
      </c>
      <c r="E1573">
        <v>101</v>
      </c>
      <c r="F1573" t="s">
        <v>88</v>
      </c>
      <c r="G1573">
        <v>7.8</v>
      </c>
      <c r="H1573">
        <v>55</v>
      </c>
      <c r="I1573">
        <v>32.42</v>
      </c>
    </row>
    <row r="1574" spans="1:9">
      <c r="A1574">
        <v>623</v>
      </c>
      <c r="B1574" t="s">
        <v>1038</v>
      </c>
      <c r="C1574" t="s">
        <v>303</v>
      </c>
      <c r="D1574">
        <v>1987</v>
      </c>
      <c r="E1574">
        <v>107</v>
      </c>
      <c r="F1574" t="s">
        <v>27</v>
      </c>
      <c r="G1574">
        <v>7.8</v>
      </c>
      <c r="H1574">
        <v>47</v>
      </c>
      <c r="I1574">
        <v>59.74</v>
      </c>
    </row>
    <row r="1575" spans="1:9">
      <c r="A1575">
        <v>623</v>
      </c>
      <c r="B1575" t="s">
        <v>1038</v>
      </c>
      <c r="C1575" t="s">
        <v>303</v>
      </c>
      <c r="D1575">
        <v>1987</v>
      </c>
      <c r="E1575">
        <v>107</v>
      </c>
      <c r="F1575" t="s">
        <v>36</v>
      </c>
      <c r="G1575">
        <v>7.8</v>
      </c>
      <c r="H1575">
        <v>47</v>
      </c>
      <c r="I1575">
        <v>59.74</v>
      </c>
    </row>
    <row r="1576" spans="1:9">
      <c r="A1576">
        <v>623</v>
      </c>
      <c r="B1576" t="s">
        <v>1038</v>
      </c>
      <c r="C1576" t="s">
        <v>303</v>
      </c>
      <c r="D1576">
        <v>1987</v>
      </c>
      <c r="E1576">
        <v>107</v>
      </c>
      <c r="F1576" t="s">
        <v>106</v>
      </c>
      <c r="G1576">
        <v>7.8</v>
      </c>
      <c r="H1576">
        <v>47</v>
      </c>
      <c r="I1576">
        <v>59.74</v>
      </c>
    </row>
    <row r="1577" spans="1:9">
      <c r="A1577">
        <v>624</v>
      </c>
      <c r="B1577" t="s">
        <v>1039</v>
      </c>
      <c r="C1577" t="s">
        <v>47</v>
      </c>
      <c r="D1577">
        <v>2010</v>
      </c>
      <c r="E1577">
        <v>120</v>
      </c>
      <c r="F1577" t="s">
        <v>30</v>
      </c>
      <c r="G1577">
        <v>7.8</v>
      </c>
      <c r="H1577">
        <v>95</v>
      </c>
      <c r="I1577">
        <v>96.96</v>
      </c>
    </row>
    <row r="1578" spans="1:9">
      <c r="A1578">
        <v>624</v>
      </c>
      <c r="B1578" t="s">
        <v>1039</v>
      </c>
      <c r="C1578" t="s">
        <v>47</v>
      </c>
      <c r="D1578">
        <v>2010</v>
      </c>
      <c r="E1578">
        <v>120</v>
      </c>
      <c r="F1578" t="s">
        <v>21</v>
      </c>
      <c r="G1578">
        <v>7.8</v>
      </c>
      <c r="H1578">
        <v>95</v>
      </c>
      <c r="I1578">
        <v>96.96</v>
      </c>
    </row>
    <row r="1579" spans="1:9">
      <c r="A1579">
        <v>625</v>
      </c>
      <c r="B1579" t="s">
        <v>1040</v>
      </c>
      <c r="C1579" t="s">
        <v>389</v>
      </c>
      <c r="D1579">
        <v>2018</v>
      </c>
      <c r="E1579">
        <v>101</v>
      </c>
      <c r="F1579" t="s">
        <v>40</v>
      </c>
      <c r="G1579">
        <v>7.8</v>
      </c>
      <c r="H1579">
        <v>82</v>
      </c>
      <c r="I1579">
        <v>32.020000000000003</v>
      </c>
    </row>
    <row r="1580" spans="1:9">
      <c r="A1580">
        <v>625</v>
      </c>
      <c r="B1580" t="s">
        <v>1040</v>
      </c>
      <c r="C1580" t="s">
        <v>389</v>
      </c>
      <c r="D1580">
        <v>2018</v>
      </c>
      <c r="E1580">
        <v>101</v>
      </c>
      <c r="F1580" t="s">
        <v>36</v>
      </c>
      <c r="G1580">
        <v>7.8</v>
      </c>
      <c r="H1580">
        <v>82</v>
      </c>
      <c r="I1580">
        <v>32.020000000000003</v>
      </c>
    </row>
    <row r="1581" spans="1:9">
      <c r="A1581">
        <v>625</v>
      </c>
      <c r="B1581" t="s">
        <v>1040</v>
      </c>
      <c r="C1581" t="s">
        <v>389</v>
      </c>
      <c r="D1581">
        <v>2018</v>
      </c>
      <c r="E1581">
        <v>101</v>
      </c>
      <c r="F1581" t="s">
        <v>60</v>
      </c>
      <c r="G1581">
        <v>7.8</v>
      </c>
      <c r="H1581">
        <v>82</v>
      </c>
      <c r="I1581">
        <v>32.020000000000003</v>
      </c>
    </row>
    <row r="1582" spans="1:9">
      <c r="A1582">
        <v>626</v>
      </c>
      <c r="B1582" t="s">
        <v>1041</v>
      </c>
      <c r="C1582" t="s">
        <v>1042</v>
      </c>
      <c r="D1582">
        <v>2000</v>
      </c>
      <c r="E1582">
        <v>113</v>
      </c>
      <c r="F1582" t="s">
        <v>30</v>
      </c>
      <c r="G1582">
        <v>7.8</v>
      </c>
      <c r="H1582">
        <v>48</v>
      </c>
      <c r="I1582">
        <v>115.65</v>
      </c>
    </row>
    <row r="1583" spans="1:9">
      <c r="A1583">
        <v>626</v>
      </c>
      <c r="B1583" t="s">
        <v>1041</v>
      </c>
      <c r="C1583" t="s">
        <v>1042</v>
      </c>
      <c r="D1583">
        <v>2000</v>
      </c>
      <c r="E1583">
        <v>113</v>
      </c>
      <c r="F1583" t="s">
        <v>21</v>
      </c>
      <c r="G1583">
        <v>7.8</v>
      </c>
      <c r="H1583">
        <v>48</v>
      </c>
      <c r="I1583">
        <v>115.65</v>
      </c>
    </row>
    <row r="1584" spans="1:9">
      <c r="A1584">
        <v>626</v>
      </c>
      <c r="B1584" t="s">
        <v>1041</v>
      </c>
      <c r="C1584" t="s">
        <v>1042</v>
      </c>
      <c r="D1584">
        <v>2000</v>
      </c>
      <c r="E1584">
        <v>113</v>
      </c>
      <c r="F1584" t="s">
        <v>363</v>
      </c>
      <c r="G1584">
        <v>7.8</v>
      </c>
      <c r="H1584">
        <v>48</v>
      </c>
      <c r="I1584">
        <v>115.65</v>
      </c>
    </row>
    <row r="1585" spans="1:9">
      <c r="A1585">
        <v>627</v>
      </c>
      <c r="B1585" t="s">
        <v>1043</v>
      </c>
      <c r="C1585" t="s">
        <v>1010</v>
      </c>
      <c r="D1585">
        <v>1986</v>
      </c>
      <c r="E1585">
        <v>103</v>
      </c>
      <c r="F1585" t="s">
        <v>60</v>
      </c>
      <c r="G1585">
        <v>7.8</v>
      </c>
      <c r="H1585">
        <v>61</v>
      </c>
      <c r="I1585">
        <v>70.14</v>
      </c>
    </row>
    <row r="1586" spans="1:9">
      <c r="A1586">
        <v>628</v>
      </c>
      <c r="B1586" t="s">
        <v>1044</v>
      </c>
      <c r="C1586" t="s">
        <v>35</v>
      </c>
      <c r="D1586">
        <v>2012</v>
      </c>
      <c r="E1586">
        <v>169</v>
      </c>
      <c r="F1586" t="s">
        <v>36</v>
      </c>
      <c r="G1586">
        <v>7.8</v>
      </c>
      <c r="H1586">
        <v>58</v>
      </c>
      <c r="I1586">
        <v>303</v>
      </c>
    </row>
    <row r="1587" spans="1:9">
      <c r="A1587">
        <v>628</v>
      </c>
      <c r="B1587" t="s">
        <v>1044</v>
      </c>
      <c r="C1587" t="s">
        <v>35</v>
      </c>
      <c r="D1587">
        <v>2012</v>
      </c>
      <c r="E1587">
        <v>169</v>
      </c>
      <c r="F1587" t="s">
        <v>70</v>
      </c>
      <c r="G1587">
        <v>7.8</v>
      </c>
      <c r="H1587">
        <v>58</v>
      </c>
      <c r="I1587">
        <v>303</v>
      </c>
    </row>
    <row r="1588" spans="1:9">
      <c r="A1588">
        <v>629</v>
      </c>
      <c r="B1588" t="s">
        <v>1045</v>
      </c>
      <c r="C1588" t="s">
        <v>1046</v>
      </c>
      <c r="D1588">
        <v>2016</v>
      </c>
      <c r="E1588">
        <v>133</v>
      </c>
      <c r="F1588" t="s">
        <v>27</v>
      </c>
      <c r="G1588">
        <v>7.8</v>
      </c>
      <c r="H1588">
        <v>65</v>
      </c>
      <c r="I1588">
        <v>532.17999999999995</v>
      </c>
    </row>
    <row r="1589" spans="1:9">
      <c r="A1589">
        <v>629</v>
      </c>
      <c r="B1589" t="s">
        <v>1045</v>
      </c>
      <c r="C1589" t="s">
        <v>1046</v>
      </c>
      <c r="D1589">
        <v>2016</v>
      </c>
      <c r="E1589">
        <v>133</v>
      </c>
      <c r="F1589" t="s">
        <v>36</v>
      </c>
      <c r="G1589">
        <v>7.8</v>
      </c>
      <c r="H1589">
        <v>65</v>
      </c>
      <c r="I1589">
        <v>532.17999999999995</v>
      </c>
    </row>
    <row r="1590" spans="1:9">
      <c r="A1590">
        <v>629</v>
      </c>
      <c r="B1590" t="s">
        <v>1045</v>
      </c>
      <c r="C1590" t="s">
        <v>1046</v>
      </c>
      <c r="D1590">
        <v>2016</v>
      </c>
      <c r="E1590">
        <v>133</v>
      </c>
      <c r="F1590" t="s">
        <v>44</v>
      </c>
      <c r="G1590">
        <v>7.8</v>
      </c>
      <c r="H1590">
        <v>65</v>
      </c>
      <c r="I1590">
        <v>532.17999999999995</v>
      </c>
    </row>
    <row r="1591" spans="1:9">
      <c r="A1591">
        <v>630</v>
      </c>
      <c r="B1591" t="s">
        <v>1047</v>
      </c>
      <c r="C1591" t="s">
        <v>826</v>
      </c>
      <c r="D1591">
        <v>2015</v>
      </c>
      <c r="E1591">
        <v>138</v>
      </c>
      <c r="F1591" t="s">
        <v>27</v>
      </c>
      <c r="G1591">
        <v>7.8</v>
      </c>
      <c r="H1591">
        <v>80</v>
      </c>
      <c r="I1591">
        <v>936.66</v>
      </c>
    </row>
    <row r="1592" spans="1:9">
      <c r="A1592">
        <v>630</v>
      </c>
      <c r="B1592" t="s">
        <v>1047</v>
      </c>
      <c r="C1592" t="s">
        <v>826</v>
      </c>
      <c r="D1592">
        <v>2015</v>
      </c>
      <c r="E1592">
        <v>138</v>
      </c>
      <c r="F1592" t="s">
        <v>36</v>
      </c>
      <c r="G1592">
        <v>7.8</v>
      </c>
      <c r="H1592">
        <v>80</v>
      </c>
      <c r="I1592">
        <v>936.66</v>
      </c>
    </row>
    <row r="1593" spans="1:9">
      <c r="A1593">
        <v>630</v>
      </c>
      <c r="B1593" t="s">
        <v>1047</v>
      </c>
      <c r="C1593" t="s">
        <v>826</v>
      </c>
      <c r="D1593">
        <v>2015</v>
      </c>
      <c r="E1593">
        <v>138</v>
      </c>
      <c r="F1593" t="s">
        <v>44</v>
      </c>
      <c r="G1593">
        <v>7.8</v>
      </c>
      <c r="H1593">
        <v>80</v>
      </c>
      <c r="I1593">
        <v>936.66</v>
      </c>
    </row>
    <row r="1594" spans="1:9">
      <c r="A1594">
        <v>631</v>
      </c>
      <c r="B1594" t="s">
        <v>1048</v>
      </c>
      <c r="C1594" t="s">
        <v>208</v>
      </c>
      <c r="D1594">
        <v>2006</v>
      </c>
      <c r="E1594">
        <v>139</v>
      </c>
      <c r="F1594" t="s">
        <v>27</v>
      </c>
      <c r="G1594">
        <v>7.8</v>
      </c>
      <c r="H1594">
        <v>68</v>
      </c>
      <c r="I1594">
        <v>50.87</v>
      </c>
    </row>
    <row r="1595" spans="1:9">
      <c r="A1595">
        <v>631</v>
      </c>
      <c r="B1595" t="s">
        <v>1048</v>
      </c>
      <c r="C1595" t="s">
        <v>208</v>
      </c>
      <c r="D1595">
        <v>2006</v>
      </c>
      <c r="E1595">
        <v>139</v>
      </c>
      <c r="F1595" t="s">
        <v>36</v>
      </c>
      <c r="G1595">
        <v>7.8</v>
      </c>
      <c r="H1595">
        <v>68</v>
      </c>
      <c r="I1595">
        <v>50.87</v>
      </c>
    </row>
    <row r="1596" spans="1:9">
      <c r="A1596">
        <v>631</v>
      </c>
      <c r="B1596" t="s">
        <v>1048</v>
      </c>
      <c r="C1596" t="s">
        <v>208</v>
      </c>
      <c r="D1596">
        <v>2006</v>
      </c>
      <c r="E1596">
        <v>139</v>
      </c>
      <c r="F1596" t="s">
        <v>21</v>
      </c>
      <c r="G1596">
        <v>7.8</v>
      </c>
      <c r="H1596">
        <v>68</v>
      </c>
      <c r="I1596">
        <v>50.87</v>
      </c>
    </row>
    <row r="1597" spans="1:9">
      <c r="A1597">
        <v>632</v>
      </c>
      <c r="B1597" t="s">
        <v>1049</v>
      </c>
      <c r="C1597" t="s">
        <v>1050</v>
      </c>
      <c r="D1597">
        <v>2014</v>
      </c>
      <c r="E1597">
        <v>117</v>
      </c>
      <c r="F1597" t="s">
        <v>24</v>
      </c>
      <c r="G1597">
        <v>7.8</v>
      </c>
      <c r="H1597">
        <v>76</v>
      </c>
      <c r="I1597">
        <v>32.380000000000003</v>
      </c>
    </row>
    <row r="1598" spans="1:9">
      <c r="A1598">
        <v>632</v>
      </c>
      <c r="B1598" t="s">
        <v>1049</v>
      </c>
      <c r="C1598" t="s">
        <v>1050</v>
      </c>
      <c r="D1598">
        <v>2014</v>
      </c>
      <c r="E1598">
        <v>117</v>
      </c>
      <c r="F1598" t="s">
        <v>21</v>
      </c>
      <c r="G1598">
        <v>7.8</v>
      </c>
      <c r="H1598">
        <v>76</v>
      </c>
      <c r="I1598">
        <v>32.380000000000003</v>
      </c>
    </row>
    <row r="1599" spans="1:9">
      <c r="A1599">
        <v>632</v>
      </c>
      <c r="B1599" t="s">
        <v>1049</v>
      </c>
      <c r="C1599" t="s">
        <v>1050</v>
      </c>
      <c r="D1599">
        <v>2014</v>
      </c>
      <c r="E1599">
        <v>117</v>
      </c>
      <c r="F1599" t="s">
        <v>83</v>
      </c>
      <c r="G1599">
        <v>7.8</v>
      </c>
      <c r="H1599">
        <v>76</v>
      </c>
      <c r="I1599">
        <v>32.380000000000003</v>
      </c>
    </row>
    <row r="1600" spans="1:9">
      <c r="A1600">
        <v>633</v>
      </c>
      <c r="B1600" t="s">
        <v>1051</v>
      </c>
      <c r="C1600" t="s">
        <v>1052</v>
      </c>
      <c r="D1600">
        <v>1993</v>
      </c>
      <c r="E1600">
        <v>130</v>
      </c>
      <c r="F1600" t="s">
        <v>27</v>
      </c>
      <c r="G1600">
        <v>7.8</v>
      </c>
      <c r="H1600">
        <v>87</v>
      </c>
      <c r="I1600">
        <v>183.88</v>
      </c>
    </row>
    <row r="1601" spans="1:9">
      <c r="A1601">
        <v>633</v>
      </c>
      <c r="B1601" t="s">
        <v>1051</v>
      </c>
      <c r="C1601" t="s">
        <v>1052</v>
      </c>
      <c r="D1601">
        <v>1993</v>
      </c>
      <c r="E1601">
        <v>130</v>
      </c>
      <c r="F1601" t="s">
        <v>24</v>
      </c>
      <c r="G1601">
        <v>7.8</v>
      </c>
      <c r="H1601">
        <v>87</v>
      </c>
      <c r="I1601">
        <v>183.88</v>
      </c>
    </row>
    <row r="1602" spans="1:9">
      <c r="A1602">
        <v>633</v>
      </c>
      <c r="B1602" t="s">
        <v>1051</v>
      </c>
      <c r="C1602" t="s">
        <v>1052</v>
      </c>
      <c r="D1602">
        <v>1993</v>
      </c>
      <c r="E1602">
        <v>130</v>
      </c>
      <c r="F1602" t="s">
        <v>21</v>
      </c>
      <c r="G1602">
        <v>7.8</v>
      </c>
      <c r="H1602">
        <v>87</v>
      </c>
      <c r="I1602">
        <v>183.88</v>
      </c>
    </row>
    <row r="1603" spans="1:9">
      <c r="A1603">
        <v>634</v>
      </c>
      <c r="B1603" t="s">
        <v>1053</v>
      </c>
      <c r="C1603" t="s">
        <v>1054</v>
      </c>
      <c r="D1603">
        <v>2016</v>
      </c>
      <c r="E1603">
        <v>127</v>
      </c>
      <c r="F1603" t="s">
        <v>30</v>
      </c>
      <c r="G1603">
        <v>7.8</v>
      </c>
      <c r="H1603">
        <v>74</v>
      </c>
      <c r="I1603">
        <v>169.61</v>
      </c>
    </row>
    <row r="1604" spans="1:9">
      <c r="A1604">
        <v>634</v>
      </c>
      <c r="B1604" t="s">
        <v>1053</v>
      </c>
      <c r="C1604" t="s">
        <v>1054</v>
      </c>
      <c r="D1604">
        <v>2016</v>
      </c>
      <c r="E1604">
        <v>127</v>
      </c>
      <c r="F1604" t="s">
        <v>21</v>
      </c>
      <c r="G1604">
        <v>7.8</v>
      </c>
      <c r="H1604">
        <v>74</v>
      </c>
      <c r="I1604">
        <v>169.61</v>
      </c>
    </row>
    <row r="1605" spans="1:9">
      <c r="A1605">
        <v>634</v>
      </c>
      <c r="B1605" t="s">
        <v>1053</v>
      </c>
      <c r="C1605" t="s">
        <v>1054</v>
      </c>
      <c r="D1605">
        <v>2016</v>
      </c>
      <c r="E1605">
        <v>127</v>
      </c>
      <c r="F1605" t="s">
        <v>31</v>
      </c>
      <c r="G1605">
        <v>7.8</v>
      </c>
      <c r="H1605">
        <v>74</v>
      </c>
      <c r="I1605">
        <v>169.61</v>
      </c>
    </row>
    <row r="1606" spans="1:9">
      <c r="A1606">
        <v>635</v>
      </c>
      <c r="B1606" t="s">
        <v>1055</v>
      </c>
      <c r="C1606" t="s">
        <v>104</v>
      </c>
      <c r="D1606">
        <v>2007</v>
      </c>
      <c r="E1606">
        <v>157</v>
      </c>
      <c r="F1606" t="s">
        <v>30</v>
      </c>
      <c r="G1606">
        <v>7.8</v>
      </c>
      <c r="H1606">
        <v>76</v>
      </c>
      <c r="I1606">
        <v>130.16</v>
      </c>
    </row>
    <row r="1607" spans="1:9">
      <c r="A1607">
        <v>635</v>
      </c>
      <c r="B1607" t="s">
        <v>1055</v>
      </c>
      <c r="C1607" t="s">
        <v>104</v>
      </c>
      <c r="D1607">
        <v>2007</v>
      </c>
      <c r="E1607">
        <v>157</v>
      </c>
      <c r="F1607" t="s">
        <v>24</v>
      </c>
      <c r="G1607">
        <v>7.8</v>
      </c>
      <c r="H1607">
        <v>76</v>
      </c>
      <c r="I1607">
        <v>130.16</v>
      </c>
    </row>
    <row r="1608" spans="1:9">
      <c r="A1608">
        <v>635</v>
      </c>
      <c r="B1608" t="s">
        <v>1055</v>
      </c>
      <c r="C1608" t="s">
        <v>104</v>
      </c>
      <c r="D1608">
        <v>2007</v>
      </c>
      <c r="E1608">
        <v>157</v>
      </c>
      <c r="F1608" t="s">
        <v>21</v>
      </c>
      <c r="G1608">
        <v>7.8</v>
      </c>
      <c r="H1608">
        <v>76</v>
      </c>
      <c r="I1608">
        <v>130.16</v>
      </c>
    </row>
    <row r="1609" spans="1:9">
      <c r="A1609">
        <v>636</v>
      </c>
      <c r="B1609" t="s">
        <v>1056</v>
      </c>
      <c r="C1609" t="s">
        <v>1020</v>
      </c>
      <c r="D1609">
        <v>2007</v>
      </c>
      <c r="E1609">
        <v>123</v>
      </c>
      <c r="F1609" t="s">
        <v>21</v>
      </c>
      <c r="G1609">
        <v>7.8</v>
      </c>
      <c r="H1609">
        <v>85</v>
      </c>
      <c r="I1609">
        <v>50.93</v>
      </c>
    </row>
    <row r="1610" spans="1:9">
      <c r="A1610">
        <v>636</v>
      </c>
      <c r="B1610" t="s">
        <v>1056</v>
      </c>
      <c r="C1610" t="s">
        <v>1020</v>
      </c>
      <c r="D1610">
        <v>2007</v>
      </c>
      <c r="E1610">
        <v>123</v>
      </c>
      <c r="F1610" t="s">
        <v>57</v>
      </c>
      <c r="G1610">
        <v>7.8</v>
      </c>
      <c r="H1610">
        <v>85</v>
      </c>
      <c r="I1610">
        <v>50.93</v>
      </c>
    </row>
    <row r="1611" spans="1:9">
      <c r="A1611">
        <v>636</v>
      </c>
      <c r="B1611" t="s">
        <v>1056</v>
      </c>
      <c r="C1611" t="s">
        <v>1020</v>
      </c>
      <c r="D1611">
        <v>2007</v>
      </c>
      <c r="E1611">
        <v>123</v>
      </c>
      <c r="F1611" t="s">
        <v>50</v>
      </c>
      <c r="G1611">
        <v>7.8</v>
      </c>
      <c r="H1611">
        <v>85</v>
      </c>
      <c r="I1611">
        <v>50.93</v>
      </c>
    </row>
    <row r="1612" spans="1:9">
      <c r="A1612">
        <v>637</v>
      </c>
      <c r="B1612" t="s">
        <v>1057</v>
      </c>
      <c r="C1612" t="s">
        <v>1058</v>
      </c>
      <c r="D1612">
        <v>1984</v>
      </c>
      <c r="E1612">
        <v>141</v>
      </c>
      <c r="F1612" t="s">
        <v>30</v>
      </c>
      <c r="G1612">
        <v>7.8</v>
      </c>
      <c r="H1612">
        <v>76</v>
      </c>
      <c r="I1612">
        <v>34.700000000000003</v>
      </c>
    </row>
    <row r="1613" spans="1:9">
      <c r="A1613">
        <v>637</v>
      </c>
      <c r="B1613" t="s">
        <v>1057</v>
      </c>
      <c r="C1613" t="s">
        <v>1058</v>
      </c>
      <c r="D1613">
        <v>1984</v>
      </c>
      <c r="E1613">
        <v>141</v>
      </c>
      <c r="F1613" t="s">
        <v>21</v>
      </c>
      <c r="G1613">
        <v>7.8</v>
      </c>
      <c r="H1613">
        <v>76</v>
      </c>
      <c r="I1613">
        <v>34.700000000000003</v>
      </c>
    </row>
    <row r="1614" spans="1:9">
      <c r="A1614">
        <v>637</v>
      </c>
      <c r="B1614" t="s">
        <v>1057</v>
      </c>
      <c r="C1614" t="s">
        <v>1058</v>
      </c>
      <c r="D1614">
        <v>1984</v>
      </c>
      <c r="E1614">
        <v>141</v>
      </c>
      <c r="F1614" t="s">
        <v>31</v>
      </c>
      <c r="G1614">
        <v>7.8</v>
      </c>
      <c r="H1614">
        <v>76</v>
      </c>
      <c r="I1614">
        <v>34.700000000000003</v>
      </c>
    </row>
    <row r="1615" spans="1:9">
      <c r="A1615">
        <v>638</v>
      </c>
      <c r="B1615" t="s">
        <v>1059</v>
      </c>
      <c r="C1615" t="s">
        <v>47</v>
      </c>
      <c r="D1615">
        <v>2008</v>
      </c>
      <c r="E1615">
        <v>166</v>
      </c>
      <c r="F1615" t="s">
        <v>21</v>
      </c>
      <c r="G1615">
        <v>7.8</v>
      </c>
      <c r="H1615">
        <v>70</v>
      </c>
      <c r="I1615">
        <v>127.51</v>
      </c>
    </row>
    <row r="1616" spans="1:9">
      <c r="A1616">
        <v>638</v>
      </c>
      <c r="B1616" t="s">
        <v>1059</v>
      </c>
      <c r="C1616" t="s">
        <v>47</v>
      </c>
      <c r="D1616">
        <v>2008</v>
      </c>
      <c r="E1616">
        <v>166</v>
      </c>
      <c r="F1616" t="s">
        <v>70</v>
      </c>
      <c r="G1616">
        <v>7.8</v>
      </c>
      <c r="H1616">
        <v>70</v>
      </c>
      <c r="I1616">
        <v>127.51</v>
      </c>
    </row>
    <row r="1617" spans="1:9">
      <c r="A1617">
        <v>638</v>
      </c>
      <c r="B1617" t="s">
        <v>1059</v>
      </c>
      <c r="C1617" t="s">
        <v>47</v>
      </c>
      <c r="D1617">
        <v>2008</v>
      </c>
      <c r="E1617">
        <v>166</v>
      </c>
      <c r="F1617" t="s">
        <v>50</v>
      </c>
      <c r="G1617">
        <v>7.8</v>
      </c>
      <c r="H1617">
        <v>70</v>
      </c>
      <c r="I1617">
        <v>127.51</v>
      </c>
    </row>
    <row r="1618" spans="1:9">
      <c r="A1618">
        <v>639</v>
      </c>
      <c r="B1618" t="s">
        <v>1060</v>
      </c>
      <c r="C1618" t="s">
        <v>143</v>
      </c>
      <c r="D1618">
        <v>2016</v>
      </c>
      <c r="E1618">
        <v>147</v>
      </c>
      <c r="F1618" t="s">
        <v>27</v>
      </c>
      <c r="G1618">
        <v>7.8</v>
      </c>
      <c r="H1618">
        <v>75</v>
      </c>
      <c r="I1618">
        <v>408.08</v>
      </c>
    </row>
    <row r="1619" spans="1:9">
      <c r="A1619">
        <v>639</v>
      </c>
      <c r="B1619" t="s">
        <v>1060</v>
      </c>
      <c r="C1619" t="s">
        <v>143</v>
      </c>
      <c r="D1619">
        <v>2016</v>
      </c>
      <c r="E1619">
        <v>147</v>
      </c>
      <c r="F1619" t="s">
        <v>44</v>
      </c>
      <c r="G1619">
        <v>7.8</v>
      </c>
      <c r="H1619">
        <v>75</v>
      </c>
      <c r="I1619">
        <v>408.08</v>
      </c>
    </row>
    <row r="1620" spans="1:9">
      <c r="A1620">
        <v>640</v>
      </c>
      <c r="B1620" t="s">
        <v>1061</v>
      </c>
      <c r="C1620" t="s">
        <v>196</v>
      </c>
      <c r="D1620">
        <v>1987</v>
      </c>
      <c r="E1620">
        <v>119</v>
      </c>
      <c r="F1620" t="s">
        <v>24</v>
      </c>
      <c r="G1620">
        <v>7.8</v>
      </c>
      <c r="H1620">
        <v>79</v>
      </c>
      <c r="I1620">
        <v>76.27</v>
      </c>
    </row>
    <row r="1621" spans="1:9">
      <c r="A1621">
        <v>640</v>
      </c>
      <c r="B1621" t="s">
        <v>1061</v>
      </c>
      <c r="C1621" t="s">
        <v>196</v>
      </c>
      <c r="D1621">
        <v>1987</v>
      </c>
      <c r="E1621">
        <v>119</v>
      </c>
      <c r="F1621" t="s">
        <v>21</v>
      </c>
      <c r="G1621">
        <v>7.8</v>
      </c>
      <c r="H1621">
        <v>79</v>
      </c>
      <c r="I1621">
        <v>76.27</v>
      </c>
    </row>
    <row r="1622" spans="1:9">
      <c r="A1622">
        <v>640</v>
      </c>
      <c r="B1622" t="s">
        <v>1061</v>
      </c>
      <c r="C1622" t="s">
        <v>196</v>
      </c>
      <c r="D1622">
        <v>1987</v>
      </c>
      <c r="E1622">
        <v>119</v>
      </c>
      <c r="F1622" t="s">
        <v>83</v>
      </c>
      <c r="G1622">
        <v>7.8</v>
      </c>
      <c r="H1622">
        <v>79</v>
      </c>
      <c r="I1622">
        <v>76.27</v>
      </c>
    </row>
    <row r="1623" spans="1:9">
      <c r="A1623">
        <v>641</v>
      </c>
      <c r="B1623" t="s">
        <v>1062</v>
      </c>
      <c r="C1623" t="s">
        <v>1063</v>
      </c>
      <c r="D1623">
        <v>2008</v>
      </c>
      <c r="E1623">
        <v>90</v>
      </c>
      <c r="F1623" t="s">
        <v>27</v>
      </c>
      <c r="G1623">
        <v>7.8</v>
      </c>
      <c r="H1623">
        <v>51</v>
      </c>
      <c r="I1623">
        <v>145</v>
      </c>
    </row>
    <row r="1624" spans="1:9">
      <c r="A1624">
        <v>641</v>
      </c>
      <c r="B1624" t="s">
        <v>1062</v>
      </c>
      <c r="C1624" t="s">
        <v>1063</v>
      </c>
      <c r="D1624">
        <v>2008</v>
      </c>
      <c r="E1624">
        <v>90</v>
      </c>
      <c r="F1624" t="s">
        <v>24</v>
      </c>
      <c r="G1624">
        <v>7.8</v>
      </c>
      <c r="H1624">
        <v>51</v>
      </c>
      <c r="I1624">
        <v>145</v>
      </c>
    </row>
    <row r="1625" spans="1:9">
      <c r="A1625">
        <v>641</v>
      </c>
      <c r="B1625" t="s">
        <v>1062</v>
      </c>
      <c r="C1625" t="s">
        <v>1063</v>
      </c>
      <c r="D1625">
        <v>2008</v>
      </c>
      <c r="E1625">
        <v>90</v>
      </c>
      <c r="F1625" t="s">
        <v>83</v>
      </c>
      <c r="G1625">
        <v>7.8</v>
      </c>
      <c r="H1625">
        <v>51</v>
      </c>
      <c r="I1625">
        <v>145</v>
      </c>
    </row>
    <row r="1626" spans="1:9">
      <c r="A1626">
        <v>642</v>
      </c>
      <c r="B1626" t="s">
        <v>1064</v>
      </c>
      <c r="C1626" t="s">
        <v>49</v>
      </c>
      <c r="D1626">
        <v>2000</v>
      </c>
      <c r="E1626">
        <v>143</v>
      </c>
      <c r="F1626" t="s">
        <v>36</v>
      </c>
      <c r="G1626">
        <v>7.8</v>
      </c>
      <c r="H1626">
        <v>73</v>
      </c>
      <c r="I1626">
        <v>233.63</v>
      </c>
    </row>
    <row r="1627" spans="1:9">
      <c r="A1627">
        <v>642</v>
      </c>
      <c r="B1627" t="s">
        <v>1064</v>
      </c>
      <c r="C1627" t="s">
        <v>49</v>
      </c>
      <c r="D1627">
        <v>2000</v>
      </c>
      <c r="E1627">
        <v>143</v>
      </c>
      <c r="F1627" t="s">
        <v>21</v>
      </c>
      <c r="G1627">
        <v>7.8</v>
      </c>
      <c r="H1627">
        <v>73</v>
      </c>
      <c r="I1627">
        <v>233.63</v>
      </c>
    </row>
    <row r="1628" spans="1:9">
      <c r="A1628">
        <v>642</v>
      </c>
      <c r="B1628" t="s">
        <v>1064</v>
      </c>
      <c r="C1628" t="s">
        <v>49</v>
      </c>
      <c r="D1628">
        <v>2000</v>
      </c>
      <c r="E1628">
        <v>143</v>
      </c>
      <c r="F1628" t="s">
        <v>50</v>
      </c>
      <c r="G1628">
        <v>7.8</v>
      </c>
      <c r="H1628">
        <v>73</v>
      </c>
      <c r="I1628">
        <v>233.63</v>
      </c>
    </row>
    <row r="1629" spans="1:9">
      <c r="A1629">
        <v>643</v>
      </c>
      <c r="B1629" t="s">
        <v>1065</v>
      </c>
      <c r="C1629" t="s">
        <v>49</v>
      </c>
      <c r="D1629">
        <v>1989</v>
      </c>
      <c r="E1629">
        <v>108</v>
      </c>
      <c r="F1629" t="s">
        <v>36</v>
      </c>
      <c r="G1629">
        <v>7.8</v>
      </c>
      <c r="H1629">
        <v>57</v>
      </c>
      <c r="I1629">
        <v>118.5</v>
      </c>
    </row>
    <row r="1630" spans="1:9">
      <c r="A1630">
        <v>643</v>
      </c>
      <c r="B1630" t="s">
        <v>1065</v>
      </c>
      <c r="C1630" t="s">
        <v>49</v>
      </c>
      <c r="D1630">
        <v>1989</v>
      </c>
      <c r="E1630">
        <v>108</v>
      </c>
      <c r="F1630" t="s">
        <v>60</v>
      </c>
      <c r="G1630">
        <v>7.8</v>
      </c>
      <c r="H1630">
        <v>57</v>
      </c>
      <c r="I1630">
        <v>118.5</v>
      </c>
    </row>
    <row r="1631" spans="1:9">
      <c r="A1631">
        <v>643</v>
      </c>
      <c r="B1631" t="s">
        <v>1065</v>
      </c>
      <c r="C1631" t="s">
        <v>49</v>
      </c>
      <c r="D1631">
        <v>1989</v>
      </c>
      <c r="E1631">
        <v>108</v>
      </c>
      <c r="F1631" t="s">
        <v>44</v>
      </c>
      <c r="G1631">
        <v>7.8</v>
      </c>
      <c r="H1631">
        <v>57</v>
      </c>
      <c r="I1631">
        <v>118.5</v>
      </c>
    </row>
    <row r="1632" spans="1:9">
      <c r="A1632">
        <v>644</v>
      </c>
      <c r="B1632" t="s">
        <v>1066</v>
      </c>
      <c r="C1632" t="s">
        <v>1067</v>
      </c>
      <c r="D1632">
        <v>2021</v>
      </c>
      <c r="E1632">
        <v>128</v>
      </c>
      <c r="F1632" t="s">
        <v>60</v>
      </c>
      <c r="G1632">
        <v>7.8</v>
      </c>
      <c r="H1632">
        <v>90</v>
      </c>
      <c r="I1632">
        <v>0</v>
      </c>
    </row>
    <row r="1633" spans="1:9">
      <c r="A1633">
        <v>644</v>
      </c>
      <c r="B1633" t="s">
        <v>1066</v>
      </c>
      <c r="C1633" t="s">
        <v>1067</v>
      </c>
      <c r="D1633">
        <v>2021</v>
      </c>
      <c r="E1633">
        <v>128</v>
      </c>
      <c r="F1633" t="s">
        <v>21</v>
      </c>
      <c r="G1633">
        <v>7.8</v>
      </c>
      <c r="H1633">
        <v>90</v>
      </c>
      <c r="I1633">
        <v>0</v>
      </c>
    </row>
    <row r="1634" spans="1:9">
      <c r="A1634">
        <v>644</v>
      </c>
      <c r="B1634" t="s">
        <v>1066</v>
      </c>
      <c r="C1634" t="s">
        <v>1067</v>
      </c>
      <c r="D1634">
        <v>2021</v>
      </c>
      <c r="E1634">
        <v>128</v>
      </c>
      <c r="F1634" t="s">
        <v>50</v>
      </c>
      <c r="G1634">
        <v>7.8</v>
      </c>
      <c r="H1634">
        <v>90</v>
      </c>
      <c r="I1634">
        <v>0</v>
      </c>
    </row>
    <row r="1635" spans="1:9">
      <c r="A1635">
        <v>645</v>
      </c>
      <c r="B1635" t="s">
        <v>1068</v>
      </c>
      <c r="C1635" t="s">
        <v>1069</v>
      </c>
      <c r="D1635">
        <v>1971</v>
      </c>
      <c r="E1635">
        <v>100</v>
      </c>
      <c r="F1635" t="s">
        <v>88</v>
      </c>
      <c r="G1635">
        <v>7.8</v>
      </c>
      <c r="H1635">
        <v>67</v>
      </c>
      <c r="I1635">
        <v>4</v>
      </c>
    </row>
    <row r="1636" spans="1:9">
      <c r="A1636">
        <v>645</v>
      </c>
      <c r="B1636" t="s">
        <v>1068</v>
      </c>
      <c r="C1636" t="s">
        <v>1069</v>
      </c>
      <c r="D1636">
        <v>1971</v>
      </c>
      <c r="E1636">
        <v>100</v>
      </c>
      <c r="F1636" t="s">
        <v>70</v>
      </c>
      <c r="G1636">
        <v>7.8</v>
      </c>
      <c r="H1636">
        <v>67</v>
      </c>
      <c r="I1636">
        <v>4</v>
      </c>
    </row>
    <row r="1637" spans="1:9">
      <c r="A1637">
        <v>645</v>
      </c>
      <c r="B1637" t="s">
        <v>1068</v>
      </c>
      <c r="C1637" t="s">
        <v>1069</v>
      </c>
      <c r="D1637">
        <v>1971</v>
      </c>
      <c r="E1637">
        <v>100</v>
      </c>
      <c r="F1637" t="s">
        <v>237</v>
      </c>
      <c r="G1637">
        <v>7.8</v>
      </c>
      <c r="H1637">
        <v>67</v>
      </c>
      <c r="I1637">
        <v>4</v>
      </c>
    </row>
    <row r="1638" spans="1:9">
      <c r="A1638">
        <v>646</v>
      </c>
      <c r="B1638" t="s">
        <v>1070</v>
      </c>
      <c r="C1638" t="s">
        <v>291</v>
      </c>
      <c r="D1638">
        <v>1976</v>
      </c>
      <c r="E1638">
        <v>135</v>
      </c>
      <c r="F1638" t="s">
        <v>53</v>
      </c>
      <c r="G1638">
        <v>7.8</v>
      </c>
      <c r="H1638">
        <v>69</v>
      </c>
      <c r="I1638">
        <v>31.8</v>
      </c>
    </row>
    <row r="1639" spans="1:9">
      <c r="A1639">
        <v>647</v>
      </c>
      <c r="B1639" t="s">
        <v>1071</v>
      </c>
      <c r="C1639" t="s">
        <v>143</v>
      </c>
      <c r="D1639">
        <v>2014</v>
      </c>
      <c r="E1639">
        <v>136</v>
      </c>
      <c r="F1639" t="s">
        <v>27</v>
      </c>
      <c r="G1639">
        <v>7.8</v>
      </c>
      <c r="H1639">
        <v>70</v>
      </c>
      <c r="I1639">
        <v>259.77</v>
      </c>
    </row>
    <row r="1640" spans="1:9">
      <c r="A1640">
        <v>647</v>
      </c>
      <c r="B1640" t="s">
        <v>1071</v>
      </c>
      <c r="C1640" t="s">
        <v>143</v>
      </c>
      <c r="D1640">
        <v>2014</v>
      </c>
      <c r="E1640">
        <v>136</v>
      </c>
      <c r="F1640" t="s">
        <v>36</v>
      </c>
      <c r="G1640">
        <v>7.8</v>
      </c>
      <c r="H1640">
        <v>70</v>
      </c>
      <c r="I1640">
        <v>259.77</v>
      </c>
    </row>
    <row r="1641" spans="1:9">
      <c r="A1641">
        <v>647</v>
      </c>
      <c r="B1641" t="s">
        <v>1071</v>
      </c>
      <c r="C1641" t="s">
        <v>143</v>
      </c>
      <c r="D1641">
        <v>2014</v>
      </c>
      <c r="E1641">
        <v>136</v>
      </c>
      <c r="F1641" t="s">
        <v>44</v>
      </c>
      <c r="G1641">
        <v>7.8</v>
      </c>
      <c r="H1641">
        <v>70</v>
      </c>
      <c r="I1641">
        <v>259.77</v>
      </c>
    </row>
    <row r="1642" spans="1:9">
      <c r="A1642">
        <v>648</v>
      </c>
      <c r="B1642" t="s">
        <v>1072</v>
      </c>
      <c r="C1642" t="s">
        <v>198</v>
      </c>
      <c r="D1642">
        <v>2012</v>
      </c>
      <c r="E1642">
        <v>143</v>
      </c>
      <c r="F1642" t="s">
        <v>27</v>
      </c>
      <c r="G1642">
        <v>7.8</v>
      </c>
      <c r="H1642">
        <v>81</v>
      </c>
      <c r="I1642">
        <v>304.36</v>
      </c>
    </row>
    <row r="1643" spans="1:9">
      <c r="A1643">
        <v>648</v>
      </c>
      <c r="B1643" t="s">
        <v>1072</v>
      </c>
      <c r="C1643" t="s">
        <v>198</v>
      </c>
      <c r="D1643">
        <v>2012</v>
      </c>
      <c r="E1643">
        <v>143</v>
      </c>
      <c r="F1643" t="s">
        <v>36</v>
      </c>
      <c r="G1643">
        <v>7.8</v>
      </c>
      <c r="H1643">
        <v>81</v>
      </c>
      <c r="I1643">
        <v>304.36</v>
      </c>
    </row>
    <row r="1644" spans="1:9">
      <c r="A1644">
        <v>648</v>
      </c>
      <c r="B1644" t="s">
        <v>1072</v>
      </c>
      <c r="C1644" t="s">
        <v>198</v>
      </c>
      <c r="D1644">
        <v>2012</v>
      </c>
      <c r="E1644">
        <v>143</v>
      </c>
      <c r="F1644" t="s">
        <v>83</v>
      </c>
      <c r="G1644">
        <v>7.8</v>
      </c>
      <c r="H1644">
        <v>81</v>
      </c>
      <c r="I1644">
        <v>304.36</v>
      </c>
    </row>
    <row r="1645" spans="1:9">
      <c r="A1645">
        <v>649</v>
      </c>
      <c r="B1645" t="s">
        <v>1073</v>
      </c>
      <c r="C1645" t="s">
        <v>667</v>
      </c>
      <c r="D1645">
        <v>2013</v>
      </c>
      <c r="E1645">
        <v>134</v>
      </c>
      <c r="F1645" t="s">
        <v>27</v>
      </c>
      <c r="G1645">
        <v>7.8</v>
      </c>
      <c r="H1645">
        <v>82</v>
      </c>
      <c r="I1645">
        <v>107.1</v>
      </c>
    </row>
    <row r="1646" spans="1:9">
      <c r="A1646">
        <v>649</v>
      </c>
      <c r="B1646" t="s">
        <v>1073</v>
      </c>
      <c r="C1646" t="s">
        <v>667</v>
      </c>
      <c r="D1646">
        <v>2013</v>
      </c>
      <c r="E1646">
        <v>134</v>
      </c>
      <c r="F1646" t="s">
        <v>30</v>
      </c>
      <c r="G1646">
        <v>7.8</v>
      </c>
      <c r="H1646">
        <v>82</v>
      </c>
      <c r="I1646">
        <v>107.1</v>
      </c>
    </row>
    <row r="1647" spans="1:9">
      <c r="A1647">
        <v>649</v>
      </c>
      <c r="B1647" t="s">
        <v>1073</v>
      </c>
      <c r="C1647" t="s">
        <v>667</v>
      </c>
      <c r="D1647">
        <v>2013</v>
      </c>
      <c r="E1647">
        <v>134</v>
      </c>
      <c r="F1647" t="s">
        <v>24</v>
      </c>
      <c r="G1647">
        <v>7.8</v>
      </c>
      <c r="H1647">
        <v>82</v>
      </c>
      <c r="I1647">
        <v>107.1</v>
      </c>
    </row>
    <row r="1648" spans="1:9">
      <c r="A1648">
        <v>650</v>
      </c>
      <c r="B1648" t="s">
        <v>1074</v>
      </c>
      <c r="C1648" t="s">
        <v>1075</v>
      </c>
      <c r="D1648">
        <v>2016</v>
      </c>
      <c r="E1648">
        <v>137</v>
      </c>
      <c r="F1648" t="s">
        <v>21</v>
      </c>
      <c r="G1648">
        <v>7.8</v>
      </c>
      <c r="H1648">
        <v>96</v>
      </c>
      <c r="I1648">
        <v>47.7</v>
      </c>
    </row>
    <row r="1649" spans="1:9">
      <c r="A1649">
        <v>651</v>
      </c>
      <c r="B1649" t="s">
        <v>1076</v>
      </c>
      <c r="C1649" t="s">
        <v>1077</v>
      </c>
      <c r="D1649">
        <v>2016</v>
      </c>
      <c r="E1649">
        <v>118</v>
      </c>
      <c r="F1649" t="s">
        <v>60</v>
      </c>
      <c r="G1649">
        <v>7.8</v>
      </c>
      <c r="H1649">
        <v>72</v>
      </c>
      <c r="I1649">
        <v>5.88</v>
      </c>
    </row>
    <row r="1650" spans="1:9">
      <c r="A1650">
        <v>651</v>
      </c>
      <c r="B1650" t="s">
        <v>1076</v>
      </c>
      <c r="C1650" t="s">
        <v>1077</v>
      </c>
      <c r="D1650">
        <v>2016</v>
      </c>
      <c r="E1650">
        <v>118</v>
      </c>
      <c r="F1650" t="s">
        <v>21</v>
      </c>
      <c r="G1650">
        <v>7.8</v>
      </c>
      <c r="H1650">
        <v>72</v>
      </c>
      <c r="I1650">
        <v>5.88</v>
      </c>
    </row>
    <row r="1651" spans="1:9">
      <c r="A1651">
        <v>652</v>
      </c>
      <c r="B1651" t="s">
        <v>1078</v>
      </c>
      <c r="C1651" t="s">
        <v>35</v>
      </c>
      <c r="D1651">
        <v>2013</v>
      </c>
      <c r="E1651">
        <v>161</v>
      </c>
      <c r="F1651" t="s">
        <v>70</v>
      </c>
      <c r="G1651">
        <v>7.8</v>
      </c>
      <c r="H1651">
        <v>66</v>
      </c>
      <c r="I1651">
        <v>258.37</v>
      </c>
    </row>
    <row r="1652" spans="1:9">
      <c r="A1652">
        <v>653</v>
      </c>
      <c r="B1652" t="s">
        <v>1079</v>
      </c>
      <c r="C1652" t="s">
        <v>1080</v>
      </c>
      <c r="D1652">
        <v>1997</v>
      </c>
      <c r="E1652">
        <v>106</v>
      </c>
      <c r="F1652" t="s">
        <v>21</v>
      </c>
      <c r="G1652">
        <v>7.8</v>
      </c>
      <c r="H1652">
        <v>64</v>
      </c>
      <c r="I1652">
        <v>12.34</v>
      </c>
    </row>
    <row r="1653" spans="1:9">
      <c r="A1653">
        <v>653</v>
      </c>
      <c r="B1653" t="s">
        <v>1079</v>
      </c>
      <c r="C1653" t="s">
        <v>1080</v>
      </c>
      <c r="D1653">
        <v>1997</v>
      </c>
      <c r="E1653">
        <v>106</v>
      </c>
      <c r="F1653" t="s">
        <v>44</v>
      </c>
      <c r="G1653">
        <v>7.8</v>
      </c>
      <c r="H1653">
        <v>64</v>
      </c>
      <c r="I1653">
        <v>12.34</v>
      </c>
    </row>
    <row r="1654" spans="1:9">
      <c r="A1654">
        <v>653</v>
      </c>
      <c r="B1654" t="s">
        <v>1079</v>
      </c>
      <c r="C1654" t="s">
        <v>1080</v>
      </c>
      <c r="D1654">
        <v>1997</v>
      </c>
      <c r="E1654">
        <v>106</v>
      </c>
      <c r="F1654" t="s">
        <v>83</v>
      </c>
      <c r="G1654">
        <v>7.8</v>
      </c>
      <c r="H1654">
        <v>64</v>
      </c>
      <c r="I1654">
        <v>12.34</v>
      </c>
    </row>
    <row r="1655" spans="1:9">
      <c r="A1655">
        <v>654</v>
      </c>
      <c r="B1655" t="s">
        <v>1081</v>
      </c>
      <c r="C1655" t="s">
        <v>408</v>
      </c>
      <c r="D1655">
        <v>1990</v>
      </c>
      <c r="E1655">
        <v>107</v>
      </c>
      <c r="F1655" t="s">
        <v>21</v>
      </c>
      <c r="G1655">
        <v>7.8</v>
      </c>
      <c r="H1655">
        <v>75</v>
      </c>
      <c r="I1655">
        <v>61.28</v>
      </c>
    </row>
    <row r="1656" spans="1:9">
      <c r="A1656">
        <v>654</v>
      </c>
      <c r="B1656" t="s">
        <v>1081</v>
      </c>
      <c r="C1656" t="s">
        <v>408</v>
      </c>
      <c r="D1656">
        <v>1990</v>
      </c>
      <c r="E1656">
        <v>107</v>
      </c>
      <c r="F1656" t="s">
        <v>83</v>
      </c>
      <c r="G1656">
        <v>7.8</v>
      </c>
      <c r="H1656">
        <v>75</v>
      </c>
      <c r="I1656">
        <v>61.28</v>
      </c>
    </row>
    <row r="1657" spans="1:9">
      <c r="A1657">
        <v>655</v>
      </c>
      <c r="B1657" t="s">
        <v>1082</v>
      </c>
      <c r="C1657" t="s">
        <v>653</v>
      </c>
      <c r="D1657">
        <v>2003</v>
      </c>
      <c r="E1657">
        <v>154</v>
      </c>
      <c r="F1657" t="s">
        <v>27</v>
      </c>
      <c r="G1657">
        <v>7.8</v>
      </c>
      <c r="H1657">
        <v>55</v>
      </c>
      <c r="I1657">
        <v>111.11</v>
      </c>
    </row>
    <row r="1658" spans="1:9">
      <c r="A1658">
        <v>655</v>
      </c>
      <c r="B1658" t="s">
        <v>1082</v>
      </c>
      <c r="C1658" t="s">
        <v>653</v>
      </c>
      <c r="D1658">
        <v>2003</v>
      </c>
      <c r="E1658">
        <v>154</v>
      </c>
      <c r="F1658" t="s">
        <v>21</v>
      </c>
      <c r="G1658">
        <v>7.8</v>
      </c>
      <c r="H1658">
        <v>55</v>
      </c>
      <c r="I1658">
        <v>111.11</v>
      </c>
    </row>
    <row r="1659" spans="1:9">
      <c r="A1659">
        <v>656</v>
      </c>
      <c r="B1659" t="s">
        <v>1083</v>
      </c>
      <c r="C1659" t="s">
        <v>1084</v>
      </c>
      <c r="D1659">
        <v>2014</v>
      </c>
      <c r="E1659">
        <v>102</v>
      </c>
      <c r="F1659" t="s">
        <v>40</v>
      </c>
      <c r="G1659">
        <v>7.8</v>
      </c>
      <c r="H1659">
        <v>74</v>
      </c>
      <c r="I1659">
        <v>222.53</v>
      </c>
    </row>
    <row r="1660" spans="1:9">
      <c r="A1660">
        <v>656</v>
      </c>
      <c r="B1660" t="s">
        <v>1083</v>
      </c>
      <c r="C1660" t="s">
        <v>1084</v>
      </c>
      <c r="D1660">
        <v>2014</v>
      </c>
      <c r="E1660">
        <v>102</v>
      </c>
      <c r="F1660" t="s">
        <v>27</v>
      </c>
      <c r="G1660">
        <v>7.8</v>
      </c>
      <c r="H1660">
        <v>74</v>
      </c>
      <c r="I1660">
        <v>222.53</v>
      </c>
    </row>
    <row r="1661" spans="1:9">
      <c r="A1661">
        <v>656</v>
      </c>
      <c r="B1661" t="s">
        <v>1083</v>
      </c>
      <c r="C1661" t="s">
        <v>1084</v>
      </c>
      <c r="D1661">
        <v>2014</v>
      </c>
      <c r="E1661">
        <v>102</v>
      </c>
      <c r="F1661" t="s">
        <v>36</v>
      </c>
      <c r="G1661">
        <v>7.8</v>
      </c>
      <c r="H1661">
        <v>74</v>
      </c>
      <c r="I1661">
        <v>222.53</v>
      </c>
    </row>
    <row r="1662" spans="1:9">
      <c r="A1662">
        <v>657</v>
      </c>
      <c r="B1662" t="s">
        <v>1085</v>
      </c>
      <c r="C1662" t="s">
        <v>305</v>
      </c>
      <c r="D1662">
        <v>2022</v>
      </c>
      <c r="E1662">
        <v>147</v>
      </c>
      <c r="F1662" t="s">
        <v>27</v>
      </c>
      <c r="G1662">
        <v>7.8</v>
      </c>
      <c r="H1662">
        <v>66</v>
      </c>
      <c r="I1662">
        <v>0</v>
      </c>
    </row>
    <row r="1663" spans="1:9">
      <c r="A1663">
        <v>657</v>
      </c>
      <c r="B1663" t="s">
        <v>1085</v>
      </c>
      <c r="C1663" t="s">
        <v>305</v>
      </c>
      <c r="D1663">
        <v>2022</v>
      </c>
      <c r="E1663">
        <v>147</v>
      </c>
      <c r="F1663" t="s">
        <v>36</v>
      </c>
      <c r="G1663">
        <v>7.8</v>
      </c>
      <c r="H1663">
        <v>66</v>
      </c>
      <c r="I1663">
        <v>0</v>
      </c>
    </row>
    <row r="1664" spans="1:9">
      <c r="A1664">
        <v>657</v>
      </c>
      <c r="B1664" t="s">
        <v>1085</v>
      </c>
      <c r="C1664" t="s">
        <v>305</v>
      </c>
      <c r="D1664">
        <v>2022</v>
      </c>
      <c r="E1664">
        <v>147</v>
      </c>
      <c r="F1664" t="s">
        <v>30</v>
      </c>
      <c r="G1664">
        <v>7.8</v>
      </c>
      <c r="H1664">
        <v>66</v>
      </c>
      <c r="I1664">
        <v>0</v>
      </c>
    </row>
    <row r="1665" spans="1:9">
      <c r="A1665">
        <v>658</v>
      </c>
      <c r="B1665" t="s">
        <v>1086</v>
      </c>
      <c r="C1665" t="s">
        <v>1087</v>
      </c>
      <c r="D1665">
        <v>1969</v>
      </c>
      <c r="E1665">
        <v>113</v>
      </c>
      <c r="F1665" t="s">
        <v>21</v>
      </c>
      <c r="G1665">
        <v>7.8</v>
      </c>
      <c r="H1665">
        <v>79</v>
      </c>
      <c r="I1665">
        <v>44.79</v>
      </c>
    </row>
    <row r="1666" spans="1:9">
      <c r="A1666">
        <v>659</v>
      </c>
      <c r="B1666" t="s">
        <v>1088</v>
      </c>
      <c r="C1666" t="s">
        <v>1089</v>
      </c>
      <c r="D1666">
        <v>1991</v>
      </c>
      <c r="E1666">
        <v>112</v>
      </c>
      <c r="F1666" t="s">
        <v>24</v>
      </c>
      <c r="G1666">
        <v>7.8</v>
      </c>
      <c r="H1666">
        <v>76</v>
      </c>
      <c r="I1666">
        <v>57.5</v>
      </c>
    </row>
    <row r="1667" spans="1:9">
      <c r="A1667">
        <v>659</v>
      </c>
      <c r="B1667" t="s">
        <v>1088</v>
      </c>
      <c r="C1667" t="s">
        <v>1089</v>
      </c>
      <c r="D1667">
        <v>1991</v>
      </c>
      <c r="E1667">
        <v>112</v>
      </c>
      <c r="F1667" t="s">
        <v>21</v>
      </c>
      <c r="G1667">
        <v>7.8</v>
      </c>
      <c r="H1667">
        <v>76</v>
      </c>
      <c r="I1667">
        <v>57.5</v>
      </c>
    </row>
    <row r="1668" spans="1:9">
      <c r="A1668">
        <v>660</v>
      </c>
      <c r="B1668" t="s">
        <v>1090</v>
      </c>
      <c r="C1668" t="s">
        <v>1091</v>
      </c>
      <c r="D1668">
        <v>2010</v>
      </c>
      <c r="E1668">
        <v>144</v>
      </c>
      <c r="F1668" t="s">
        <v>27</v>
      </c>
      <c r="G1668">
        <v>7.8</v>
      </c>
      <c r="H1668">
        <v>67</v>
      </c>
      <c r="I1668">
        <v>0.13</v>
      </c>
    </row>
    <row r="1669" spans="1:9">
      <c r="A1669">
        <v>660</v>
      </c>
      <c r="B1669" t="s">
        <v>1090</v>
      </c>
      <c r="C1669" t="s">
        <v>1091</v>
      </c>
      <c r="D1669">
        <v>2010</v>
      </c>
      <c r="E1669">
        <v>144</v>
      </c>
      <c r="F1669" t="s">
        <v>24</v>
      </c>
      <c r="G1669">
        <v>7.8</v>
      </c>
      <c r="H1669">
        <v>67</v>
      </c>
      <c r="I1669">
        <v>0.13</v>
      </c>
    </row>
    <row r="1670" spans="1:9">
      <c r="A1670">
        <v>660</v>
      </c>
      <c r="B1670" t="s">
        <v>1090</v>
      </c>
      <c r="C1670" t="s">
        <v>1091</v>
      </c>
      <c r="D1670">
        <v>2010</v>
      </c>
      <c r="E1670">
        <v>144</v>
      </c>
      <c r="F1670" t="s">
        <v>83</v>
      </c>
      <c r="G1670">
        <v>7.8</v>
      </c>
      <c r="H1670">
        <v>67</v>
      </c>
      <c r="I1670">
        <v>0.13</v>
      </c>
    </row>
    <row r="1671" spans="1:9">
      <c r="A1671">
        <v>661</v>
      </c>
      <c r="B1671" t="s">
        <v>1092</v>
      </c>
      <c r="C1671" t="s">
        <v>1093</v>
      </c>
      <c r="D1671">
        <v>1964</v>
      </c>
      <c r="E1671">
        <v>139</v>
      </c>
      <c r="F1671" t="s">
        <v>60</v>
      </c>
      <c r="G1671">
        <v>7.8</v>
      </c>
      <c r="H1671">
        <v>88</v>
      </c>
      <c r="I1671">
        <v>102.27</v>
      </c>
    </row>
    <row r="1672" spans="1:9">
      <c r="A1672">
        <v>661</v>
      </c>
      <c r="B1672" t="s">
        <v>1092</v>
      </c>
      <c r="C1672" t="s">
        <v>1093</v>
      </c>
      <c r="D1672">
        <v>1964</v>
      </c>
      <c r="E1672">
        <v>139</v>
      </c>
      <c r="F1672" t="s">
        <v>88</v>
      </c>
      <c r="G1672">
        <v>7.8</v>
      </c>
      <c r="H1672">
        <v>88</v>
      </c>
      <c r="I1672">
        <v>102.27</v>
      </c>
    </row>
    <row r="1673" spans="1:9">
      <c r="A1673">
        <v>661</v>
      </c>
      <c r="B1673" t="s">
        <v>1092</v>
      </c>
      <c r="C1673" t="s">
        <v>1093</v>
      </c>
      <c r="D1673">
        <v>1964</v>
      </c>
      <c r="E1673">
        <v>139</v>
      </c>
      <c r="F1673" t="s">
        <v>70</v>
      </c>
      <c r="G1673">
        <v>7.8</v>
      </c>
      <c r="H1673">
        <v>88</v>
      </c>
      <c r="I1673">
        <v>102.27</v>
      </c>
    </row>
    <row r="1674" spans="1:9">
      <c r="A1674">
        <v>662</v>
      </c>
      <c r="B1674" t="s">
        <v>1094</v>
      </c>
      <c r="C1674" t="s">
        <v>399</v>
      </c>
      <c r="D1674">
        <v>2005</v>
      </c>
      <c r="E1674">
        <v>136</v>
      </c>
      <c r="F1674" t="s">
        <v>30</v>
      </c>
      <c r="G1674">
        <v>7.8</v>
      </c>
      <c r="H1674">
        <v>72</v>
      </c>
      <c r="I1674">
        <v>119.52</v>
      </c>
    </row>
    <row r="1675" spans="1:9">
      <c r="A1675">
        <v>662</v>
      </c>
      <c r="B1675" t="s">
        <v>1094</v>
      </c>
      <c r="C1675" t="s">
        <v>399</v>
      </c>
      <c r="D1675">
        <v>2005</v>
      </c>
      <c r="E1675">
        <v>136</v>
      </c>
      <c r="F1675" t="s">
        <v>21</v>
      </c>
      <c r="G1675">
        <v>7.8</v>
      </c>
      <c r="H1675">
        <v>72</v>
      </c>
      <c r="I1675">
        <v>119.52</v>
      </c>
    </row>
    <row r="1676" spans="1:9">
      <c r="A1676">
        <v>662</v>
      </c>
      <c r="B1676" t="s">
        <v>1094</v>
      </c>
      <c r="C1676" t="s">
        <v>399</v>
      </c>
      <c r="D1676">
        <v>2005</v>
      </c>
      <c r="E1676">
        <v>136</v>
      </c>
      <c r="F1676" t="s">
        <v>112</v>
      </c>
      <c r="G1676">
        <v>7.8</v>
      </c>
      <c r="H1676">
        <v>72</v>
      </c>
      <c r="I1676">
        <v>119.52</v>
      </c>
    </row>
    <row r="1677" spans="1:9">
      <c r="A1677">
        <v>663</v>
      </c>
      <c r="B1677" t="s">
        <v>1095</v>
      </c>
      <c r="C1677" t="s">
        <v>420</v>
      </c>
      <c r="D1677">
        <v>1955</v>
      </c>
      <c r="E1677">
        <v>118</v>
      </c>
      <c r="F1677" t="s">
        <v>21</v>
      </c>
      <c r="G1677">
        <v>7.8</v>
      </c>
      <c r="H1677">
        <v>72</v>
      </c>
      <c r="I1677">
        <v>0</v>
      </c>
    </row>
    <row r="1678" spans="1:9">
      <c r="A1678">
        <v>664</v>
      </c>
      <c r="B1678" t="s">
        <v>1096</v>
      </c>
      <c r="C1678" t="s">
        <v>1097</v>
      </c>
      <c r="D1678">
        <v>2015</v>
      </c>
      <c r="E1678">
        <v>147</v>
      </c>
      <c r="F1678" t="s">
        <v>30</v>
      </c>
      <c r="G1678">
        <v>7.8</v>
      </c>
      <c r="H1678">
        <v>72</v>
      </c>
      <c r="I1678">
        <v>161.19999999999999</v>
      </c>
    </row>
    <row r="1679" spans="1:9">
      <c r="A1679">
        <v>664</v>
      </c>
      <c r="B1679" t="s">
        <v>1096</v>
      </c>
      <c r="C1679" t="s">
        <v>1097</v>
      </c>
      <c r="D1679">
        <v>2015</v>
      </c>
      <c r="E1679">
        <v>147</v>
      </c>
      <c r="F1679" t="s">
        <v>21</v>
      </c>
      <c r="G1679">
        <v>7.8</v>
      </c>
      <c r="H1679">
        <v>72</v>
      </c>
      <c r="I1679">
        <v>161.19999999999999</v>
      </c>
    </row>
    <row r="1680" spans="1:9">
      <c r="A1680">
        <v>664</v>
      </c>
      <c r="B1680" t="s">
        <v>1096</v>
      </c>
      <c r="C1680" t="s">
        <v>1097</v>
      </c>
      <c r="D1680">
        <v>2015</v>
      </c>
      <c r="E1680">
        <v>147</v>
      </c>
      <c r="F1680" t="s">
        <v>31</v>
      </c>
      <c r="G1680">
        <v>7.8</v>
      </c>
      <c r="H1680">
        <v>72</v>
      </c>
      <c r="I1680">
        <v>161.19999999999999</v>
      </c>
    </row>
    <row r="1681" spans="1:9">
      <c r="A1681">
        <v>665</v>
      </c>
      <c r="B1681" t="s">
        <v>1098</v>
      </c>
      <c r="C1681" t="s">
        <v>23</v>
      </c>
      <c r="D1681">
        <v>1974</v>
      </c>
      <c r="E1681">
        <v>113</v>
      </c>
      <c r="F1681" t="s">
        <v>21</v>
      </c>
      <c r="G1681">
        <v>7.8</v>
      </c>
      <c r="H1681">
        <v>87</v>
      </c>
      <c r="I1681">
        <v>4.42</v>
      </c>
    </row>
    <row r="1682" spans="1:9">
      <c r="A1682">
        <v>665</v>
      </c>
      <c r="B1682" t="s">
        <v>1098</v>
      </c>
      <c r="C1682" t="s">
        <v>23</v>
      </c>
      <c r="D1682">
        <v>1974</v>
      </c>
      <c r="E1682">
        <v>113</v>
      </c>
      <c r="F1682" t="s">
        <v>57</v>
      </c>
      <c r="G1682">
        <v>7.8</v>
      </c>
      <c r="H1682">
        <v>87</v>
      </c>
      <c r="I1682">
        <v>4.42</v>
      </c>
    </row>
    <row r="1683" spans="1:9">
      <c r="A1683">
        <v>665</v>
      </c>
      <c r="B1683" t="s">
        <v>1098</v>
      </c>
      <c r="C1683" t="s">
        <v>23</v>
      </c>
      <c r="D1683">
        <v>1974</v>
      </c>
      <c r="E1683">
        <v>113</v>
      </c>
      <c r="F1683" t="s">
        <v>83</v>
      </c>
      <c r="G1683">
        <v>7.8</v>
      </c>
      <c r="H1683">
        <v>87</v>
      </c>
      <c r="I1683">
        <v>4.42</v>
      </c>
    </row>
    <row r="1684" spans="1:9">
      <c r="A1684">
        <v>666</v>
      </c>
      <c r="B1684" t="s">
        <v>1099</v>
      </c>
      <c r="C1684" t="s">
        <v>653</v>
      </c>
      <c r="D1684">
        <v>1989</v>
      </c>
      <c r="E1684">
        <v>122</v>
      </c>
      <c r="F1684" t="s">
        <v>30</v>
      </c>
      <c r="G1684">
        <v>7.8</v>
      </c>
      <c r="H1684">
        <v>78</v>
      </c>
      <c r="I1684">
        <v>26.83</v>
      </c>
    </row>
    <row r="1685" spans="1:9">
      <c r="A1685">
        <v>666</v>
      </c>
      <c r="B1685" t="s">
        <v>1099</v>
      </c>
      <c r="C1685" t="s">
        <v>653</v>
      </c>
      <c r="D1685">
        <v>1989</v>
      </c>
      <c r="E1685">
        <v>122</v>
      </c>
      <c r="F1685" t="s">
        <v>21</v>
      </c>
      <c r="G1685">
        <v>7.8</v>
      </c>
      <c r="H1685">
        <v>78</v>
      </c>
      <c r="I1685">
        <v>26.83</v>
      </c>
    </row>
    <row r="1686" spans="1:9">
      <c r="A1686">
        <v>666</v>
      </c>
      <c r="B1686" t="s">
        <v>1099</v>
      </c>
      <c r="C1686" t="s">
        <v>653</v>
      </c>
      <c r="D1686">
        <v>1989</v>
      </c>
      <c r="E1686">
        <v>122</v>
      </c>
      <c r="F1686" t="s">
        <v>31</v>
      </c>
      <c r="G1686">
        <v>7.8</v>
      </c>
      <c r="H1686">
        <v>78</v>
      </c>
      <c r="I1686">
        <v>26.83</v>
      </c>
    </row>
    <row r="1687" spans="1:9">
      <c r="A1687">
        <v>667</v>
      </c>
      <c r="B1687" t="s">
        <v>1100</v>
      </c>
      <c r="C1687" t="s">
        <v>1101</v>
      </c>
      <c r="D1687">
        <v>1990</v>
      </c>
      <c r="E1687">
        <v>121</v>
      </c>
      <c r="F1687" t="s">
        <v>30</v>
      </c>
      <c r="G1687">
        <v>7.8</v>
      </c>
      <c r="H1687">
        <v>74</v>
      </c>
      <c r="I1687">
        <v>52.1</v>
      </c>
    </row>
    <row r="1688" spans="1:9">
      <c r="A1688">
        <v>667</v>
      </c>
      <c r="B1688" t="s">
        <v>1100</v>
      </c>
      <c r="C1688" t="s">
        <v>1101</v>
      </c>
      <c r="D1688">
        <v>1990</v>
      </c>
      <c r="E1688">
        <v>121</v>
      </c>
      <c r="F1688" t="s">
        <v>21</v>
      </c>
      <c r="G1688">
        <v>7.8</v>
      </c>
      <c r="H1688">
        <v>74</v>
      </c>
      <c r="I1688">
        <v>52.1</v>
      </c>
    </row>
    <row r="1689" spans="1:9">
      <c r="A1689">
        <v>668</v>
      </c>
      <c r="B1689" t="s">
        <v>1102</v>
      </c>
      <c r="C1689" t="s">
        <v>615</v>
      </c>
      <c r="D1689">
        <v>2005</v>
      </c>
      <c r="E1689">
        <v>119</v>
      </c>
      <c r="F1689" t="s">
        <v>27</v>
      </c>
      <c r="G1689">
        <v>7.8</v>
      </c>
      <c r="H1689">
        <v>74</v>
      </c>
      <c r="I1689">
        <v>25.51</v>
      </c>
    </row>
    <row r="1690" spans="1:9">
      <c r="A1690">
        <v>668</v>
      </c>
      <c r="B1690" t="s">
        <v>1102</v>
      </c>
      <c r="C1690" t="s">
        <v>615</v>
      </c>
      <c r="D1690">
        <v>2005</v>
      </c>
      <c r="E1690">
        <v>119</v>
      </c>
      <c r="F1690" t="s">
        <v>36</v>
      </c>
      <c r="G1690">
        <v>7.8</v>
      </c>
      <c r="H1690">
        <v>74</v>
      </c>
      <c r="I1690">
        <v>25.51</v>
      </c>
    </row>
    <row r="1691" spans="1:9">
      <c r="A1691">
        <v>668</v>
      </c>
      <c r="B1691" t="s">
        <v>1102</v>
      </c>
      <c r="C1691" t="s">
        <v>615</v>
      </c>
      <c r="D1691">
        <v>2005</v>
      </c>
      <c r="E1691">
        <v>119</v>
      </c>
      <c r="F1691" t="s">
        <v>44</v>
      </c>
      <c r="G1691">
        <v>7.8</v>
      </c>
      <c r="H1691">
        <v>74</v>
      </c>
      <c r="I1691">
        <v>25.51</v>
      </c>
    </row>
    <row r="1692" spans="1:9">
      <c r="A1692">
        <v>669</v>
      </c>
      <c r="B1692" t="s">
        <v>1103</v>
      </c>
      <c r="C1692" t="s">
        <v>1104</v>
      </c>
      <c r="D1692">
        <v>2009</v>
      </c>
      <c r="E1692">
        <v>97</v>
      </c>
      <c r="F1692" t="s">
        <v>21</v>
      </c>
      <c r="G1692">
        <v>7.8</v>
      </c>
      <c r="H1692">
        <v>67</v>
      </c>
      <c r="I1692">
        <v>5.01</v>
      </c>
    </row>
    <row r="1693" spans="1:9">
      <c r="A1693">
        <v>669</v>
      </c>
      <c r="B1693" t="s">
        <v>1103</v>
      </c>
      <c r="C1693" t="s">
        <v>1104</v>
      </c>
      <c r="D1693">
        <v>2009</v>
      </c>
      <c r="E1693">
        <v>97</v>
      </c>
      <c r="F1693" t="s">
        <v>57</v>
      </c>
      <c r="G1693">
        <v>7.8</v>
      </c>
      <c r="H1693">
        <v>67</v>
      </c>
      <c r="I1693">
        <v>5.01</v>
      </c>
    </row>
    <row r="1694" spans="1:9">
      <c r="A1694">
        <v>669</v>
      </c>
      <c r="B1694" t="s">
        <v>1103</v>
      </c>
      <c r="C1694" t="s">
        <v>1104</v>
      </c>
      <c r="D1694">
        <v>2009</v>
      </c>
      <c r="E1694">
        <v>97</v>
      </c>
      <c r="F1694" t="s">
        <v>44</v>
      </c>
      <c r="G1694">
        <v>7.8</v>
      </c>
      <c r="H1694">
        <v>67</v>
      </c>
      <c r="I1694">
        <v>5.01</v>
      </c>
    </row>
    <row r="1695" spans="1:9">
      <c r="A1695">
        <v>670</v>
      </c>
      <c r="B1695" t="s">
        <v>1105</v>
      </c>
      <c r="C1695" t="s">
        <v>1106</v>
      </c>
      <c r="D1695">
        <v>1973</v>
      </c>
      <c r="E1695">
        <v>114</v>
      </c>
      <c r="F1695" t="s">
        <v>36</v>
      </c>
      <c r="G1695">
        <v>7.8</v>
      </c>
      <c r="H1695">
        <v>76</v>
      </c>
      <c r="I1695">
        <v>0.06</v>
      </c>
    </row>
    <row r="1696" spans="1:9">
      <c r="A1696">
        <v>670</v>
      </c>
      <c r="B1696" t="s">
        <v>1105</v>
      </c>
      <c r="C1696" t="s">
        <v>1106</v>
      </c>
      <c r="D1696">
        <v>1973</v>
      </c>
      <c r="E1696">
        <v>114</v>
      </c>
      <c r="F1696" t="s">
        <v>21</v>
      </c>
      <c r="G1696">
        <v>7.8</v>
      </c>
      <c r="H1696">
        <v>76</v>
      </c>
      <c r="I1696">
        <v>0.06</v>
      </c>
    </row>
    <row r="1697" spans="1:9">
      <c r="A1697">
        <v>670</v>
      </c>
      <c r="B1697" t="s">
        <v>1105</v>
      </c>
      <c r="C1697" t="s">
        <v>1106</v>
      </c>
      <c r="D1697">
        <v>1973</v>
      </c>
      <c r="E1697">
        <v>114</v>
      </c>
      <c r="F1697" t="s">
        <v>70</v>
      </c>
      <c r="G1697">
        <v>7.8</v>
      </c>
      <c r="H1697">
        <v>76</v>
      </c>
      <c r="I1697">
        <v>0.06</v>
      </c>
    </row>
    <row r="1698" spans="1:9">
      <c r="A1698">
        <v>671</v>
      </c>
      <c r="B1698" t="s">
        <v>1107</v>
      </c>
      <c r="C1698" t="s">
        <v>1108</v>
      </c>
      <c r="D1698">
        <v>1983</v>
      </c>
      <c r="E1698">
        <v>193</v>
      </c>
      <c r="F1698" t="s">
        <v>36</v>
      </c>
      <c r="G1698">
        <v>7.8</v>
      </c>
      <c r="H1698">
        <v>91</v>
      </c>
      <c r="I1698">
        <v>21.5</v>
      </c>
    </row>
    <row r="1699" spans="1:9">
      <c r="A1699">
        <v>671</v>
      </c>
      <c r="B1699" t="s">
        <v>1107</v>
      </c>
      <c r="C1699" t="s">
        <v>1108</v>
      </c>
      <c r="D1699">
        <v>1983</v>
      </c>
      <c r="E1699">
        <v>193</v>
      </c>
      <c r="F1699" t="s">
        <v>30</v>
      </c>
      <c r="G1699">
        <v>7.8</v>
      </c>
      <c r="H1699">
        <v>91</v>
      </c>
      <c r="I1699">
        <v>21.5</v>
      </c>
    </row>
    <row r="1700" spans="1:9">
      <c r="A1700">
        <v>671</v>
      </c>
      <c r="B1700" t="s">
        <v>1107</v>
      </c>
      <c r="C1700" t="s">
        <v>1108</v>
      </c>
      <c r="D1700">
        <v>1983</v>
      </c>
      <c r="E1700">
        <v>193</v>
      </c>
      <c r="F1700" t="s">
        <v>21</v>
      </c>
      <c r="G1700">
        <v>7.8</v>
      </c>
      <c r="H1700">
        <v>91</v>
      </c>
      <c r="I1700">
        <v>21.5</v>
      </c>
    </row>
    <row r="1701" spans="1:9">
      <c r="A1701">
        <v>672</v>
      </c>
      <c r="B1701" t="s">
        <v>1109</v>
      </c>
      <c r="C1701" t="s">
        <v>1110</v>
      </c>
      <c r="D1701">
        <v>2010</v>
      </c>
      <c r="E1701">
        <v>116</v>
      </c>
      <c r="F1701" t="s">
        <v>27</v>
      </c>
      <c r="G1701">
        <v>7.8</v>
      </c>
      <c r="H1701">
        <v>79</v>
      </c>
      <c r="I1701">
        <v>93.62</v>
      </c>
    </row>
    <row r="1702" spans="1:9">
      <c r="A1702">
        <v>672</v>
      </c>
      <c r="B1702" t="s">
        <v>1109</v>
      </c>
      <c r="C1702" t="s">
        <v>1110</v>
      </c>
      <c r="D1702">
        <v>2010</v>
      </c>
      <c r="E1702">
        <v>116</v>
      </c>
      <c r="F1702" t="s">
        <v>30</v>
      </c>
      <c r="G1702">
        <v>7.8</v>
      </c>
      <c r="H1702">
        <v>79</v>
      </c>
      <c r="I1702">
        <v>93.62</v>
      </c>
    </row>
    <row r="1703" spans="1:9">
      <c r="A1703">
        <v>672</v>
      </c>
      <c r="B1703" t="s">
        <v>1109</v>
      </c>
      <c r="C1703" t="s">
        <v>1110</v>
      </c>
      <c r="D1703">
        <v>2010</v>
      </c>
      <c r="E1703">
        <v>116</v>
      </c>
      <c r="F1703" t="s">
        <v>21</v>
      </c>
      <c r="G1703">
        <v>7.8</v>
      </c>
      <c r="H1703">
        <v>79</v>
      </c>
      <c r="I1703">
        <v>93.62</v>
      </c>
    </row>
    <row r="1704" spans="1:9">
      <c r="A1704">
        <v>673</v>
      </c>
      <c r="B1704" t="s">
        <v>1111</v>
      </c>
      <c r="C1704" t="s">
        <v>711</v>
      </c>
      <c r="D1704">
        <v>1988</v>
      </c>
      <c r="E1704">
        <v>128</v>
      </c>
      <c r="F1704" t="s">
        <v>24</v>
      </c>
      <c r="G1704">
        <v>7.8</v>
      </c>
      <c r="H1704">
        <v>65</v>
      </c>
      <c r="I1704">
        <v>34.6</v>
      </c>
    </row>
    <row r="1705" spans="1:9">
      <c r="A1705">
        <v>673</v>
      </c>
      <c r="B1705" t="s">
        <v>1111</v>
      </c>
      <c r="C1705" t="s">
        <v>711</v>
      </c>
      <c r="D1705">
        <v>1988</v>
      </c>
      <c r="E1705">
        <v>128</v>
      </c>
      <c r="F1705" t="s">
        <v>21</v>
      </c>
      <c r="G1705">
        <v>7.8</v>
      </c>
      <c r="H1705">
        <v>65</v>
      </c>
      <c r="I1705">
        <v>34.6</v>
      </c>
    </row>
    <row r="1706" spans="1:9">
      <c r="A1706">
        <v>673</v>
      </c>
      <c r="B1706" t="s">
        <v>1111</v>
      </c>
      <c r="C1706" t="s">
        <v>711</v>
      </c>
      <c r="D1706">
        <v>1988</v>
      </c>
      <c r="E1706">
        <v>128</v>
      </c>
      <c r="F1706" t="s">
        <v>57</v>
      </c>
      <c r="G1706">
        <v>7.8</v>
      </c>
      <c r="H1706">
        <v>65</v>
      </c>
      <c r="I1706">
        <v>34.6</v>
      </c>
    </row>
    <row r="1707" spans="1:9">
      <c r="A1707">
        <v>674</v>
      </c>
      <c r="B1707" t="s">
        <v>1112</v>
      </c>
      <c r="C1707" t="s">
        <v>63</v>
      </c>
      <c r="D1707">
        <v>1982</v>
      </c>
      <c r="E1707">
        <v>109</v>
      </c>
      <c r="F1707" t="s">
        <v>60</v>
      </c>
      <c r="G1707">
        <v>7.8</v>
      </c>
      <c r="H1707">
        <v>73</v>
      </c>
      <c r="I1707">
        <v>2.5</v>
      </c>
    </row>
    <row r="1708" spans="1:9">
      <c r="A1708">
        <v>674</v>
      </c>
      <c r="B1708" t="s">
        <v>1112</v>
      </c>
      <c r="C1708" t="s">
        <v>63</v>
      </c>
      <c r="D1708">
        <v>1982</v>
      </c>
      <c r="E1708">
        <v>109</v>
      </c>
      <c r="F1708" t="s">
        <v>24</v>
      </c>
      <c r="G1708">
        <v>7.8</v>
      </c>
      <c r="H1708">
        <v>73</v>
      </c>
      <c r="I1708">
        <v>2.5</v>
      </c>
    </row>
    <row r="1709" spans="1:9">
      <c r="A1709">
        <v>674</v>
      </c>
      <c r="B1709" t="s">
        <v>1112</v>
      </c>
      <c r="C1709" t="s">
        <v>63</v>
      </c>
      <c r="D1709">
        <v>1982</v>
      </c>
      <c r="E1709">
        <v>109</v>
      </c>
      <c r="F1709" t="s">
        <v>21</v>
      </c>
      <c r="G1709">
        <v>7.8</v>
      </c>
      <c r="H1709">
        <v>73</v>
      </c>
      <c r="I1709">
        <v>2.5</v>
      </c>
    </row>
    <row r="1710" spans="1:9">
      <c r="A1710">
        <v>675</v>
      </c>
      <c r="B1710" t="s">
        <v>1113</v>
      </c>
      <c r="C1710" t="s">
        <v>1114</v>
      </c>
      <c r="D1710">
        <v>2006</v>
      </c>
      <c r="E1710">
        <v>117</v>
      </c>
      <c r="F1710" t="s">
        <v>36</v>
      </c>
      <c r="G1710">
        <v>7.8</v>
      </c>
      <c r="H1710">
        <v>64</v>
      </c>
      <c r="I1710">
        <v>2.2800000000000002</v>
      </c>
    </row>
    <row r="1711" spans="1:9">
      <c r="A1711">
        <v>675</v>
      </c>
      <c r="B1711" t="s">
        <v>1113</v>
      </c>
      <c r="C1711" t="s">
        <v>1114</v>
      </c>
      <c r="D1711">
        <v>2006</v>
      </c>
      <c r="E1711">
        <v>117</v>
      </c>
      <c r="F1711" t="s">
        <v>21</v>
      </c>
      <c r="G1711">
        <v>7.8</v>
      </c>
      <c r="H1711">
        <v>64</v>
      </c>
      <c r="I1711">
        <v>2.2800000000000002</v>
      </c>
    </row>
    <row r="1712" spans="1:9">
      <c r="A1712">
        <v>675</v>
      </c>
      <c r="B1712" t="s">
        <v>1113</v>
      </c>
      <c r="C1712" t="s">
        <v>1114</v>
      </c>
      <c r="D1712">
        <v>2006</v>
      </c>
      <c r="E1712">
        <v>117</v>
      </c>
      <c r="F1712" t="s">
        <v>70</v>
      </c>
      <c r="G1712">
        <v>7.8</v>
      </c>
      <c r="H1712">
        <v>64</v>
      </c>
      <c r="I1712">
        <v>2.2800000000000002</v>
      </c>
    </row>
    <row r="1713" spans="1:9">
      <c r="A1713">
        <v>676</v>
      </c>
      <c r="B1713" t="s">
        <v>1115</v>
      </c>
      <c r="C1713" t="s">
        <v>1116</v>
      </c>
      <c r="D1713">
        <v>2017</v>
      </c>
      <c r="E1713">
        <v>103</v>
      </c>
      <c r="F1713" t="s">
        <v>36</v>
      </c>
      <c r="G1713">
        <v>7.8</v>
      </c>
      <c r="H1713">
        <v>88</v>
      </c>
      <c r="I1713">
        <v>40.44</v>
      </c>
    </row>
    <row r="1714" spans="1:9">
      <c r="A1714">
        <v>676</v>
      </c>
      <c r="B1714" t="s">
        <v>1115</v>
      </c>
      <c r="C1714" t="s">
        <v>1116</v>
      </c>
      <c r="D1714">
        <v>2017</v>
      </c>
      <c r="E1714">
        <v>103</v>
      </c>
      <c r="F1714" t="s">
        <v>60</v>
      </c>
      <c r="G1714">
        <v>7.8</v>
      </c>
      <c r="H1714">
        <v>88</v>
      </c>
      <c r="I1714">
        <v>40.44</v>
      </c>
    </row>
    <row r="1715" spans="1:9">
      <c r="A1715">
        <v>676</v>
      </c>
      <c r="B1715" t="s">
        <v>1115</v>
      </c>
      <c r="C1715" t="s">
        <v>1116</v>
      </c>
      <c r="D1715">
        <v>2017</v>
      </c>
      <c r="E1715">
        <v>103</v>
      </c>
      <c r="F1715" t="s">
        <v>88</v>
      </c>
      <c r="G1715">
        <v>7.8</v>
      </c>
      <c r="H1715">
        <v>88</v>
      </c>
      <c r="I1715">
        <v>40.44</v>
      </c>
    </row>
    <row r="1716" spans="1:9">
      <c r="A1716">
        <v>677</v>
      </c>
      <c r="B1716" t="s">
        <v>1035</v>
      </c>
      <c r="C1716" t="s">
        <v>1117</v>
      </c>
      <c r="D1716">
        <v>2009</v>
      </c>
      <c r="E1716">
        <v>152</v>
      </c>
      <c r="F1716" t="s">
        <v>24</v>
      </c>
      <c r="G1716">
        <v>7.8</v>
      </c>
      <c r="H1716">
        <v>76</v>
      </c>
      <c r="I1716">
        <v>10.1</v>
      </c>
    </row>
    <row r="1717" spans="1:9">
      <c r="A1717">
        <v>677</v>
      </c>
      <c r="B1717" t="s">
        <v>1035</v>
      </c>
      <c r="C1717" t="s">
        <v>1117</v>
      </c>
      <c r="D1717">
        <v>2009</v>
      </c>
      <c r="E1717">
        <v>152</v>
      </c>
      <c r="F1717" t="s">
        <v>21</v>
      </c>
      <c r="G1717">
        <v>7.8</v>
      </c>
      <c r="H1717">
        <v>76</v>
      </c>
      <c r="I1717">
        <v>10.1</v>
      </c>
    </row>
    <row r="1718" spans="1:9">
      <c r="A1718">
        <v>677</v>
      </c>
      <c r="B1718" t="s">
        <v>1035</v>
      </c>
      <c r="C1718" t="s">
        <v>1117</v>
      </c>
      <c r="D1718">
        <v>2009</v>
      </c>
      <c r="E1718">
        <v>152</v>
      </c>
      <c r="F1718" t="s">
        <v>57</v>
      </c>
      <c r="G1718">
        <v>7.8</v>
      </c>
      <c r="H1718">
        <v>76</v>
      </c>
      <c r="I1718">
        <v>10.1</v>
      </c>
    </row>
    <row r="1719" spans="1:9">
      <c r="A1719">
        <v>678</v>
      </c>
      <c r="B1719" t="s">
        <v>1118</v>
      </c>
      <c r="C1719" t="s">
        <v>87</v>
      </c>
      <c r="D1719">
        <v>1989</v>
      </c>
      <c r="E1719">
        <v>103</v>
      </c>
      <c r="F1719" t="s">
        <v>40</v>
      </c>
      <c r="G1719">
        <v>7.8</v>
      </c>
      <c r="H1719">
        <v>85</v>
      </c>
      <c r="I1719">
        <v>0</v>
      </c>
    </row>
    <row r="1720" spans="1:9">
      <c r="A1720">
        <v>678</v>
      </c>
      <c r="B1720" t="s">
        <v>1118</v>
      </c>
      <c r="C1720" t="s">
        <v>87</v>
      </c>
      <c r="D1720">
        <v>1989</v>
      </c>
      <c r="E1720">
        <v>103</v>
      </c>
      <c r="F1720" t="s">
        <v>88</v>
      </c>
      <c r="G1720">
        <v>7.8</v>
      </c>
      <c r="H1720">
        <v>85</v>
      </c>
      <c r="I1720">
        <v>0</v>
      </c>
    </row>
    <row r="1721" spans="1:9">
      <c r="A1721">
        <v>678</v>
      </c>
      <c r="B1721" t="s">
        <v>1118</v>
      </c>
      <c r="C1721" t="s">
        <v>87</v>
      </c>
      <c r="D1721">
        <v>1989</v>
      </c>
      <c r="E1721">
        <v>103</v>
      </c>
      <c r="F1721" t="s">
        <v>70</v>
      </c>
      <c r="G1721">
        <v>7.8</v>
      </c>
      <c r="H1721">
        <v>85</v>
      </c>
      <c r="I1721">
        <v>0</v>
      </c>
    </row>
    <row r="1722" spans="1:9">
      <c r="A1722">
        <v>679</v>
      </c>
      <c r="B1722" t="s">
        <v>1119</v>
      </c>
      <c r="C1722" t="s">
        <v>448</v>
      </c>
      <c r="D1722">
        <v>2014</v>
      </c>
      <c r="E1722">
        <v>102</v>
      </c>
      <c r="F1722" t="s">
        <v>40</v>
      </c>
      <c r="G1722">
        <v>7.8</v>
      </c>
      <c r="H1722">
        <v>77</v>
      </c>
      <c r="I1722">
        <v>177</v>
      </c>
    </row>
    <row r="1723" spans="1:9">
      <c r="A1723">
        <v>679</v>
      </c>
      <c r="B1723" t="s">
        <v>1119</v>
      </c>
      <c r="C1723" t="s">
        <v>448</v>
      </c>
      <c r="D1723">
        <v>2014</v>
      </c>
      <c r="E1723">
        <v>102</v>
      </c>
      <c r="F1723" t="s">
        <v>27</v>
      </c>
      <c r="G1723">
        <v>7.8</v>
      </c>
      <c r="H1723">
        <v>77</v>
      </c>
      <c r="I1723">
        <v>177</v>
      </c>
    </row>
    <row r="1724" spans="1:9">
      <c r="A1724">
        <v>679</v>
      </c>
      <c r="B1724" t="s">
        <v>1119</v>
      </c>
      <c r="C1724" t="s">
        <v>448</v>
      </c>
      <c r="D1724">
        <v>2014</v>
      </c>
      <c r="E1724">
        <v>102</v>
      </c>
      <c r="F1724" t="s">
        <v>36</v>
      </c>
      <c r="G1724">
        <v>7.8</v>
      </c>
      <c r="H1724">
        <v>77</v>
      </c>
      <c r="I1724">
        <v>177</v>
      </c>
    </row>
    <row r="1725" spans="1:9">
      <c r="A1725">
        <v>680</v>
      </c>
      <c r="B1725" t="s">
        <v>1120</v>
      </c>
      <c r="C1725" t="s">
        <v>1121</v>
      </c>
      <c r="D1725">
        <v>1993</v>
      </c>
      <c r="E1725">
        <v>134</v>
      </c>
      <c r="F1725" t="s">
        <v>21</v>
      </c>
      <c r="G1725">
        <v>7.8</v>
      </c>
      <c r="H1725">
        <v>86</v>
      </c>
      <c r="I1725">
        <v>22.95</v>
      </c>
    </row>
    <row r="1726" spans="1:9">
      <c r="A1726">
        <v>680</v>
      </c>
      <c r="B1726" t="s">
        <v>1120</v>
      </c>
      <c r="C1726" t="s">
        <v>1121</v>
      </c>
      <c r="D1726">
        <v>1993</v>
      </c>
      <c r="E1726">
        <v>134</v>
      </c>
      <c r="F1726" t="s">
        <v>50</v>
      </c>
      <c r="G1726">
        <v>7.8</v>
      </c>
      <c r="H1726">
        <v>86</v>
      </c>
      <c r="I1726">
        <v>22.95</v>
      </c>
    </row>
    <row r="1727" spans="1:9">
      <c r="A1727">
        <v>681</v>
      </c>
      <c r="B1727" t="s">
        <v>1122</v>
      </c>
      <c r="C1727" t="s">
        <v>1123</v>
      </c>
      <c r="D1727">
        <v>2014</v>
      </c>
      <c r="E1727">
        <v>119</v>
      </c>
      <c r="F1727" t="s">
        <v>30</v>
      </c>
      <c r="G1727">
        <v>7.8</v>
      </c>
      <c r="H1727">
        <v>79</v>
      </c>
      <c r="I1727">
        <v>0</v>
      </c>
    </row>
    <row r="1728" spans="1:9">
      <c r="A1728">
        <v>681</v>
      </c>
      <c r="B1728" t="s">
        <v>1122</v>
      </c>
      <c r="C1728" t="s">
        <v>1123</v>
      </c>
      <c r="D1728">
        <v>2014</v>
      </c>
      <c r="E1728">
        <v>119</v>
      </c>
      <c r="F1728" t="s">
        <v>60</v>
      </c>
      <c r="G1728">
        <v>7.8</v>
      </c>
      <c r="H1728">
        <v>79</v>
      </c>
      <c r="I1728">
        <v>0</v>
      </c>
    </row>
    <row r="1729" spans="1:9">
      <c r="A1729">
        <v>681</v>
      </c>
      <c r="B1729" t="s">
        <v>1122</v>
      </c>
      <c r="C1729" t="s">
        <v>1123</v>
      </c>
      <c r="D1729">
        <v>2014</v>
      </c>
      <c r="E1729">
        <v>119</v>
      </c>
      <c r="F1729" t="s">
        <v>21</v>
      </c>
      <c r="G1729">
        <v>7.8</v>
      </c>
      <c r="H1729">
        <v>79</v>
      </c>
      <c r="I1729">
        <v>0</v>
      </c>
    </row>
    <row r="1730" spans="1:9">
      <c r="A1730">
        <v>682</v>
      </c>
      <c r="B1730" t="s">
        <v>1124</v>
      </c>
      <c r="C1730" t="s">
        <v>841</v>
      </c>
      <c r="D1730">
        <v>2016</v>
      </c>
      <c r="E1730">
        <v>101</v>
      </c>
      <c r="F1730" t="s">
        <v>36</v>
      </c>
      <c r="G1730">
        <v>7.8</v>
      </c>
      <c r="H1730">
        <v>81</v>
      </c>
      <c r="I1730">
        <v>5.2</v>
      </c>
    </row>
    <row r="1731" spans="1:9">
      <c r="A1731">
        <v>682</v>
      </c>
      <c r="B1731" t="s">
        <v>1124</v>
      </c>
      <c r="C1731" t="s">
        <v>841</v>
      </c>
      <c r="D1731">
        <v>2016</v>
      </c>
      <c r="E1731">
        <v>101</v>
      </c>
      <c r="F1731" t="s">
        <v>60</v>
      </c>
      <c r="G1731">
        <v>7.8</v>
      </c>
      <c r="H1731">
        <v>81</v>
      </c>
      <c r="I1731">
        <v>5.2</v>
      </c>
    </row>
    <row r="1732" spans="1:9">
      <c r="A1732">
        <v>682</v>
      </c>
      <c r="B1732" t="s">
        <v>1124</v>
      </c>
      <c r="C1732" t="s">
        <v>841</v>
      </c>
      <c r="D1732">
        <v>2016</v>
      </c>
      <c r="E1732">
        <v>101</v>
      </c>
      <c r="F1732" t="s">
        <v>21</v>
      </c>
      <c r="G1732">
        <v>7.8</v>
      </c>
      <c r="H1732">
        <v>81</v>
      </c>
      <c r="I1732">
        <v>5.2</v>
      </c>
    </row>
    <row r="1733" spans="1:9">
      <c r="A1733">
        <v>683</v>
      </c>
      <c r="B1733" t="s">
        <v>1125</v>
      </c>
      <c r="C1733" t="s">
        <v>192</v>
      </c>
      <c r="D1733">
        <v>1999</v>
      </c>
      <c r="E1733">
        <v>157</v>
      </c>
      <c r="F1733" t="s">
        <v>30</v>
      </c>
      <c r="G1733">
        <v>7.8</v>
      </c>
      <c r="H1733">
        <v>84</v>
      </c>
      <c r="I1733">
        <v>28.97</v>
      </c>
    </row>
    <row r="1734" spans="1:9">
      <c r="A1734">
        <v>683</v>
      </c>
      <c r="B1734" t="s">
        <v>1125</v>
      </c>
      <c r="C1734" t="s">
        <v>192</v>
      </c>
      <c r="D1734">
        <v>1999</v>
      </c>
      <c r="E1734">
        <v>157</v>
      </c>
      <c r="F1734" t="s">
        <v>21</v>
      </c>
      <c r="G1734">
        <v>7.8</v>
      </c>
      <c r="H1734">
        <v>84</v>
      </c>
      <c r="I1734">
        <v>28.97</v>
      </c>
    </row>
    <row r="1735" spans="1:9">
      <c r="A1735">
        <v>683</v>
      </c>
      <c r="B1735" t="s">
        <v>1125</v>
      </c>
      <c r="C1735" t="s">
        <v>192</v>
      </c>
      <c r="D1735">
        <v>1999</v>
      </c>
      <c r="E1735">
        <v>157</v>
      </c>
      <c r="F1735" t="s">
        <v>83</v>
      </c>
      <c r="G1735">
        <v>7.8</v>
      </c>
      <c r="H1735">
        <v>84</v>
      </c>
      <c r="I1735">
        <v>28.97</v>
      </c>
    </row>
    <row r="1736" spans="1:9">
      <c r="A1736">
        <v>684</v>
      </c>
      <c r="B1736" t="s">
        <v>1126</v>
      </c>
      <c r="C1736" t="s">
        <v>291</v>
      </c>
      <c r="D1736">
        <v>2008</v>
      </c>
      <c r="E1736">
        <v>141</v>
      </c>
      <c r="F1736" t="s">
        <v>30</v>
      </c>
      <c r="G1736">
        <v>7.8</v>
      </c>
      <c r="H1736">
        <v>63</v>
      </c>
      <c r="I1736">
        <v>35.74</v>
      </c>
    </row>
    <row r="1737" spans="1:9">
      <c r="A1737">
        <v>684</v>
      </c>
      <c r="B1737" t="s">
        <v>1126</v>
      </c>
      <c r="C1737" t="s">
        <v>291</v>
      </c>
      <c r="D1737">
        <v>2008</v>
      </c>
      <c r="E1737">
        <v>141</v>
      </c>
      <c r="F1737" t="s">
        <v>24</v>
      </c>
      <c r="G1737">
        <v>7.8</v>
      </c>
      <c r="H1737">
        <v>63</v>
      </c>
      <c r="I1737">
        <v>35.74</v>
      </c>
    </row>
    <row r="1738" spans="1:9">
      <c r="A1738">
        <v>684</v>
      </c>
      <c r="B1738" t="s">
        <v>1126</v>
      </c>
      <c r="C1738" t="s">
        <v>291</v>
      </c>
      <c r="D1738">
        <v>2008</v>
      </c>
      <c r="E1738">
        <v>141</v>
      </c>
      <c r="F1738" t="s">
        <v>21</v>
      </c>
      <c r="G1738">
        <v>7.8</v>
      </c>
      <c r="H1738">
        <v>63</v>
      </c>
      <c r="I1738">
        <v>35.74</v>
      </c>
    </row>
    <row r="1739" spans="1:9">
      <c r="A1739">
        <v>685</v>
      </c>
      <c r="B1739" t="s">
        <v>1127</v>
      </c>
      <c r="C1739" t="s">
        <v>658</v>
      </c>
      <c r="D1739">
        <v>1994</v>
      </c>
      <c r="E1739">
        <v>127</v>
      </c>
      <c r="F1739" t="s">
        <v>30</v>
      </c>
      <c r="G1739">
        <v>7.8</v>
      </c>
      <c r="H1739">
        <v>70</v>
      </c>
      <c r="I1739">
        <v>5.89</v>
      </c>
    </row>
    <row r="1740" spans="1:9">
      <c r="A1740">
        <v>685</v>
      </c>
      <c r="B1740" t="s">
        <v>1127</v>
      </c>
      <c r="C1740" t="s">
        <v>658</v>
      </c>
      <c r="D1740">
        <v>1994</v>
      </c>
      <c r="E1740">
        <v>127</v>
      </c>
      <c r="F1740" t="s">
        <v>60</v>
      </c>
      <c r="G1740">
        <v>7.8</v>
      </c>
      <c r="H1740">
        <v>70</v>
      </c>
      <c r="I1740">
        <v>5.89</v>
      </c>
    </row>
    <row r="1741" spans="1:9">
      <c r="A1741">
        <v>685</v>
      </c>
      <c r="B1741" t="s">
        <v>1127</v>
      </c>
      <c r="C1741" t="s">
        <v>658</v>
      </c>
      <c r="D1741">
        <v>1994</v>
      </c>
      <c r="E1741">
        <v>127</v>
      </c>
      <c r="F1741" t="s">
        <v>21</v>
      </c>
      <c r="G1741">
        <v>7.8</v>
      </c>
      <c r="H1741">
        <v>70</v>
      </c>
      <c r="I1741">
        <v>5.89</v>
      </c>
    </row>
    <row r="1742" spans="1:9">
      <c r="A1742">
        <v>686</v>
      </c>
      <c r="B1742" t="s">
        <v>1128</v>
      </c>
      <c r="C1742" t="s">
        <v>1129</v>
      </c>
      <c r="D1742">
        <v>1968</v>
      </c>
      <c r="E1742">
        <v>96</v>
      </c>
      <c r="F1742" t="s">
        <v>106</v>
      </c>
      <c r="G1742">
        <v>7.8</v>
      </c>
      <c r="H1742">
        <v>89</v>
      </c>
      <c r="I1742">
        <v>0.09</v>
      </c>
    </row>
    <row r="1743" spans="1:9">
      <c r="A1743">
        <v>686</v>
      </c>
      <c r="B1743" t="s">
        <v>1128</v>
      </c>
      <c r="C1743" t="s">
        <v>1129</v>
      </c>
      <c r="D1743">
        <v>1968</v>
      </c>
      <c r="E1743">
        <v>96</v>
      </c>
      <c r="F1743" t="s">
        <v>83</v>
      </c>
      <c r="G1743">
        <v>7.8</v>
      </c>
      <c r="H1743">
        <v>89</v>
      </c>
      <c r="I1743">
        <v>0.09</v>
      </c>
    </row>
    <row r="1744" spans="1:9">
      <c r="A1744">
        <v>687</v>
      </c>
      <c r="B1744" t="s">
        <v>1130</v>
      </c>
      <c r="C1744" t="s">
        <v>444</v>
      </c>
      <c r="D1744">
        <v>1951</v>
      </c>
      <c r="E1744">
        <v>92</v>
      </c>
      <c r="F1744" t="s">
        <v>21</v>
      </c>
      <c r="G1744">
        <v>7.8</v>
      </c>
      <c r="H1744">
        <v>83</v>
      </c>
      <c r="I1744">
        <v>0</v>
      </c>
    </row>
    <row r="1745" spans="1:9">
      <c r="A1745">
        <v>687</v>
      </c>
      <c r="B1745" t="s">
        <v>1130</v>
      </c>
      <c r="C1745" t="s">
        <v>444</v>
      </c>
      <c r="D1745">
        <v>1951</v>
      </c>
      <c r="E1745">
        <v>92</v>
      </c>
      <c r="F1745" t="s">
        <v>44</v>
      </c>
      <c r="G1745">
        <v>7.8</v>
      </c>
      <c r="H1745">
        <v>83</v>
      </c>
      <c r="I1745">
        <v>0</v>
      </c>
    </row>
    <row r="1746" spans="1:9">
      <c r="A1746">
        <v>688</v>
      </c>
      <c r="B1746" t="s">
        <v>1131</v>
      </c>
      <c r="C1746" t="s">
        <v>134</v>
      </c>
      <c r="D1746">
        <v>2013</v>
      </c>
      <c r="E1746">
        <v>131</v>
      </c>
      <c r="F1746" t="s">
        <v>24</v>
      </c>
      <c r="G1746">
        <v>7.8</v>
      </c>
      <c r="H1746">
        <v>49</v>
      </c>
      <c r="I1746">
        <v>0.09</v>
      </c>
    </row>
    <row r="1747" spans="1:9">
      <c r="A1747">
        <v>688</v>
      </c>
      <c r="B1747" t="s">
        <v>1131</v>
      </c>
      <c r="C1747" t="s">
        <v>134</v>
      </c>
      <c r="D1747">
        <v>2013</v>
      </c>
      <c r="E1747">
        <v>131</v>
      </c>
      <c r="F1747" t="s">
        <v>21</v>
      </c>
      <c r="G1747">
        <v>7.8</v>
      </c>
      <c r="H1747">
        <v>49</v>
      </c>
      <c r="I1747">
        <v>0.09</v>
      </c>
    </row>
    <row r="1748" spans="1:9">
      <c r="A1748">
        <v>688</v>
      </c>
      <c r="B1748" t="s">
        <v>1131</v>
      </c>
      <c r="C1748" t="s">
        <v>134</v>
      </c>
      <c r="D1748">
        <v>2013</v>
      </c>
      <c r="E1748">
        <v>131</v>
      </c>
      <c r="F1748" t="s">
        <v>57</v>
      </c>
      <c r="G1748">
        <v>7.8</v>
      </c>
      <c r="H1748">
        <v>49</v>
      </c>
      <c r="I1748">
        <v>0.09</v>
      </c>
    </row>
    <row r="1749" spans="1:9">
      <c r="A1749">
        <v>689</v>
      </c>
      <c r="B1749" t="s">
        <v>1132</v>
      </c>
      <c r="C1749" t="s">
        <v>1129</v>
      </c>
      <c r="D1749">
        <v>1978</v>
      </c>
      <c r="E1749">
        <v>127</v>
      </c>
      <c r="F1749" t="s">
        <v>106</v>
      </c>
      <c r="G1749">
        <v>7.8</v>
      </c>
      <c r="H1749">
        <v>71</v>
      </c>
      <c r="I1749">
        <v>5.0999999999999996</v>
      </c>
    </row>
    <row r="1750" spans="1:9">
      <c r="A1750">
        <v>689</v>
      </c>
      <c r="B1750" t="s">
        <v>1132</v>
      </c>
      <c r="C1750" t="s">
        <v>1129</v>
      </c>
      <c r="D1750">
        <v>1978</v>
      </c>
      <c r="E1750">
        <v>127</v>
      </c>
      <c r="F1750" t="s">
        <v>83</v>
      </c>
      <c r="G1750">
        <v>7.8</v>
      </c>
      <c r="H1750">
        <v>71</v>
      </c>
      <c r="I1750">
        <v>5.0999999999999996</v>
      </c>
    </row>
    <row r="1751" spans="1:9">
      <c r="A1751">
        <v>690</v>
      </c>
      <c r="B1751" t="s">
        <v>1133</v>
      </c>
      <c r="C1751" t="s">
        <v>928</v>
      </c>
      <c r="D1751">
        <v>1964</v>
      </c>
      <c r="E1751">
        <v>170</v>
      </c>
      <c r="F1751" t="s">
        <v>21</v>
      </c>
      <c r="G1751">
        <v>7.8</v>
      </c>
      <c r="H1751">
        <v>95</v>
      </c>
      <c r="I1751">
        <v>72</v>
      </c>
    </row>
    <row r="1752" spans="1:9">
      <c r="A1752">
        <v>690</v>
      </c>
      <c r="B1752" t="s">
        <v>1133</v>
      </c>
      <c r="C1752" t="s">
        <v>928</v>
      </c>
      <c r="D1752">
        <v>1964</v>
      </c>
      <c r="E1752">
        <v>170</v>
      </c>
      <c r="F1752" t="s">
        <v>88</v>
      </c>
      <c r="G1752">
        <v>7.8</v>
      </c>
      <c r="H1752">
        <v>95</v>
      </c>
      <c r="I1752">
        <v>72</v>
      </c>
    </row>
    <row r="1753" spans="1:9">
      <c r="A1753">
        <v>690</v>
      </c>
      <c r="B1753" t="s">
        <v>1133</v>
      </c>
      <c r="C1753" t="s">
        <v>928</v>
      </c>
      <c r="D1753">
        <v>1964</v>
      </c>
      <c r="E1753">
        <v>170</v>
      </c>
      <c r="F1753" t="s">
        <v>237</v>
      </c>
      <c r="G1753">
        <v>7.8</v>
      </c>
      <c r="H1753">
        <v>95</v>
      </c>
      <c r="I1753">
        <v>72</v>
      </c>
    </row>
    <row r="1754" spans="1:9">
      <c r="A1754">
        <v>691</v>
      </c>
      <c r="B1754" t="s">
        <v>1134</v>
      </c>
      <c r="C1754" t="s">
        <v>1135</v>
      </c>
      <c r="D1754">
        <v>1979</v>
      </c>
      <c r="E1754">
        <v>105</v>
      </c>
      <c r="F1754" t="s">
        <v>21</v>
      </c>
      <c r="G1754">
        <v>7.8</v>
      </c>
      <c r="H1754">
        <v>77</v>
      </c>
      <c r="I1754">
        <v>106.26</v>
      </c>
    </row>
    <row r="1755" spans="1:9">
      <c r="A1755">
        <v>692</v>
      </c>
      <c r="B1755" t="s">
        <v>1136</v>
      </c>
      <c r="C1755" t="s">
        <v>485</v>
      </c>
      <c r="D1755">
        <v>1989</v>
      </c>
      <c r="E1755">
        <v>103</v>
      </c>
      <c r="F1755" t="s">
        <v>30</v>
      </c>
      <c r="G1755">
        <v>7.8</v>
      </c>
      <c r="H1755">
        <v>97</v>
      </c>
      <c r="I1755">
        <v>14.74</v>
      </c>
    </row>
    <row r="1756" spans="1:9">
      <c r="A1756">
        <v>692</v>
      </c>
      <c r="B1756" t="s">
        <v>1136</v>
      </c>
      <c r="C1756" t="s">
        <v>485</v>
      </c>
      <c r="D1756">
        <v>1989</v>
      </c>
      <c r="E1756">
        <v>103</v>
      </c>
      <c r="F1756" t="s">
        <v>21</v>
      </c>
      <c r="G1756">
        <v>7.8</v>
      </c>
      <c r="H1756">
        <v>97</v>
      </c>
      <c r="I1756">
        <v>14.74</v>
      </c>
    </row>
    <row r="1757" spans="1:9">
      <c r="A1757">
        <v>693</v>
      </c>
      <c r="B1757" t="s">
        <v>1137</v>
      </c>
      <c r="C1757" t="s">
        <v>663</v>
      </c>
      <c r="D1757">
        <v>1973</v>
      </c>
      <c r="E1757">
        <v>143</v>
      </c>
      <c r="F1757" t="s">
        <v>24</v>
      </c>
      <c r="G1757">
        <v>7.8</v>
      </c>
      <c r="H1757">
        <v>80</v>
      </c>
      <c r="I1757">
        <v>16.059999999999999</v>
      </c>
    </row>
    <row r="1758" spans="1:9">
      <c r="A1758">
        <v>693</v>
      </c>
      <c r="B1758" t="s">
        <v>1137</v>
      </c>
      <c r="C1758" t="s">
        <v>663</v>
      </c>
      <c r="D1758">
        <v>1973</v>
      </c>
      <c r="E1758">
        <v>143</v>
      </c>
      <c r="F1758" t="s">
        <v>21</v>
      </c>
      <c r="G1758">
        <v>7.8</v>
      </c>
      <c r="H1758">
        <v>80</v>
      </c>
      <c r="I1758">
        <v>16.059999999999999</v>
      </c>
    </row>
    <row r="1759" spans="1:9">
      <c r="A1759">
        <v>693</v>
      </c>
      <c r="B1759" t="s">
        <v>1137</v>
      </c>
      <c r="C1759" t="s">
        <v>663</v>
      </c>
      <c r="D1759">
        <v>1973</v>
      </c>
      <c r="E1759">
        <v>143</v>
      </c>
      <c r="F1759" t="s">
        <v>83</v>
      </c>
      <c r="G1759">
        <v>7.8</v>
      </c>
      <c r="H1759">
        <v>80</v>
      </c>
      <c r="I1759">
        <v>16.059999999999999</v>
      </c>
    </row>
    <row r="1760" spans="1:9">
      <c r="A1760">
        <v>694</v>
      </c>
      <c r="B1760" t="s">
        <v>1138</v>
      </c>
      <c r="C1760" t="s">
        <v>709</v>
      </c>
      <c r="D1760">
        <v>1938</v>
      </c>
      <c r="E1760">
        <v>102</v>
      </c>
      <c r="F1760" t="s">
        <v>60</v>
      </c>
      <c r="G1760">
        <v>7.8</v>
      </c>
      <c r="H1760">
        <v>91</v>
      </c>
      <c r="I1760">
        <v>0</v>
      </c>
    </row>
    <row r="1761" spans="1:9">
      <c r="A1761">
        <v>695</v>
      </c>
      <c r="B1761" t="s">
        <v>1139</v>
      </c>
      <c r="C1761" t="s">
        <v>1140</v>
      </c>
      <c r="D1761">
        <v>1972</v>
      </c>
      <c r="E1761">
        <v>124</v>
      </c>
      <c r="F1761" t="s">
        <v>21</v>
      </c>
      <c r="G1761">
        <v>7.8</v>
      </c>
      <c r="H1761">
        <v>80</v>
      </c>
      <c r="I1761">
        <v>42.77</v>
      </c>
    </row>
    <row r="1762" spans="1:9">
      <c r="A1762">
        <v>695</v>
      </c>
      <c r="B1762" t="s">
        <v>1139</v>
      </c>
      <c r="C1762" t="s">
        <v>1140</v>
      </c>
      <c r="D1762">
        <v>1972</v>
      </c>
      <c r="E1762">
        <v>124</v>
      </c>
      <c r="F1762" t="s">
        <v>112</v>
      </c>
      <c r="G1762">
        <v>7.8</v>
      </c>
      <c r="H1762">
        <v>80</v>
      </c>
      <c r="I1762">
        <v>42.77</v>
      </c>
    </row>
    <row r="1763" spans="1:9">
      <c r="A1763">
        <v>695</v>
      </c>
      <c r="B1763" t="s">
        <v>1139</v>
      </c>
      <c r="C1763" t="s">
        <v>1140</v>
      </c>
      <c r="D1763">
        <v>1972</v>
      </c>
      <c r="E1763">
        <v>124</v>
      </c>
      <c r="F1763" t="s">
        <v>237</v>
      </c>
      <c r="G1763">
        <v>7.8</v>
      </c>
      <c r="H1763">
        <v>80</v>
      </c>
      <c r="I1763">
        <v>42.77</v>
      </c>
    </row>
    <row r="1764" spans="1:9">
      <c r="A1764">
        <v>696</v>
      </c>
      <c r="B1764" t="s">
        <v>1141</v>
      </c>
      <c r="C1764" t="s">
        <v>1142</v>
      </c>
      <c r="D1764">
        <v>1999</v>
      </c>
      <c r="E1764">
        <v>108</v>
      </c>
      <c r="F1764" t="s">
        <v>30</v>
      </c>
      <c r="G1764">
        <v>7.8</v>
      </c>
      <c r="H1764">
        <v>71</v>
      </c>
      <c r="I1764">
        <v>32.479999999999997</v>
      </c>
    </row>
    <row r="1765" spans="1:9">
      <c r="A1765">
        <v>696</v>
      </c>
      <c r="B1765" t="s">
        <v>1141</v>
      </c>
      <c r="C1765" t="s">
        <v>1142</v>
      </c>
      <c r="D1765">
        <v>1999</v>
      </c>
      <c r="E1765">
        <v>108</v>
      </c>
      <c r="F1765" t="s">
        <v>21</v>
      </c>
      <c r="G1765">
        <v>7.8</v>
      </c>
      <c r="H1765">
        <v>71</v>
      </c>
      <c r="I1765">
        <v>32.479999999999997</v>
      </c>
    </row>
    <row r="1766" spans="1:9">
      <c r="A1766">
        <v>696</v>
      </c>
      <c r="B1766" t="s">
        <v>1141</v>
      </c>
      <c r="C1766" t="s">
        <v>1142</v>
      </c>
      <c r="D1766">
        <v>1999</v>
      </c>
      <c r="E1766">
        <v>108</v>
      </c>
      <c r="F1766" t="s">
        <v>88</v>
      </c>
      <c r="G1766">
        <v>7.8</v>
      </c>
      <c r="H1766">
        <v>71</v>
      </c>
      <c r="I1766">
        <v>32.479999999999997</v>
      </c>
    </row>
    <row r="1767" spans="1:9">
      <c r="A1767">
        <v>697</v>
      </c>
      <c r="B1767" t="s">
        <v>1143</v>
      </c>
      <c r="C1767" t="s">
        <v>1144</v>
      </c>
      <c r="D1767">
        <v>1978</v>
      </c>
      <c r="E1767">
        <v>94</v>
      </c>
      <c r="F1767" t="s">
        <v>21</v>
      </c>
      <c r="G1767">
        <v>7.8</v>
      </c>
      <c r="H1767">
        <v>93</v>
      </c>
      <c r="I1767">
        <v>0</v>
      </c>
    </row>
    <row r="1768" spans="1:9">
      <c r="A1768">
        <v>697</v>
      </c>
      <c r="B1768" t="s">
        <v>1143</v>
      </c>
      <c r="C1768" t="s">
        <v>1144</v>
      </c>
      <c r="D1768">
        <v>1978</v>
      </c>
      <c r="E1768">
        <v>94</v>
      </c>
      <c r="F1768" t="s">
        <v>50</v>
      </c>
      <c r="G1768">
        <v>7.8</v>
      </c>
      <c r="H1768">
        <v>93</v>
      </c>
      <c r="I1768">
        <v>0</v>
      </c>
    </row>
    <row r="1769" spans="1:9">
      <c r="A1769">
        <v>698</v>
      </c>
      <c r="B1769" t="s">
        <v>1145</v>
      </c>
      <c r="C1769" t="s">
        <v>250</v>
      </c>
      <c r="D1769">
        <v>1967</v>
      </c>
      <c r="E1769">
        <v>108</v>
      </c>
      <c r="F1769" t="s">
        <v>60</v>
      </c>
      <c r="G1769">
        <v>7.8</v>
      </c>
      <c r="H1769">
        <v>63</v>
      </c>
      <c r="I1769">
        <v>56.7</v>
      </c>
    </row>
    <row r="1770" spans="1:9">
      <c r="A1770">
        <v>698</v>
      </c>
      <c r="B1770" t="s">
        <v>1145</v>
      </c>
      <c r="C1770" t="s">
        <v>250</v>
      </c>
      <c r="D1770">
        <v>1967</v>
      </c>
      <c r="E1770">
        <v>108</v>
      </c>
      <c r="F1770" t="s">
        <v>21</v>
      </c>
      <c r="G1770">
        <v>7.8</v>
      </c>
      <c r="H1770">
        <v>63</v>
      </c>
      <c r="I1770">
        <v>56.7</v>
      </c>
    </row>
    <row r="1771" spans="1:9">
      <c r="A1771">
        <v>699</v>
      </c>
      <c r="B1771" t="s">
        <v>1146</v>
      </c>
      <c r="C1771" t="s">
        <v>902</v>
      </c>
      <c r="D1771">
        <v>2007</v>
      </c>
      <c r="E1771">
        <v>86</v>
      </c>
      <c r="F1771" t="s">
        <v>21</v>
      </c>
      <c r="G1771">
        <v>7.8</v>
      </c>
      <c r="H1771">
        <v>90</v>
      </c>
      <c r="I1771">
        <v>9.44</v>
      </c>
    </row>
    <row r="1772" spans="1:9">
      <c r="A1772">
        <v>699</v>
      </c>
      <c r="B1772" t="s">
        <v>1146</v>
      </c>
      <c r="C1772" t="s">
        <v>902</v>
      </c>
      <c r="D1772">
        <v>2007</v>
      </c>
      <c r="E1772">
        <v>86</v>
      </c>
      <c r="F1772" t="s">
        <v>112</v>
      </c>
      <c r="G1772">
        <v>7.8</v>
      </c>
      <c r="H1772">
        <v>90</v>
      </c>
      <c r="I1772">
        <v>9.44</v>
      </c>
    </row>
    <row r="1773" spans="1:9">
      <c r="A1773">
        <v>699</v>
      </c>
      <c r="B1773" t="s">
        <v>1146</v>
      </c>
      <c r="C1773" t="s">
        <v>902</v>
      </c>
      <c r="D1773">
        <v>2007</v>
      </c>
      <c r="E1773">
        <v>86</v>
      </c>
      <c r="F1773" t="s">
        <v>50</v>
      </c>
      <c r="G1773">
        <v>7.8</v>
      </c>
      <c r="H1773">
        <v>90</v>
      </c>
      <c r="I1773">
        <v>9.44</v>
      </c>
    </row>
    <row r="1774" spans="1:9">
      <c r="A1774">
        <v>700</v>
      </c>
      <c r="B1774" t="s">
        <v>1147</v>
      </c>
      <c r="C1774" t="s">
        <v>717</v>
      </c>
      <c r="D1774">
        <v>1972</v>
      </c>
      <c r="E1774">
        <v>95</v>
      </c>
      <c r="F1774" t="s">
        <v>27</v>
      </c>
      <c r="G1774">
        <v>7.8</v>
      </c>
      <c r="H1774">
        <v>0</v>
      </c>
      <c r="I1774">
        <v>0</v>
      </c>
    </row>
    <row r="1775" spans="1:9">
      <c r="A1775">
        <v>700</v>
      </c>
      <c r="B1775" t="s">
        <v>1147</v>
      </c>
      <c r="C1775" t="s">
        <v>717</v>
      </c>
      <c r="D1775">
        <v>1972</v>
      </c>
      <c r="E1775">
        <v>95</v>
      </c>
      <c r="F1775" t="s">
        <v>36</v>
      </c>
      <c r="G1775">
        <v>7.8</v>
      </c>
      <c r="H1775">
        <v>0</v>
      </c>
      <c r="I1775">
        <v>0</v>
      </c>
    </row>
    <row r="1776" spans="1:9">
      <c r="A1776">
        <v>700</v>
      </c>
      <c r="B1776" t="s">
        <v>1147</v>
      </c>
      <c r="C1776" t="s">
        <v>717</v>
      </c>
      <c r="D1776">
        <v>1972</v>
      </c>
      <c r="E1776">
        <v>95</v>
      </c>
      <c r="F1776" t="s">
        <v>30</v>
      </c>
      <c r="G1776">
        <v>7.8</v>
      </c>
      <c r="H1776">
        <v>0</v>
      </c>
      <c r="I1776">
        <v>0</v>
      </c>
    </row>
    <row r="1777" spans="1:9">
      <c r="A1777">
        <v>701</v>
      </c>
      <c r="B1777" t="s">
        <v>1148</v>
      </c>
      <c r="C1777" t="s">
        <v>1149</v>
      </c>
      <c r="D1777">
        <v>1932</v>
      </c>
      <c r="E1777">
        <v>64</v>
      </c>
      <c r="F1777" t="s">
        <v>21</v>
      </c>
      <c r="G1777">
        <v>7.8</v>
      </c>
      <c r="H1777">
        <v>80</v>
      </c>
      <c r="I1777">
        <v>0.63</v>
      </c>
    </row>
    <row r="1778" spans="1:9">
      <c r="A1778">
        <v>701</v>
      </c>
      <c r="B1778" t="s">
        <v>1148</v>
      </c>
      <c r="C1778" t="s">
        <v>1149</v>
      </c>
      <c r="D1778">
        <v>1932</v>
      </c>
      <c r="E1778">
        <v>64</v>
      </c>
      <c r="F1778" t="s">
        <v>106</v>
      </c>
      <c r="G1778">
        <v>7.8</v>
      </c>
      <c r="H1778">
        <v>80</v>
      </c>
      <c r="I1778">
        <v>0.63</v>
      </c>
    </row>
    <row r="1779" spans="1:9">
      <c r="A1779">
        <v>702</v>
      </c>
      <c r="B1779" t="s">
        <v>1150</v>
      </c>
      <c r="C1779" t="s">
        <v>939</v>
      </c>
      <c r="D1779">
        <v>1999</v>
      </c>
      <c r="E1779">
        <v>101</v>
      </c>
      <c r="F1779" t="s">
        <v>60</v>
      </c>
      <c r="G1779">
        <v>7.8</v>
      </c>
      <c r="H1779">
        <v>87</v>
      </c>
      <c r="I1779">
        <v>8.26</v>
      </c>
    </row>
    <row r="1780" spans="1:9">
      <c r="A1780">
        <v>702</v>
      </c>
      <c r="B1780" t="s">
        <v>1150</v>
      </c>
      <c r="C1780" t="s">
        <v>939</v>
      </c>
      <c r="D1780">
        <v>1999</v>
      </c>
      <c r="E1780">
        <v>101</v>
      </c>
      <c r="F1780" t="s">
        <v>21</v>
      </c>
      <c r="G1780">
        <v>7.8</v>
      </c>
      <c r="H1780">
        <v>87</v>
      </c>
      <c r="I1780">
        <v>8.26</v>
      </c>
    </row>
    <row r="1781" spans="1:9">
      <c r="A1781">
        <v>702</v>
      </c>
      <c r="B1781" t="s">
        <v>1150</v>
      </c>
      <c r="C1781" t="s">
        <v>939</v>
      </c>
      <c r="D1781">
        <v>1999</v>
      </c>
      <c r="E1781">
        <v>101</v>
      </c>
      <c r="F1781" t="s">
        <v>50</v>
      </c>
      <c r="G1781">
        <v>7.8</v>
      </c>
      <c r="H1781">
        <v>87</v>
      </c>
      <c r="I1781">
        <v>8.26</v>
      </c>
    </row>
    <row r="1782" spans="1:9">
      <c r="A1782">
        <v>703</v>
      </c>
      <c r="B1782" t="s">
        <v>1151</v>
      </c>
      <c r="C1782" t="s">
        <v>1140</v>
      </c>
      <c r="D1782">
        <v>1979</v>
      </c>
      <c r="E1782">
        <v>123</v>
      </c>
      <c r="F1782" t="s">
        <v>21</v>
      </c>
      <c r="G1782">
        <v>7.8</v>
      </c>
      <c r="H1782">
        <v>72</v>
      </c>
      <c r="I1782">
        <v>37.82</v>
      </c>
    </row>
    <row r="1783" spans="1:9">
      <c r="A1783">
        <v>703</v>
      </c>
      <c r="B1783" t="s">
        <v>1151</v>
      </c>
      <c r="C1783" t="s">
        <v>1140</v>
      </c>
      <c r="D1783">
        <v>1979</v>
      </c>
      <c r="E1783">
        <v>123</v>
      </c>
      <c r="F1783" t="s">
        <v>112</v>
      </c>
      <c r="G1783">
        <v>7.8</v>
      </c>
      <c r="H1783">
        <v>72</v>
      </c>
      <c r="I1783">
        <v>37.82</v>
      </c>
    </row>
    <row r="1784" spans="1:9">
      <c r="A1784">
        <v>703</v>
      </c>
      <c r="B1784" t="s">
        <v>1151</v>
      </c>
      <c r="C1784" t="s">
        <v>1140</v>
      </c>
      <c r="D1784">
        <v>1979</v>
      </c>
      <c r="E1784">
        <v>123</v>
      </c>
      <c r="F1784" t="s">
        <v>237</v>
      </c>
      <c r="G1784">
        <v>7.8</v>
      </c>
      <c r="H1784">
        <v>72</v>
      </c>
      <c r="I1784">
        <v>37.82</v>
      </c>
    </row>
    <row r="1785" spans="1:9">
      <c r="A1785">
        <v>704</v>
      </c>
      <c r="B1785" t="s">
        <v>1152</v>
      </c>
      <c r="C1785" t="s">
        <v>291</v>
      </c>
      <c r="D1785">
        <v>2006</v>
      </c>
      <c r="E1785">
        <v>141</v>
      </c>
      <c r="F1785" t="s">
        <v>27</v>
      </c>
      <c r="G1785">
        <v>7.8</v>
      </c>
      <c r="H1785">
        <v>89</v>
      </c>
      <c r="I1785">
        <v>13.76</v>
      </c>
    </row>
    <row r="1786" spans="1:9">
      <c r="A1786">
        <v>704</v>
      </c>
      <c r="B1786" t="s">
        <v>1152</v>
      </c>
      <c r="C1786" t="s">
        <v>291</v>
      </c>
      <c r="D1786">
        <v>2006</v>
      </c>
      <c r="E1786">
        <v>141</v>
      </c>
      <c r="F1786" t="s">
        <v>36</v>
      </c>
      <c r="G1786">
        <v>7.8</v>
      </c>
      <c r="H1786">
        <v>89</v>
      </c>
      <c r="I1786">
        <v>13.76</v>
      </c>
    </row>
    <row r="1787" spans="1:9">
      <c r="A1787">
        <v>704</v>
      </c>
      <c r="B1787" t="s">
        <v>1152</v>
      </c>
      <c r="C1787" t="s">
        <v>291</v>
      </c>
      <c r="D1787">
        <v>2006</v>
      </c>
      <c r="E1787">
        <v>141</v>
      </c>
      <c r="F1787" t="s">
        <v>21</v>
      </c>
      <c r="G1787">
        <v>7.8</v>
      </c>
      <c r="H1787">
        <v>89</v>
      </c>
      <c r="I1787">
        <v>13.76</v>
      </c>
    </row>
    <row r="1788" spans="1:9">
      <c r="A1788">
        <v>705</v>
      </c>
      <c r="B1788" t="s">
        <v>1153</v>
      </c>
      <c r="C1788" t="s">
        <v>1154</v>
      </c>
      <c r="D1788">
        <v>2002</v>
      </c>
      <c r="E1788">
        <v>109</v>
      </c>
      <c r="F1788" t="s">
        <v>24</v>
      </c>
      <c r="G1788">
        <v>7.8</v>
      </c>
      <c r="H1788">
        <v>83</v>
      </c>
      <c r="I1788">
        <v>0.18</v>
      </c>
    </row>
    <row r="1789" spans="1:9">
      <c r="A1789">
        <v>705</v>
      </c>
      <c r="B1789" t="s">
        <v>1153</v>
      </c>
      <c r="C1789" t="s">
        <v>1154</v>
      </c>
      <c r="D1789">
        <v>2002</v>
      </c>
      <c r="E1789">
        <v>109</v>
      </c>
      <c r="F1789" t="s">
        <v>21</v>
      </c>
      <c r="G1789">
        <v>7.8</v>
      </c>
      <c r="H1789">
        <v>83</v>
      </c>
      <c r="I1789">
        <v>0.18</v>
      </c>
    </row>
    <row r="1790" spans="1:9">
      <c r="A1790">
        <v>706</v>
      </c>
      <c r="B1790" t="s">
        <v>1155</v>
      </c>
      <c r="C1790" t="s">
        <v>1156</v>
      </c>
      <c r="D1790">
        <v>1995</v>
      </c>
      <c r="E1790">
        <v>111</v>
      </c>
      <c r="F1790" t="s">
        <v>40</v>
      </c>
      <c r="G1790">
        <v>7.8</v>
      </c>
      <c r="H1790">
        <v>75</v>
      </c>
      <c r="I1790">
        <v>0</v>
      </c>
    </row>
    <row r="1791" spans="1:9">
      <c r="A1791">
        <v>706</v>
      </c>
      <c r="B1791" t="s">
        <v>1155</v>
      </c>
      <c r="C1791" t="s">
        <v>1156</v>
      </c>
      <c r="D1791">
        <v>1995</v>
      </c>
      <c r="E1791">
        <v>111</v>
      </c>
      <c r="F1791" t="s">
        <v>21</v>
      </c>
      <c r="G1791">
        <v>7.8</v>
      </c>
      <c r="H1791">
        <v>75</v>
      </c>
      <c r="I1791">
        <v>0</v>
      </c>
    </row>
    <row r="1792" spans="1:9">
      <c r="A1792">
        <v>706</v>
      </c>
      <c r="B1792" t="s">
        <v>1155</v>
      </c>
      <c r="C1792" t="s">
        <v>1156</v>
      </c>
      <c r="D1792">
        <v>1995</v>
      </c>
      <c r="E1792">
        <v>111</v>
      </c>
      <c r="F1792" t="s">
        <v>88</v>
      </c>
      <c r="G1792">
        <v>7.8</v>
      </c>
      <c r="H1792">
        <v>75</v>
      </c>
      <c r="I1792">
        <v>0</v>
      </c>
    </row>
    <row r="1793" spans="1:9">
      <c r="A1793">
        <v>707</v>
      </c>
      <c r="B1793" t="s">
        <v>1157</v>
      </c>
      <c r="C1793" t="s">
        <v>928</v>
      </c>
      <c r="D1793">
        <v>1944</v>
      </c>
      <c r="E1793">
        <v>114</v>
      </c>
      <c r="F1793" t="s">
        <v>24</v>
      </c>
      <c r="G1793">
        <v>7.8</v>
      </c>
      <c r="H1793">
        <v>78</v>
      </c>
      <c r="I1793">
        <v>0</v>
      </c>
    </row>
    <row r="1794" spans="1:9">
      <c r="A1794">
        <v>707</v>
      </c>
      <c r="B1794" t="s">
        <v>1157</v>
      </c>
      <c r="C1794" t="s">
        <v>928</v>
      </c>
      <c r="D1794">
        <v>1944</v>
      </c>
      <c r="E1794">
        <v>114</v>
      </c>
      <c r="F1794" t="s">
        <v>21</v>
      </c>
      <c r="G1794">
        <v>7.8</v>
      </c>
      <c r="H1794">
        <v>78</v>
      </c>
      <c r="I1794">
        <v>0</v>
      </c>
    </row>
    <row r="1795" spans="1:9">
      <c r="A1795">
        <v>707</v>
      </c>
      <c r="B1795" t="s">
        <v>1157</v>
      </c>
      <c r="C1795" t="s">
        <v>928</v>
      </c>
      <c r="D1795">
        <v>1944</v>
      </c>
      <c r="E1795">
        <v>114</v>
      </c>
      <c r="F1795" t="s">
        <v>57</v>
      </c>
      <c r="G1795">
        <v>7.8</v>
      </c>
      <c r="H1795">
        <v>78</v>
      </c>
      <c r="I1795">
        <v>0</v>
      </c>
    </row>
    <row r="1796" spans="1:9">
      <c r="A1796">
        <v>708</v>
      </c>
      <c r="B1796" t="s">
        <v>1158</v>
      </c>
      <c r="C1796" t="s">
        <v>1159</v>
      </c>
      <c r="D1796">
        <v>2008</v>
      </c>
      <c r="E1796">
        <v>125</v>
      </c>
      <c r="F1796" t="s">
        <v>27</v>
      </c>
      <c r="G1796">
        <v>7.8</v>
      </c>
      <c r="H1796">
        <v>64</v>
      </c>
      <c r="I1796">
        <v>0</v>
      </c>
    </row>
    <row r="1797" spans="1:9">
      <c r="A1797">
        <v>708</v>
      </c>
      <c r="B1797" t="s">
        <v>1158</v>
      </c>
      <c r="C1797" t="s">
        <v>1159</v>
      </c>
      <c r="D1797">
        <v>2008</v>
      </c>
      <c r="E1797">
        <v>125</v>
      </c>
      <c r="F1797" t="s">
        <v>24</v>
      </c>
      <c r="G1797">
        <v>7.8</v>
      </c>
      <c r="H1797">
        <v>64</v>
      </c>
      <c r="I1797">
        <v>0</v>
      </c>
    </row>
    <row r="1798" spans="1:9">
      <c r="A1798">
        <v>708</v>
      </c>
      <c r="B1798" t="s">
        <v>1158</v>
      </c>
      <c r="C1798" t="s">
        <v>1159</v>
      </c>
      <c r="D1798">
        <v>2008</v>
      </c>
      <c r="E1798">
        <v>125</v>
      </c>
      <c r="F1798" t="s">
        <v>21</v>
      </c>
      <c r="G1798">
        <v>7.8</v>
      </c>
      <c r="H1798">
        <v>64</v>
      </c>
      <c r="I1798">
        <v>0</v>
      </c>
    </row>
    <row r="1799" spans="1:9">
      <c r="A1799">
        <v>709</v>
      </c>
      <c r="B1799" t="s">
        <v>1160</v>
      </c>
      <c r="C1799" t="s">
        <v>703</v>
      </c>
      <c r="D1799">
        <v>1979</v>
      </c>
      <c r="E1799">
        <v>96</v>
      </c>
      <c r="F1799" t="s">
        <v>60</v>
      </c>
      <c r="G1799">
        <v>7.8</v>
      </c>
      <c r="H1799">
        <v>83</v>
      </c>
      <c r="I1799">
        <v>45.7</v>
      </c>
    </row>
    <row r="1800" spans="1:9">
      <c r="A1800">
        <v>709</v>
      </c>
      <c r="B1800" t="s">
        <v>1160</v>
      </c>
      <c r="C1800" t="s">
        <v>703</v>
      </c>
      <c r="D1800">
        <v>1979</v>
      </c>
      <c r="E1800">
        <v>96</v>
      </c>
      <c r="F1800" t="s">
        <v>21</v>
      </c>
      <c r="G1800">
        <v>7.8</v>
      </c>
      <c r="H1800">
        <v>83</v>
      </c>
      <c r="I1800">
        <v>45.7</v>
      </c>
    </row>
    <row r="1801" spans="1:9">
      <c r="A1801">
        <v>709</v>
      </c>
      <c r="B1801" t="s">
        <v>1160</v>
      </c>
      <c r="C1801" t="s">
        <v>703</v>
      </c>
      <c r="D1801">
        <v>1979</v>
      </c>
      <c r="E1801">
        <v>96</v>
      </c>
      <c r="F1801" t="s">
        <v>50</v>
      </c>
      <c r="G1801">
        <v>7.8</v>
      </c>
      <c r="H1801">
        <v>83</v>
      </c>
      <c r="I1801">
        <v>45.7</v>
      </c>
    </row>
    <row r="1802" spans="1:9">
      <c r="A1802">
        <v>710</v>
      </c>
      <c r="B1802" t="s">
        <v>1161</v>
      </c>
      <c r="C1802" t="s">
        <v>682</v>
      </c>
      <c r="D1802">
        <v>1996</v>
      </c>
      <c r="E1802">
        <v>159</v>
      </c>
      <c r="F1802" t="s">
        <v>21</v>
      </c>
      <c r="G1802">
        <v>7.8</v>
      </c>
      <c r="H1802">
        <v>81</v>
      </c>
      <c r="I1802">
        <v>4.04</v>
      </c>
    </row>
    <row r="1803" spans="1:9">
      <c r="A1803">
        <v>711</v>
      </c>
      <c r="B1803" t="s">
        <v>1162</v>
      </c>
      <c r="C1803" t="s">
        <v>1163</v>
      </c>
      <c r="D1803">
        <v>2017</v>
      </c>
      <c r="E1803">
        <v>94</v>
      </c>
      <c r="F1803" t="s">
        <v>40</v>
      </c>
      <c r="G1803">
        <v>7.8</v>
      </c>
      <c r="H1803">
        <v>62</v>
      </c>
      <c r="I1803">
        <v>6.74</v>
      </c>
    </row>
    <row r="1804" spans="1:9">
      <c r="A1804">
        <v>711</v>
      </c>
      <c r="B1804" t="s">
        <v>1162</v>
      </c>
      <c r="C1804" t="s">
        <v>1163</v>
      </c>
      <c r="D1804">
        <v>2017</v>
      </c>
      <c r="E1804">
        <v>94</v>
      </c>
      <c r="F1804" t="s">
        <v>21</v>
      </c>
      <c r="G1804">
        <v>7.8</v>
      </c>
      <c r="H1804">
        <v>62</v>
      </c>
      <c r="I1804">
        <v>6.74</v>
      </c>
    </row>
    <row r="1805" spans="1:9">
      <c r="A1805">
        <v>711</v>
      </c>
      <c r="B1805" t="s">
        <v>1162</v>
      </c>
      <c r="C1805" t="s">
        <v>1163</v>
      </c>
      <c r="D1805">
        <v>2017</v>
      </c>
      <c r="E1805">
        <v>94</v>
      </c>
      <c r="F1805" t="s">
        <v>57</v>
      </c>
      <c r="G1805">
        <v>7.8</v>
      </c>
      <c r="H1805">
        <v>62</v>
      </c>
      <c r="I1805">
        <v>6.74</v>
      </c>
    </row>
    <row r="1806" spans="1:9">
      <c r="A1806">
        <v>712</v>
      </c>
      <c r="B1806" t="s">
        <v>1164</v>
      </c>
      <c r="C1806" t="s">
        <v>1165</v>
      </c>
      <c r="D1806">
        <v>2005</v>
      </c>
      <c r="E1806">
        <v>127</v>
      </c>
      <c r="F1806" t="s">
        <v>30</v>
      </c>
      <c r="G1806">
        <v>7.8</v>
      </c>
      <c r="H1806">
        <v>68</v>
      </c>
      <c r="I1806">
        <v>5.13</v>
      </c>
    </row>
    <row r="1807" spans="1:9">
      <c r="A1807">
        <v>712</v>
      </c>
      <c r="B1807" t="s">
        <v>1164</v>
      </c>
      <c r="C1807" t="s">
        <v>1165</v>
      </c>
      <c r="D1807">
        <v>2005</v>
      </c>
      <c r="E1807">
        <v>127</v>
      </c>
      <c r="F1807" t="s">
        <v>21</v>
      </c>
      <c r="G1807">
        <v>7.8</v>
      </c>
      <c r="H1807">
        <v>68</v>
      </c>
      <c r="I1807">
        <v>5.13</v>
      </c>
    </row>
    <row r="1808" spans="1:9">
      <c r="A1808">
        <v>712</v>
      </c>
      <c r="B1808" t="s">
        <v>1164</v>
      </c>
      <c r="C1808" t="s">
        <v>1165</v>
      </c>
      <c r="D1808">
        <v>2005</v>
      </c>
      <c r="E1808">
        <v>127</v>
      </c>
      <c r="F1808" t="s">
        <v>363</v>
      </c>
      <c r="G1808">
        <v>7.8</v>
      </c>
      <c r="H1808">
        <v>68</v>
      </c>
      <c r="I1808">
        <v>5.13</v>
      </c>
    </row>
    <row r="1809" spans="1:9">
      <c r="A1809">
        <v>713</v>
      </c>
      <c r="B1809" t="s">
        <v>1166</v>
      </c>
      <c r="C1809" t="s">
        <v>1167</v>
      </c>
      <c r="D1809">
        <v>1931</v>
      </c>
      <c r="E1809">
        <v>70</v>
      </c>
      <c r="F1809" t="s">
        <v>21</v>
      </c>
      <c r="G1809">
        <v>7.8</v>
      </c>
      <c r="H1809">
        <v>91</v>
      </c>
      <c r="I1809">
        <v>0</v>
      </c>
    </row>
    <row r="1810" spans="1:9">
      <c r="A1810">
        <v>713</v>
      </c>
      <c r="B1810" t="s">
        <v>1166</v>
      </c>
      <c r="C1810" t="s">
        <v>1167</v>
      </c>
      <c r="D1810">
        <v>1931</v>
      </c>
      <c r="E1810">
        <v>70</v>
      </c>
      <c r="F1810" t="s">
        <v>106</v>
      </c>
      <c r="G1810">
        <v>7.8</v>
      </c>
      <c r="H1810">
        <v>91</v>
      </c>
      <c r="I1810">
        <v>0</v>
      </c>
    </row>
    <row r="1811" spans="1:9">
      <c r="A1811">
        <v>713</v>
      </c>
      <c r="B1811" t="s">
        <v>1166</v>
      </c>
      <c r="C1811" t="s">
        <v>1167</v>
      </c>
      <c r="D1811">
        <v>1931</v>
      </c>
      <c r="E1811">
        <v>70</v>
      </c>
      <c r="F1811" t="s">
        <v>44</v>
      </c>
      <c r="G1811">
        <v>7.8</v>
      </c>
      <c r="H1811">
        <v>91</v>
      </c>
      <c r="I1811">
        <v>0</v>
      </c>
    </row>
    <row r="1812" spans="1:9">
      <c r="A1812">
        <v>714</v>
      </c>
      <c r="B1812" t="s">
        <v>1168</v>
      </c>
      <c r="C1812" t="s">
        <v>709</v>
      </c>
      <c r="D1812">
        <v>1944</v>
      </c>
      <c r="E1812">
        <v>100</v>
      </c>
      <c r="F1812" t="s">
        <v>36</v>
      </c>
      <c r="G1812">
        <v>7.8</v>
      </c>
      <c r="H1812">
        <v>90</v>
      </c>
      <c r="I1812">
        <v>0</v>
      </c>
    </row>
    <row r="1813" spans="1:9">
      <c r="A1813">
        <v>714</v>
      </c>
      <c r="B1813" t="s">
        <v>1168</v>
      </c>
      <c r="C1813" t="s">
        <v>709</v>
      </c>
      <c r="D1813">
        <v>1944</v>
      </c>
      <c r="E1813">
        <v>100</v>
      </c>
      <c r="F1813" t="s">
        <v>60</v>
      </c>
      <c r="G1813">
        <v>7.8</v>
      </c>
      <c r="H1813">
        <v>90</v>
      </c>
      <c r="I1813">
        <v>0</v>
      </c>
    </row>
    <row r="1814" spans="1:9">
      <c r="A1814">
        <v>714</v>
      </c>
      <c r="B1814" t="s">
        <v>1168</v>
      </c>
      <c r="C1814" t="s">
        <v>709</v>
      </c>
      <c r="D1814">
        <v>1944</v>
      </c>
      <c r="E1814">
        <v>100</v>
      </c>
      <c r="F1814" t="s">
        <v>176</v>
      </c>
      <c r="G1814">
        <v>7.8</v>
      </c>
      <c r="H1814">
        <v>90</v>
      </c>
      <c r="I1814">
        <v>0</v>
      </c>
    </row>
    <row r="1815" spans="1:9">
      <c r="A1815">
        <v>715</v>
      </c>
      <c r="B1815" t="s">
        <v>1169</v>
      </c>
      <c r="C1815" t="s">
        <v>496</v>
      </c>
      <c r="D1815">
        <v>1939</v>
      </c>
      <c r="E1815">
        <v>96</v>
      </c>
      <c r="F1815" t="s">
        <v>36</v>
      </c>
      <c r="G1815">
        <v>7.8</v>
      </c>
      <c r="H1815">
        <v>93</v>
      </c>
      <c r="I1815">
        <v>0</v>
      </c>
    </row>
    <row r="1816" spans="1:9">
      <c r="A1816">
        <v>715</v>
      </c>
      <c r="B1816" t="s">
        <v>1169</v>
      </c>
      <c r="C1816" t="s">
        <v>496</v>
      </c>
      <c r="D1816">
        <v>1939</v>
      </c>
      <c r="E1816">
        <v>96</v>
      </c>
      <c r="F1816" t="s">
        <v>21</v>
      </c>
      <c r="G1816">
        <v>7.8</v>
      </c>
      <c r="H1816">
        <v>93</v>
      </c>
      <c r="I1816">
        <v>0</v>
      </c>
    </row>
    <row r="1817" spans="1:9">
      <c r="A1817">
        <v>715</v>
      </c>
      <c r="B1817" t="s">
        <v>1169</v>
      </c>
      <c r="C1817" t="s">
        <v>496</v>
      </c>
      <c r="D1817">
        <v>1939</v>
      </c>
      <c r="E1817">
        <v>96</v>
      </c>
      <c r="F1817" t="s">
        <v>53</v>
      </c>
      <c r="G1817">
        <v>7.8</v>
      </c>
      <c r="H1817">
        <v>93</v>
      </c>
      <c r="I1817">
        <v>0</v>
      </c>
    </row>
    <row r="1818" spans="1:9">
      <c r="A1818">
        <v>716</v>
      </c>
      <c r="B1818" t="s">
        <v>1170</v>
      </c>
      <c r="C1818" t="s">
        <v>709</v>
      </c>
      <c r="D1818">
        <v>1948</v>
      </c>
      <c r="E1818">
        <v>133</v>
      </c>
      <c r="F1818" t="s">
        <v>21</v>
      </c>
      <c r="G1818">
        <v>7.8</v>
      </c>
      <c r="H1818">
        <v>96</v>
      </c>
      <c r="I1818">
        <v>0</v>
      </c>
    </row>
    <row r="1819" spans="1:9">
      <c r="A1819">
        <v>716</v>
      </c>
      <c r="B1819" t="s">
        <v>1170</v>
      </c>
      <c r="C1819" t="s">
        <v>709</v>
      </c>
      <c r="D1819">
        <v>1948</v>
      </c>
      <c r="E1819">
        <v>133</v>
      </c>
      <c r="F1819" t="s">
        <v>53</v>
      </c>
      <c r="G1819">
        <v>7.8</v>
      </c>
      <c r="H1819">
        <v>96</v>
      </c>
      <c r="I1819">
        <v>0</v>
      </c>
    </row>
    <row r="1820" spans="1:9">
      <c r="A1820">
        <v>717</v>
      </c>
      <c r="B1820" t="s">
        <v>1171</v>
      </c>
      <c r="C1820" t="s">
        <v>1172</v>
      </c>
      <c r="D1820">
        <v>2013</v>
      </c>
      <c r="E1820">
        <v>104</v>
      </c>
      <c r="F1820" t="s">
        <v>21</v>
      </c>
      <c r="G1820">
        <v>7.8</v>
      </c>
      <c r="H1820">
        <v>76</v>
      </c>
      <c r="I1820">
        <v>4.2300000000000004</v>
      </c>
    </row>
    <row r="1821" spans="1:9">
      <c r="A1821">
        <v>717</v>
      </c>
      <c r="B1821" t="s">
        <v>1171</v>
      </c>
      <c r="C1821" t="s">
        <v>1172</v>
      </c>
      <c r="D1821">
        <v>2013</v>
      </c>
      <c r="E1821">
        <v>104</v>
      </c>
      <c r="F1821" t="s">
        <v>50</v>
      </c>
      <c r="G1821">
        <v>7.8</v>
      </c>
      <c r="H1821">
        <v>76</v>
      </c>
      <c r="I1821">
        <v>4.2300000000000004</v>
      </c>
    </row>
    <row r="1822" spans="1:9">
      <c r="A1822">
        <v>718</v>
      </c>
      <c r="B1822" t="s">
        <v>1173</v>
      </c>
      <c r="C1822" t="s">
        <v>1174</v>
      </c>
      <c r="D1822">
        <v>2015</v>
      </c>
      <c r="E1822">
        <v>100</v>
      </c>
      <c r="F1822" t="s">
        <v>21</v>
      </c>
      <c r="G1822">
        <v>7.8</v>
      </c>
      <c r="H1822">
        <v>75</v>
      </c>
      <c r="I1822">
        <v>0.44</v>
      </c>
    </row>
    <row r="1823" spans="1:9">
      <c r="A1823">
        <v>718</v>
      </c>
      <c r="B1823" t="s">
        <v>1173</v>
      </c>
      <c r="C1823" t="s">
        <v>1174</v>
      </c>
      <c r="D1823">
        <v>2015</v>
      </c>
      <c r="E1823">
        <v>100</v>
      </c>
      <c r="F1823" t="s">
        <v>31</v>
      </c>
      <c r="G1823">
        <v>7.8</v>
      </c>
      <c r="H1823">
        <v>75</v>
      </c>
      <c r="I1823">
        <v>0.44</v>
      </c>
    </row>
    <row r="1824" spans="1:9">
      <c r="A1824">
        <v>718</v>
      </c>
      <c r="B1824" t="s">
        <v>1173</v>
      </c>
      <c r="C1824" t="s">
        <v>1174</v>
      </c>
      <c r="D1824">
        <v>2015</v>
      </c>
      <c r="E1824">
        <v>100</v>
      </c>
      <c r="F1824" t="s">
        <v>80</v>
      </c>
      <c r="G1824">
        <v>7.8</v>
      </c>
      <c r="H1824">
        <v>75</v>
      </c>
      <c r="I1824">
        <v>0.44</v>
      </c>
    </row>
    <row r="1825" spans="1:9">
      <c r="A1825">
        <v>719</v>
      </c>
      <c r="B1825" t="s">
        <v>1175</v>
      </c>
      <c r="C1825" t="s">
        <v>709</v>
      </c>
      <c r="D1825">
        <v>1940</v>
      </c>
      <c r="E1825">
        <v>92</v>
      </c>
      <c r="F1825" t="s">
        <v>60</v>
      </c>
      <c r="G1825">
        <v>7.8</v>
      </c>
      <c r="H1825">
        <v>0</v>
      </c>
      <c r="I1825">
        <v>0.30000000000000004</v>
      </c>
    </row>
    <row r="1826" spans="1:9">
      <c r="A1826">
        <v>719</v>
      </c>
      <c r="B1826" t="s">
        <v>1175</v>
      </c>
      <c r="C1826" t="s">
        <v>709</v>
      </c>
      <c r="D1826">
        <v>1940</v>
      </c>
      <c r="E1826">
        <v>92</v>
      </c>
      <c r="F1826" t="s">
        <v>21</v>
      </c>
      <c r="G1826">
        <v>7.8</v>
      </c>
      <c r="H1826">
        <v>0</v>
      </c>
      <c r="I1826">
        <v>0.30000000000000004</v>
      </c>
    </row>
    <row r="1827" spans="1:9">
      <c r="A1827">
        <v>719</v>
      </c>
      <c r="B1827" t="s">
        <v>1175</v>
      </c>
      <c r="C1827" t="s">
        <v>709</v>
      </c>
      <c r="D1827">
        <v>1940</v>
      </c>
      <c r="E1827">
        <v>92</v>
      </c>
      <c r="F1827" t="s">
        <v>50</v>
      </c>
      <c r="G1827">
        <v>7.8</v>
      </c>
      <c r="H1827">
        <v>0</v>
      </c>
      <c r="I1827">
        <v>0.30000000000000004</v>
      </c>
    </row>
    <row r="1828" spans="1:9">
      <c r="A1828">
        <v>720</v>
      </c>
      <c r="B1828" t="s">
        <v>1176</v>
      </c>
      <c r="C1828" t="s">
        <v>1177</v>
      </c>
      <c r="D1828">
        <v>1993</v>
      </c>
      <c r="E1828">
        <v>76</v>
      </c>
      <c r="F1828" t="s">
        <v>40</v>
      </c>
      <c r="G1828">
        <v>7.8</v>
      </c>
      <c r="H1828">
        <v>65</v>
      </c>
      <c r="I1828">
        <v>5.62</v>
      </c>
    </row>
    <row r="1829" spans="1:9">
      <c r="A1829">
        <v>720</v>
      </c>
      <c r="B1829" t="s">
        <v>1176</v>
      </c>
      <c r="C1829" t="s">
        <v>1177</v>
      </c>
      <c r="D1829">
        <v>1993</v>
      </c>
      <c r="E1829">
        <v>76</v>
      </c>
      <c r="F1829" t="s">
        <v>27</v>
      </c>
      <c r="G1829">
        <v>7.8</v>
      </c>
      <c r="H1829">
        <v>65</v>
      </c>
      <c r="I1829">
        <v>5.62</v>
      </c>
    </row>
    <row r="1830" spans="1:9">
      <c r="A1830">
        <v>720</v>
      </c>
      <c r="B1830" t="s">
        <v>1176</v>
      </c>
      <c r="C1830" t="s">
        <v>1177</v>
      </c>
      <c r="D1830">
        <v>1993</v>
      </c>
      <c r="E1830">
        <v>76</v>
      </c>
      <c r="F1830" t="s">
        <v>36</v>
      </c>
      <c r="G1830">
        <v>7.8</v>
      </c>
      <c r="H1830">
        <v>65</v>
      </c>
      <c r="I1830">
        <v>5.62</v>
      </c>
    </row>
    <row r="1831" spans="1:9">
      <c r="A1831">
        <v>721</v>
      </c>
      <c r="B1831" t="s">
        <v>1178</v>
      </c>
      <c r="C1831" t="s">
        <v>1179</v>
      </c>
      <c r="D1831">
        <v>1960</v>
      </c>
      <c r="E1831">
        <v>144</v>
      </c>
      <c r="F1831" t="s">
        <v>21</v>
      </c>
      <c r="G1831">
        <v>7.8</v>
      </c>
      <c r="H1831">
        <v>0</v>
      </c>
      <c r="I1831">
        <v>0</v>
      </c>
    </row>
    <row r="1832" spans="1:9">
      <c r="A1832">
        <v>721</v>
      </c>
      <c r="B1832" t="s">
        <v>1178</v>
      </c>
      <c r="C1832" t="s">
        <v>1179</v>
      </c>
      <c r="D1832">
        <v>1960</v>
      </c>
      <c r="E1832">
        <v>144</v>
      </c>
      <c r="F1832" t="s">
        <v>57</v>
      </c>
      <c r="G1832">
        <v>7.8</v>
      </c>
      <c r="H1832">
        <v>0</v>
      </c>
      <c r="I1832">
        <v>0</v>
      </c>
    </row>
    <row r="1833" spans="1:9">
      <c r="A1833">
        <v>721</v>
      </c>
      <c r="B1833" t="s">
        <v>1178</v>
      </c>
      <c r="C1833" t="s">
        <v>1179</v>
      </c>
      <c r="D1833">
        <v>1960</v>
      </c>
      <c r="E1833">
        <v>144</v>
      </c>
      <c r="F1833" t="s">
        <v>50</v>
      </c>
      <c r="G1833">
        <v>7.8</v>
      </c>
      <c r="H1833">
        <v>0</v>
      </c>
      <c r="I1833">
        <v>0</v>
      </c>
    </row>
    <row r="1834" spans="1:9">
      <c r="A1834">
        <v>722</v>
      </c>
      <c r="B1834" t="s">
        <v>1180</v>
      </c>
      <c r="C1834" t="s">
        <v>703</v>
      </c>
      <c r="D1834">
        <v>1986</v>
      </c>
      <c r="E1834">
        <v>107</v>
      </c>
      <c r="F1834" t="s">
        <v>60</v>
      </c>
      <c r="G1834">
        <v>7.8</v>
      </c>
      <c r="H1834">
        <v>90</v>
      </c>
      <c r="I1834">
        <v>40.08</v>
      </c>
    </row>
    <row r="1835" spans="1:9">
      <c r="A1835">
        <v>722</v>
      </c>
      <c r="B1835" t="s">
        <v>1180</v>
      </c>
      <c r="C1835" t="s">
        <v>703</v>
      </c>
      <c r="D1835">
        <v>1986</v>
      </c>
      <c r="E1835">
        <v>107</v>
      </c>
      <c r="F1835" t="s">
        <v>21</v>
      </c>
      <c r="G1835">
        <v>7.8</v>
      </c>
      <c r="H1835">
        <v>90</v>
      </c>
      <c r="I1835">
        <v>40.08</v>
      </c>
    </row>
    <row r="1836" spans="1:9">
      <c r="A1836">
        <v>723</v>
      </c>
      <c r="B1836" t="s">
        <v>1181</v>
      </c>
      <c r="C1836" t="s">
        <v>1182</v>
      </c>
      <c r="D1836">
        <v>1993</v>
      </c>
      <c r="E1836">
        <v>94</v>
      </c>
      <c r="F1836" t="s">
        <v>40</v>
      </c>
      <c r="G1836">
        <v>7.8</v>
      </c>
      <c r="H1836">
        <v>0</v>
      </c>
      <c r="I1836">
        <v>0</v>
      </c>
    </row>
    <row r="1837" spans="1:9">
      <c r="A1837">
        <v>723</v>
      </c>
      <c r="B1837" t="s">
        <v>1181</v>
      </c>
      <c r="C1837" t="s">
        <v>1182</v>
      </c>
      <c r="D1837">
        <v>1993</v>
      </c>
      <c r="E1837">
        <v>94</v>
      </c>
      <c r="F1837" t="s">
        <v>27</v>
      </c>
      <c r="G1837">
        <v>7.8</v>
      </c>
      <c r="H1837">
        <v>0</v>
      </c>
      <c r="I1837">
        <v>0</v>
      </c>
    </row>
    <row r="1838" spans="1:9">
      <c r="A1838">
        <v>723</v>
      </c>
      <c r="B1838" t="s">
        <v>1181</v>
      </c>
      <c r="C1838" t="s">
        <v>1182</v>
      </c>
      <c r="D1838">
        <v>1993</v>
      </c>
      <c r="E1838">
        <v>94</v>
      </c>
      <c r="F1838" t="s">
        <v>36</v>
      </c>
      <c r="G1838">
        <v>7.8</v>
      </c>
      <c r="H1838">
        <v>0</v>
      </c>
      <c r="I1838">
        <v>0</v>
      </c>
    </row>
    <row r="1839" spans="1:9">
      <c r="A1839">
        <v>724</v>
      </c>
      <c r="B1839" t="s">
        <v>1183</v>
      </c>
      <c r="C1839" t="s">
        <v>344</v>
      </c>
      <c r="D1839">
        <v>1975</v>
      </c>
      <c r="E1839">
        <v>129</v>
      </c>
      <c r="F1839" t="s">
        <v>36</v>
      </c>
      <c r="G1839">
        <v>7.8</v>
      </c>
      <c r="H1839">
        <v>91</v>
      </c>
      <c r="I1839">
        <v>0</v>
      </c>
    </row>
    <row r="1840" spans="1:9">
      <c r="A1840">
        <v>724</v>
      </c>
      <c r="B1840" t="s">
        <v>1183</v>
      </c>
      <c r="C1840" t="s">
        <v>344</v>
      </c>
      <c r="D1840">
        <v>1975</v>
      </c>
      <c r="E1840">
        <v>129</v>
      </c>
      <c r="F1840" t="s">
        <v>80</v>
      </c>
      <c r="G1840">
        <v>7.8</v>
      </c>
      <c r="H1840">
        <v>91</v>
      </c>
      <c r="I1840">
        <v>0</v>
      </c>
    </row>
    <row r="1841" spans="1:9">
      <c r="A1841">
        <v>725</v>
      </c>
      <c r="B1841" t="s">
        <v>1184</v>
      </c>
      <c r="C1841" t="s">
        <v>937</v>
      </c>
      <c r="D1841">
        <v>2009</v>
      </c>
      <c r="E1841">
        <v>144</v>
      </c>
      <c r="F1841" t="s">
        <v>21</v>
      </c>
      <c r="G1841">
        <v>7.8</v>
      </c>
      <c r="H1841">
        <v>84</v>
      </c>
      <c r="I1841">
        <v>2.2200000000000002</v>
      </c>
    </row>
    <row r="1842" spans="1:9">
      <c r="A1842">
        <v>725</v>
      </c>
      <c r="B1842" t="s">
        <v>1184</v>
      </c>
      <c r="C1842" t="s">
        <v>937</v>
      </c>
      <c r="D1842">
        <v>2009</v>
      </c>
      <c r="E1842">
        <v>144</v>
      </c>
      <c r="F1842" t="s">
        <v>57</v>
      </c>
      <c r="G1842">
        <v>7.8</v>
      </c>
      <c r="H1842">
        <v>84</v>
      </c>
      <c r="I1842">
        <v>2.2200000000000002</v>
      </c>
    </row>
    <row r="1843" spans="1:9">
      <c r="A1843">
        <v>725</v>
      </c>
      <c r="B1843" t="s">
        <v>1184</v>
      </c>
      <c r="C1843" t="s">
        <v>937</v>
      </c>
      <c r="D1843">
        <v>2009</v>
      </c>
      <c r="E1843">
        <v>144</v>
      </c>
      <c r="F1843" t="s">
        <v>83</v>
      </c>
      <c r="G1843">
        <v>7.8</v>
      </c>
      <c r="H1843">
        <v>84</v>
      </c>
      <c r="I1843">
        <v>2.2200000000000002</v>
      </c>
    </row>
    <row r="1844" spans="1:9">
      <c r="A1844">
        <v>726</v>
      </c>
      <c r="B1844" t="s">
        <v>1185</v>
      </c>
      <c r="C1844" t="s">
        <v>124</v>
      </c>
      <c r="D1844">
        <v>1943</v>
      </c>
      <c r="E1844">
        <v>108</v>
      </c>
      <c r="F1844" t="s">
        <v>176</v>
      </c>
      <c r="G1844">
        <v>7.8</v>
      </c>
      <c r="H1844">
        <v>94</v>
      </c>
      <c r="I1844">
        <v>0</v>
      </c>
    </row>
    <row r="1845" spans="1:9">
      <c r="A1845">
        <v>726</v>
      </c>
      <c r="B1845" t="s">
        <v>1185</v>
      </c>
      <c r="C1845" t="s">
        <v>124</v>
      </c>
      <c r="D1845">
        <v>1943</v>
      </c>
      <c r="E1845">
        <v>108</v>
      </c>
      <c r="F1845" t="s">
        <v>83</v>
      </c>
      <c r="G1845">
        <v>7.8</v>
      </c>
      <c r="H1845">
        <v>94</v>
      </c>
      <c r="I1845">
        <v>0</v>
      </c>
    </row>
    <row r="1846" spans="1:9">
      <c r="A1846">
        <v>727</v>
      </c>
      <c r="B1846" t="s">
        <v>1186</v>
      </c>
      <c r="C1846" t="s">
        <v>1187</v>
      </c>
      <c r="D1846">
        <v>2009</v>
      </c>
      <c r="E1846">
        <v>155</v>
      </c>
      <c r="F1846" t="s">
        <v>24</v>
      </c>
      <c r="G1846">
        <v>7.8</v>
      </c>
      <c r="H1846">
        <v>90</v>
      </c>
      <c r="I1846">
        <v>2.08</v>
      </c>
    </row>
    <row r="1847" spans="1:9">
      <c r="A1847">
        <v>727</v>
      </c>
      <c r="B1847" t="s">
        <v>1186</v>
      </c>
      <c r="C1847" t="s">
        <v>1187</v>
      </c>
      <c r="D1847">
        <v>2009</v>
      </c>
      <c r="E1847">
        <v>155</v>
      </c>
      <c r="F1847" t="s">
        <v>21</v>
      </c>
      <c r="G1847">
        <v>7.8</v>
      </c>
      <c r="H1847">
        <v>90</v>
      </c>
      <c r="I1847">
        <v>2.08</v>
      </c>
    </row>
    <row r="1848" spans="1:9">
      <c r="A1848">
        <v>728</v>
      </c>
      <c r="B1848" t="s">
        <v>1188</v>
      </c>
      <c r="C1848" t="s">
        <v>1167</v>
      </c>
      <c r="D1848">
        <v>1935</v>
      </c>
      <c r="E1848">
        <v>75</v>
      </c>
      <c r="F1848" t="s">
        <v>21</v>
      </c>
      <c r="G1848">
        <v>7.8</v>
      </c>
      <c r="H1848">
        <v>95</v>
      </c>
      <c r="I1848">
        <v>4.3600000000000003</v>
      </c>
    </row>
    <row r="1849" spans="1:9">
      <c r="A1849">
        <v>728</v>
      </c>
      <c r="B1849" t="s">
        <v>1188</v>
      </c>
      <c r="C1849" t="s">
        <v>1167</v>
      </c>
      <c r="D1849">
        <v>1935</v>
      </c>
      <c r="E1849">
        <v>75</v>
      </c>
      <c r="F1849" t="s">
        <v>106</v>
      </c>
      <c r="G1849">
        <v>7.8</v>
      </c>
      <c r="H1849">
        <v>95</v>
      </c>
      <c r="I1849">
        <v>4.3600000000000003</v>
      </c>
    </row>
    <row r="1850" spans="1:9">
      <c r="A1850">
        <v>728</v>
      </c>
      <c r="B1850" t="s">
        <v>1188</v>
      </c>
      <c r="C1850" t="s">
        <v>1167</v>
      </c>
      <c r="D1850">
        <v>1935</v>
      </c>
      <c r="E1850">
        <v>75</v>
      </c>
      <c r="F1850" t="s">
        <v>44</v>
      </c>
      <c r="G1850">
        <v>7.8</v>
      </c>
      <c r="H1850">
        <v>95</v>
      </c>
      <c r="I1850">
        <v>4.3600000000000003</v>
      </c>
    </row>
    <row r="1851" spans="1:9">
      <c r="A1851">
        <v>729</v>
      </c>
      <c r="B1851" t="s">
        <v>1189</v>
      </c>
      <c r="C1851" t="s">
        <v>1190</v>
      </c>
      <c r="D1851">
        <v>1964</v>
      </c>
      <c r="E1851">
        <v>91</v>
      </c>
      <c r="F1851" t="s">
        <v>21</v>
      </c>
      <c r="G1851">
        <v>7.8</v>
      </c>
      <c r="H1851">
        <v>86</v>
      </c>
      <c r="I1851">
        <v>0.03</v>
      </c>
    </row>
    <row r="1852" spans="1:9">
      <c r="A1852">
        <v>729</v>
      </c>
      <c r="B1852" t="s">
        <v>1189</v>
      </c>
      <c r="C1852" t="s">
        <v>1190</v>
      </c>
      <c r="D1852">
        <v>1964</v>
      </c>
      <c r="E1852">
        <v>91</v>
      </c>
      <c r="F1852" t="s">
        <v>237</v>
      </c>
      <c r="G1852">
        <v>7.8</v>
      </c>
      <c r="H1852">
        <v>86</v>
      </c>
      <c r="I1852">
        <v>0.03</v>
      </c>
    </row>
    <row r="1853" spans="1:9">
      <c r="A1853">
        <v>729</v>
      </c>
      <c r="B1853" t="s">
        <v>1189</v>
      </c>
      <c r="C1853" t="s">
        <v>1190</v>
      </c>
      <c r="D1853">
        <v>1964</v>
      </c>
      <c r="E1853">
        <v>91</v>
      </c>
      <c r="F1853" t="s">
        <v>50</v>
      </c>
      <c r="G1853">
        <v>7.8</v>
      </c>
      <c r="H1853">
        <v>86</v>
      </c>
      <c r="I1853">
        <v>0.03</v>
      </c>
    </row>
    <row r="1854" spans="1:9">
      <c r="A1854">
        <v>730</v>
      </c>
      <c r="B1854" t="s">
        <v>1191</v>
      </c>
      <c r="C1854" t="s">
        <v>1192</v>
      </c>
      <c r="D1854">
        <v>2016</v>
      </c>
      <c r="E1854">
        <v>100</v>
      </c>
      <c r="F1854" t="s">
        <v>21</v>
      </c>
      <c r="G1854">
        <v>7.8</v>
      </c>
      <c r="H1854">
        <v>78</v>
      </c>
      <c r="I1854">
        <v>0.26</v>
      </c>
    </row>
    <row r="1855" spans="1:9">
      <c r="A1855">
        <v>731</v>
      </c>
      <c r="B1855" t="s">
        <v>1193</v>
      </c>
      <c r="C1855" t="s">
        <v>1194</v>
      </c>
      <c r="D1855">
        <v>1961</v>
      </c>
      <c r="E1855">
        <v>100</v>
      </c>
      <c r="F1855" t="s">
        <v>106</v>
      </c>
      <c r="G1855">
        <v>7.8</v>
      </c>
      <c r="H1855">
        <v>88</v>
      </c>
      <c r="I1855">
        <v>2.62</v>
      </c>
    </row>
    <row r="1856" spans="1:9">
      <c r="A1856">
        <v>732</v>
      </c>
      <c r="B1856" t="s">
        <v>1195</v>
      </c>
      <c r="C1856" t="s">
        <v>1196</v>
      </c>
      <c r="D1856">
        <v>1989</v>
      </c>
      <c r="E1856">
        <v>111</v>
      </c>
      <c r="F1856" t="s">
        <v>27</v>
      </c>
      <c r="G1856">
        <v>7.8</v>
      </c>
      <c r="H1856">
        <v>82</v>
      </c>
      <c r="I1856">
        <v>0</v>
      </c>
    </row>
    <row r="1857" spans="1:9">
      <c r="A1857">
        <v>732</v>
      </c>
      <c r="B1857" t="s">
        <v>1195</v>
      </c>
      <c r="C1857" t="s">
        <v>1196</v>
      </c>
      <c r="D1857">
        <v>1989</v>
      </c>
      <c r="E1857">
        <v>111</v>
      </c>
      <c r="F1857" t="s">
        <v>24</v>
      </c>
      <c r="G1857">
        <v>7.8</v>
      </c>
      <c r="H1857">
        <v>82</v>
      </c>
      <c r="I1857">
        <v>0</v>
      </c>
    </row>
    <row r="1858" spans="1:9">
      <c r="A1858">
        <v>732</v>
      </c>
      <c r="B1858" t="s">
        <v>1195</v>
      </c>
      <c r="C1858" t="s">
        <v>1196</v>
      </c>
      <c r="D1858">
        <v>1989</v>
      </c>
      <c r="E1858">
        <v>111</v>
      </c>
      <c r="F1858" t="s">
        <v>21</v>
      </c>
      <c r="G1858">
        <v>7.8</v>
      </c>
      <c r="H1858">
        <v>82</v>
      </c>
      <c r="I1858">
        <v>0</v>
      </c>
    </row>
    <row r="1859" spans="1:9">
      <c r="A1859">
        <v>733</v>
      </c>
      <c r="B1859" t="s">
        <v>1197</v>
      </c>
      <c r="C1859" t="s">
        <v>1198</v>
      </c>
      <c r="D1859">
        <v>1994</v>
      </c>
      <c r="E1859">
        <v>108</v>
      </c>
      <c r="F1859" t="s">
        <v>30</v>
      </c>
      <c r="G1859">
        <v>7.8</v>
      </c>
      <c r="H1859">
        <v>81</v>
      </c>
      <c r="I1859">
        <v>21.85</v>
      </c>
    </row>
    <row r="1860" spans="1:9">
      <c r="A1860">
        <v>733</v>
      </c>
      <c r="B1860" t="s">
        <v>1197</v>
      </c>
      <c r="C1860" t="s">
        <v>1198</v>
      </c>
      <c r="D1860">
        <v>1994</v>
      </c>
      <c r="E1860">
        <v>108</v>
      </c>
      <c r="F1860" t="s">
        <v>60</v>
      </c>
      <c r="G1860">
        <v>7.8</v>
      </c>
      <c r="H1860">
        <v>81</v>
      </c>
      <c r="I1860">
        <v>21.85</v>
      </c>
    </row>
    <row r="1861" spans="1:9">
      <c r="A1861">
        <v>733</v>
      </c>
      <c r="B1861" t="s">
        <v>1197</v>
      </c>
      <c r="C1861" t="s">
        <v>1198</v>
      </c>
      <c r="D1861">
        <v>1994</v>
      </c>
      <c r="E1861">
        <v>108</v>
      </c>
      <c r="F1861" t="s">
        <v>21</v>
      </c>
      <c r="G1861">
        <v>7.8</v>
      </c>
      <c r="H1861">
        <v>81</v>
      </c>
      <c r="I1861">
        <v>21.85</v>
      </c>
    </row>
    <row r="1862" spans="1:9">
      <c r="A1862">
        <v>734</v>
      </c>
      <c r="B1862" t="s">
        <v>1199</v>
      </c>
      <c r="C1862" t="s">
        <v>96</v>
      </c>
      <c r="D1862">
        <v>1938</v>
      </c>
      <c r="E1862">
        <v>126</v>
      </c>
      <c r="F1862" t="s">
        <v>60</v>
      </c>
      <c r="G1862">
        <v>7.8</v>
      </c>
      <c r="H1862">
        <v>0</v>
      </c>
      <c r="I1862">
        <v>4.66</v>
      </c>
    </row>
    <row r="1863" spans="1:9">
      <c r="A1863">
        <v>734</v>
      </c>
      <c r="B1863" t="s">
        <v>1199</v>
      </c>
      <c r="C1863" t="s">
        <v>96</v>
      </c>
      <c r="D1863">
        <v>1938</v>
      </c>
      <c r="E1863">
        <v>126</v>
      </c>
      <c r="F1863" t="s">
        <v>21</v>
      </c>
      <c r="G1863">
        <v>7.8</v>
      </c>
      <c r="H1863">
        <v>0</v>
      </c>
      <c r="I1863">
        <v>4.66</v>
      </c>
    </row>
    <row r="1864" spans="1:9">
      <c r="A1864">
        <v>734</v>
      </c>
      <c r="B1864" t="s">
        <v>1199</v>
      </c>
      <c r="C1864" t="s">
        <v>96</v>
      </c>
      <c r="D1864">
        <v>1938</v>
      </c>
      <c r="E1864">
        <v>126</v>
      </c>
      <c r="F1864" t="s">
        <v>50</v>
      </c>
      <c r="G1864">
        <v>7.8</v>
      </c>
      <c r="H1864">
        <v>0</v>
      </c>
      <c r="I1864">
        <v>4.66</v>
      </c>
    </row>
    <row r="1865" spans="1:9">
      <c r="A1865">
        <v>735</v>
      </c>
      <c r="B1865" t="s">
        <v>1200</v>
      </c>
      <c r="C1865" t="s">
        <v>1201</v>
      </c>
      <c r="D1865">
        <v>2001</v>
      </c>
      <c r="E1865">
        <v>115</v>
      </c>
      <c r="F1865" t="s">
        <v>40</v>
      </c>
      <c r="G1865">
        <v>7.8</v>
      </c>
      <c r="H1865">
        <v>61</v>
      </c>
      <c r="I1865">
        <v>1</v>
      </c>
    </row>
    <row r="1866" spans="1:9">
      <c r="A1866">
        <v>735</v>
      </c>
      <c r="B1866" t="s">
        <v>1200</v>
      </c>
      <c r="C1866" t="s">
        <v>1201</v>
      </c>
      <c r="D1866">
        <v>2001</v>
      </c>
      <c r="E1866">
        <v>115</v>
      </c>
      <c r="F1866" t="s">
        <v>27</v>
      </c>
      <c r="G1866">
        <v>7.8</v>
      </c>
      <c r="H1866">
        <v>61</v>
      </c>
      <c r="I1866">
        <v>1</v>
      </c>
    </row>
    <row r="1867" spans="1:9">
      <c r="A1867">
        <v>735</v>
      </c>
      <c r="B1867" t="s">
        <v>1200</v>
      </c>
      <c r="C1867" t="s">
        <v>1201</v>
      </c>
      <c r="D1867">
        <v>2001</v>
      </c>
      <c r="E1867">
        <v>115</v>
      </c>
      <c r="F1867" t="s">
        <v>24</v>
      </c>
      <c r="G1867">
        <v>7.8</v>
      </c>
      <c r="H1867">
        <v>61</v>
      </c>
      <c r="I1867">
        <v>1</v>
      </c>
    </row>
    <row r="1868" spans="1:9">
      <c r="A1868">
        <v>736</v>
      </c>
      <c r="B1868" t="s">
        <v>1202</v>
      </c>
      <c r="C1868" t="s">
        <v>1203</v>
      </c>
      <c r="D1868">
        <v>2004</v>
      </c>
      <c r="E1868">
        <v>97</v>
      </c>
      <c r="F1868" t="s">
        <v>60</v>
      </c>
      <c r="G1868">
        <v>7.8</v>
      </c>
      <c r="H1868">
        <v>56</v>
      </c>
      <c r="I1868">
        <v>3.64</v>
      </c>
    </row>
    <row r="1869" spans="1:9">
      <c r="A1869">
        <v>736</v>
      </c>
      <c r="B1869" t="s">
        <v>1202</v>
      </c>
      <c r="C1869" t="s">
        <v>1203</v>
      </c>
      <c r="D1869">
        <v>2004</v>
      </c>
      <c r="E1869">
        <v>97</v>
      </c>
      <c r="F1869" t="s">
        <v>21</v>
      </c>
      <c r="G1869">
        <v>7.8</v>
      </c>
      <c r="H1869">
        <v>56</v>
      </c>
      <c r="I1869">
        <v>3.64</v>
      </c>
    </row>
    <row r="1870" spans="1:9">
      <c r="A1870">
        <v>736</v>
      </c>
      <c r="B1870" t="s">
        <v>1202</v>
      </c>
      <c r="C1870" t="s">
        <v>1203</v>
      </c>
      <c r="D1870">
        <v>2004</v>
      </c>
      <c r="E1870">
        <v>97</v>
      </c>
      <c r="F1870" t="s">
        <v>112</v>
      </c>
      <c r="G1870">
        <v>7.8</v>
      </c>
      <c r="H1870">
        <v>56</v>
      </c>
      <c r="I1870">
        <v>3.64</v>
      </c>
    </row>
    <row r="1871" spans="1:9">
      <c r="A1871">
        <v>737</v>
      </c>
      <c r="B1871" t="s">
        <v>1204</v>
      </c>
      <c r="C1871" t="s">
        <v>672</v>
      </c>
      <c r="D1871">
        <v>2003</v>
      </c>
      <c r="E1871">
        <v>92</v>
      </c>
      <c r="F1871" t="s">
        <v>40</v>
      </c>
      <c r="G1871">
        <v>7.8</v>
      </c>
      <c r="H1871">
        <v>74</v>
      </c>
      <c r="I1871">
        <v>0.13</v>
      </c>
    </row>
    <row r="1872" spans="1:9">
      <c r="A1872">
        <v>737</v>
      </c>
      <c r="B1872" t="s">
        <v>1204</v>
      </c>
      <c r="C1872" t="s">
        <v>672</v>
      </c>
      <c r="D1872">
        <v>2003</v>
      </c>
      <c r="E1872">
        <v>92</v>
      </c>
      <c r="F1872" t="s">
        <v>36</v>
      </c>
      <c r="G1872">
        <v>7.8</v>
      </c>
      <c r="H1872">
        <v>74</v>
      </c>
      <c r="I1872">
        <v>0.13</v>
      </c>
    </row>
    <row r="1873" spans="1:9">
      <c r="A1873">
        <v>737</v>
      </c>
      <c r="B1873" t="s">
        <v>1204</v>
      </c>
      <c r="C1873" t="s">
        <v>672</v>
      </c>
      <c r="D1873">
        <v>2003</v>
      </c>
      <c r="E1873">
        <v>92</v>
      </c>
      <c r="F1873" t="s">
        <v>60</v>
      </c>
      <c r="G1873">
        <v>7.8</v>
      </c>
      <c r="H1873">
        <v>74</v>
      </c>
      <c r="I1873">
        <v>0.13</v>
      </c>
    </row>
    <row r="1874" spans="1:9">
      <c r="A1874">
        <v>738</v>
      </c>
      <c r="B1874" t="s">
        <v>1205</v>
      </c>
      <c r="C1874" t="s">
        <v>703</v>
      </c>
      <c r="D1874">
        <v>1989</v>
      </c>
      <c r="E1874">
        <v>104</v>
      </c>
      <c r="F1874" t="s">
        <v>60</v>
      </c>
      <c r="G1874">
        <v>7.8</v>
      </c>
      <c r="H1874">
        <v>77</v>
      </c>
      <c r="I1874">
        <v>18.25</v>
      </c>
    </row>
    <row r="1875" spans="1:9">
      <c r="A1875">
        <v>738</v>
      </c>
      <c r="B1875" t="s">
        <v>1205</v>
      </c>
      <c r="C1875" t="s">
        <v>703</v>
      </c>
      <c r="D1875">
        <v>1989</v>
      </c>
      <c r="E1875">
        <v>104</v>
      </c>
      <c r="F1875" t="s">
        <v>21</v>
      </c>
      <c r="G1875">
        <v>7.8</v>
      </c>
      <c r="H1875">
        <v>77</v>
      </c>
      <c r="I1875">
        <v>18.25</v>
      </c>
    </row>
    <row r="1876" spans="1:9">
      <c r="A1876">
        <v>739</v>
      </c>
      <c r="B1876" t="s">
        <v>1206</v>
      </c>
      <c r="C1876" t="s">
        <v>534</v>
      </c>
      <c r="D1876">
        <v>2011</v>
      </c>
      <c r="E1876">
        <v>157</v>
      </c>
      <c r="F1876" t="s">
        <v>24</v>
      </c>
      <c r="G1876">
        <v>7.8</v>
      </c>
      <c r="H1876">
        <v>82</v>
      </c>
      <c r="I1876">
        <v>0.14000000000000001</v>
      </c>
    </row>
    <row r="1877" spans="1:9">
      <c r="A1877">
        <v>739</v>
      </c>
      <c r="B1877" t="s">
        <v>1206</v>
      </c>
      <c r="C1877" t="s">
        <v>534</v>
      </c>
      <c r="D1877">
        <v>2011</v>
      </c>
      <c r="E1877">
        <v>157</v>
      </c>
      <c r="F1877" t="s">
        <v>21</v>
      </c>
      <c r="G1877">
        <v>7.8</v>
      </c>
      <c r="H1877">
        <v>82</v>
      </c>
      <c r="I1877">
        <v>0.14000000000000001</v>
      </c>
    </row>
    <row r="1878" spans="1:9">
      <c r="A1878">
        <v>739</v>
      </c>
      <c r="B1878" t="s">
        <v>1206</v>
      </c>
      <c r="C1878" t="s">
        <v>534</v>
      </c>
      <c r="D1878">
        <v>2011</v>
      </c>
      <c r="E1878">
        <v>157</v>
      </c>
      <c r="F1878" t="s">
        <v>83</v>
      </c>
      <c r="G1878">
        <v>7.8</v>
      </c>
      <c r="H1878">
        <v>82</v>
      </c>
      <c r="I1878">
        <v>0.14000000000000001</v>
      </c>
    </row>
    <row r="1879" spans="1:9">
      <c r="A1879">
        <v>740</v>
      </c>
      <c r="B1879" t="s">
        <v>1207</v>
      </c>
      <c r="C1879" t="s">
        <v>344</v>
      </c>
      <c r="D1879">
        <v>1950</v>
      </c>
      <c r="E1879">
        <v>112</v>
      </c>
      <c r="F1879" t="s">
        <v>24</v>
      </c>
      <c r="G1879">
        <v>7.8</v>
      </c>
      <c r="H1879">
        <v>85</v>
      </c>
      <c r="I1879">
        <v>0</v>
      </c>
    </row>
    <row r="1880" spans="1:9">
      <c r="A1880">
        <v>740</v>
      </c>
      <c r="B1880" t="s">
        <v>1207</v>
      </c>
      <c r="C1880" t="s">
        <v>344</v>
      </c>
      <c r="D1880">
        <v>1950</v>
      </c>
      <c r="E1880">
        <v>112</v>
      </c>
      <c r="F1880" t="s">
        <v>21</v>
      </c>
      <c r="G1880">
        <v>7.8</v>
      </c>
      <c r="H1880">
        <v>85</v>
      </c>
      <c r="I1880">
        <v>0</v>
      </c>
    </row>
    <row r="1881" spans="1:9">
      <c r="A1881">
        <v>740</v>
      </c>
      <c r="B1881" t="s">
        <v>1207</v>
      </c>
      <c r="C1881" t="s">
        <v>344</v>
      </c>
      <c r="D1881">
        <v>1950</v>
      </c>
      <c r="E1881">
        <v>112</v>
      </c>
      <c r="F1881" t="s">
        <v>176</v>
      </c>
      <c r="G1881">
        <v>7.8</v>
      </c>
      <c r="H1881">
        <v>85</v>
      </c>
      <c r="I1881">
        <v>0</v>
      </c>
    </row>
    <row r="1882" spans="1:9">
      <c r="A1882">
        <v>741</v>
      </c>
      <c r="B1882" t="s">
        <v>1208</v>
      </c>
      <c r="C1882" t="s">
        <v>1209</v>
      </c>
      <c r="D1882">
        <v>2004</v>
      </c>
      <c r="E1882">
        <v>192</v>
      </c>
      <c r="F1882" t="s">
        <v>21</v>
      </c>
      <c r="G1882">
        <v>7.8</v>
      </c>
      <c r="H1882">
        <v>67</v>
      </c>
      <c r="I1882">
        <v>2.92</v>
      </c>
    </row>
    <row r="1883" spans="1:9">
      <c r="A1883">
        <v>741</v>
      </c>
      <c r="B1883" t="s">
        <v>1208</v>
      </c>
      <c r="C1883" t="s">
        <v>1209</v>
      </c>
      <c r="D1883">
        <v>2004</v>
      </c>
      <c r="E1883">
        <v>192</v>
      </c>
      <c r="F1883" t="s">
        <v>88</v>
      </c>
      <c r="G1883">
        <v>7.8</v>
      </c>
      <c r="H1883">
        <v>67</v>
      </c>
      <c r="I1883">
        <v>2.92</v>
      </c>
    </row>
    <row r="1884" spans="1:9">
      <c r="A1884">
        <v>741</v>
      </c>
      <c r="B1884" t="s">
        <v>1208</v>
      </c>
      <c r="C1884" t="s">
        <v>1209</v>
      </c>
      <c r="D1884">
        <v>2004</v>
      </c>
      <c r="E1884">
        <v>192</v>
      </c>
      <c r="F1884" t="s">
        <v>237</v>
      </c>
      <c r="G1884">
        <v>7.8</v>
      </c>
      <c r="H1884">
        <v>67</v>
      </c>
      <c r="I1884">
        <v>2.92</v>
      </c>
    </row>
    <row r="1885" spans="1:9">
      <c r="A1885">
        <v>742</v>
      </c>
      <c r="B1885" t="s">
        <v>1210</v>
      </c>
      <c r="C1885" t="s">
        <v>790</v>
      </c>
      <c r="D1885">
        <v>1972</v>
      </c>
      <c r="E1885">
        <v>102</v>
      </c>
      <c r="F1885" t="s">
        <v>60</v>
      </c>
      <c r="G1885">
        <v>7.8</v>
      </c>
      <c r="H1885">
        <v>93</v>
      </c>
      <c r="I1885">
        <v>0.2</v>
      </c>
    </row>
    <row r="1886" spans="1:9">
      <c r="A1886">
        <v>743</v>
      </c>
      <c r="B1886" t="s">
        <v>1211</v>
      </c>
      <c r="C1886" t="s">
        <v>749</v>
      </c>
      <c r="D1886">
        <v>2013</v>
      </c>
      <c r="E1886">
        <v>121</v>
      </c>
      <c r="F1886" t="s">
        <v>21</v>
      </c>
      <c r="G1886">
        <v>7.8</v>
      </c>
      <c r="H1886">
        <v>73</v>
      </c>
      <c r="I1886">
        <v>0.28000000000000003</v>
      </c>
    </row>
    <row r="1887" spans="1:9">
      <c r="A1887">
        <v>744</v>
      </c>
      <c r="B1887" t="s">
        <v>1212</v>
      </c>
      <c r="C1887" t="s">
        <v>1213</v>
      </c>
      <c r="D1887">
        <v>2012</v>
      </c>
      <c r="E1887">
        <v>134</v>
      </c>
      <c r="F1887" t="s">
        <v>60</v>
      </c>
      <c r="G1887">
        <v>7.8</v>
      </c>
      <c r="H1887">
        <v>0</v>
      </c>
      <c r="I1887">
        <v>1.67</v>
      </c>
    </row>
    <row r="1888" spans="1:9">
      <c r="A1888">
        <v>744</v>
      </c>
      <c r="B1888" t="s">
        <v>1212</v>
      </c>
      <c r="C1888" t="s">
        <v>1213</v>
      </c>
      <c r="D1888">
        <v>2012</v>
      </c>
      <c r="E1888">
        <v>134</v>
      </c>
      <c r="F1888" t="s">
        <v>21</v>
      </c>
      <c r="G1888">
        <v>7.8</v>
      </c>
      <c r="H1888">
        <v>0</v>
      </c>
      <c r="I1888">
        <v>1.67</v>
      </c>
    </row>
    <row r="1889" spans="1:9">
      <c r="A1889">
        <v>744</v>
      </c>
      <c r="B1889" t="s">
        <v>1212</v>
      </c>
      <c r="C1889" t="s">
        <v>1213</v>
      </c>
      <c r="D1889">
        <v>2012</v>
      </c>
      <c r="E1889">
        <v>134</v>
      </c>
      <c r="F1889" t="s">
        <v>88</v>
      </c>
      <c r="G1889">
        <v>7.8</v>
      </c>
      <c r="H1889">
        <v>0</v>
      </c>
      <c r="I1889">
        <v>1.67</v>
      </c>
    </row>
    <row r="1890" spans="1:9">
      <c r="A1890">
        <v>745</v>
      </c>
      <c r="B1890" t="s">
        <v>1214</v>
      </c>
      <c r="C1890" t="s">
        <v>1215</v>
      </c>
      <c r="D1890">
        <v>1933</v>
      </c>
      <c r="E1890">
        <v>69</v>
      </c>
      <c r="F1890" t="s">
        <v>60</v>
      </c>
      <c r="G1890">
        <v>7.8</v>
      </c>
      <c r="H1890">
        <v>93</v>
      </c>
      <c r="I1890">
        <v>0</v>
      </c>
    </row>
    <row r="1891" spans="1:9">
      <c r="A1891">
        <v>745</v>
      </c>
      <c r="B1891" t="s">
        <v>1214</v>
      </c>
      <c r="C1891" t="s">
        <v>1215</v>
      </c>
      <c r="D1891">
        <v>1933</v>
      </c>
      <c r="E1891">
        <v>69</v>
      </c>
      <c r="F1891" t="s">
        <v>237</v>
      </c>
      <c r="G1891">
        <v>7.8</v>
      </c>
      <c r="H1891">
        <v>93</v>
      </c>
      <c r="I1891">
        <v>0</v>
      </c>
    </row>
    <row r="1892" spans="1:9">
      <c r="A1892">
        <v>746</v>
      </c>
      <c r="B1892" t="s">
        <v>1216</v>
      </c>
      <c r="C1892" t="s">
        <v>1217</v>
      </c>
      <c r="D1892">
        <v>1962</v>
      </c>
      <c r="E1892">
        <v>85</v>
      </c>
      <c r="F1892" t="s">
        <v>21</v>
      </c>
      <c r="G1892">
        <v>7.8</v>
      </c>
      <c r="H1892">
        <v>0</v>
      </c>
      <c r="I1892">
        <v>0</v>
      </c>
    </row>
    <row r="1893" spans="1:9">
      <c r="A1893">
        <v>747</v>
      </c>
      <c r="B1893" t="s">
        <v>1218</v>
      </c>
      <c r="C1893" t="s">
        <v>672</v>
      </c>
      <c r="D1893">
        <v>2001</v>
      </c>
      <c r="E1893">
        <v>87</v>
      </c>
      <c r="F1893" t="s">
        <v>40</v>
      </c>
      <c r="G1893">
        <v>7.8</v>
      </c>
      <c r="H1893">
        <v>70</v>
      </c>
      <c r="I1893">
        <v>0.19</v>
      </c>
    </row>
    <row r="1894" spans="1:9">
      <c r="A1894">
        <v>747</v>
      </c>
      <c r="B1894" t="s">
        <v>1218</v>
      </c>
      <c r="C1894" t="s">
        <v>672</v>
      </c>
      <c r="D1894">
        <v>2001</v>
      </c>
      <c r="E1894">
        <v>87</v>
      </c>
      <c r="F1894" t="s">
        <v>21</v>
      </c>
      <c r="G1894">
        <v>7.8</v>
      </c>
      <c r="H1894">
        <v>70</v>
      </c>
      <c r="I1894">
        <v>0.19</v>
      </c>
    </row>
    <row r="1895" spans="1:9">
      <c r="A1895">
        <v>747</v>
      </c>
      <c r="B1895" t="s">
        <v>1218</v>
      </c>
      <c r="C1895" t="s">
        <v>672</v>
      </c>
      <c r="D1895">
        <v>2001</v>
      </c>
      <c r="E1895">
        <v>87</v>
      </c>
      <c r="F1895" t="s">
        <v>70</v>
      </c>
      <c r="G1895">
        <v>7.8</v>
      </c>
      <c r="H1895">
        <v>70</v>
      </c>
      <c r="I1895">
        <v>0.19</v>
      </c>
    </row>
    <row r="1896" spans="1:9">
      <c r="A1896">
        <v>748</v>
      </c>
      <c r="B1896" t="s">
        <v>1219</v>
      </c>
      <c r="C1896" t="s">
        <v>1220</v>
      </c>
      <c r="D1896">
        <v>1997</v>
      </c>
      <c r="E1896">
        <v>87</v>
      </c>
      <c r="F1896" t="s">
        <v>27</v>
      </c>
      <c r="G1896">
        <v>7.8</v>
      </c>
      <c r="H1896">
        <v>0</v>
      </c>
      <c r="I1896">
        <v>0</v>
      </c>
    </row>
    <row r="1897" spans="1:9">
      <c r="A1897">
        <v>748</v>
      </c>
      <c r="B1897" t="s">
        <v>1219</v>
      </c>
      <c r="C1897" t="s">
        <v>1220</v>
      </c>
      <c r="D1897">
        <v>1997</v>
      </c>
      <c r="E1897">
        <v>87</v>
      </c>
      <c r="F1897" t="s">
        <v>24</v>
      </c>
      <c r="G1897">
        <v>7.8</v>
      </c>
      <c r="H1897">
        <v>0</v>
      </c>
      <c r="I1897">
        <v>0</v>
      </c>
    </row>
    <row r="1898" spans="1:9">
      <c r="A1898">
        <v>748</v>
      </c>
      <c r="B1898" t="s">
        <v>1219</v>
      </c>
      <c r="C1898" t="s">
        <v>1220</v>
      </c>
      <c r="D1898">
        <v>1997</v>
      </c>
      <c r="E1898">
        <v>87</v>
      </c>
      <c r="F1898" t="s">
        <v>60</v>
      </c>
      <c r="G1898">
        <v>7.8</v>
      </c>
      <c r="H1898">
        <v>0</v>
      </c>
      <c r="I1898">
        <v>0</v>
      </c>
    </row>
    <row r="1899" spans="1:9">
      <c r="A1899">
        <v>749</v>
      </c>
      <c r="B1899" t="s">
        <v>1221</v>
      </c>
      <c r="C1899" t="s">
        <v>1222</v>
      </c>
      <c r="D1899">
        <v>2016</v>
      </c>
      <c r="E1899">
        <v>70</v>
      </c>
      <c r="F1899" t="s">
        <v>40</v>
      </c>
      <c r="G1899">
        <v>7.8</v>
      </c>
      <c r="H1899">
        <v>85</v>
      </c>
      <c r="I1899">
        <v>0.28999999999999998</v>
      </c>
    </row>
    <row r="1900" spans="1:9">
      <c r="A1900">
        <v>749</v>
      </c>
      <c r="B1900" t="s">
        <v>1221</v>
      </c>
      <c r="C1900" t="s">
        <v>1222</v>
      </c>
      <c r="D1900">
        <v>2016</v>
      </c>
      <c r="E1900">
        <v>70</v>
      </c>
      <c r="F1900" t="s">
        <v>60</v>
      </c>
      <c r="G1900">
        <v>7.8</v>
      </c>
      <c r="H1900">
        <v>85</v>
      </c>
      <c r="I1900">
        <v>0.28999999999999998</v>
      </c>
    </row>
    <row r="1901" spans="1:9">
      <c r="A1901">
        <v>749</v>
      </c>
      <c r="B1901" t="s">
        <v>1221</v>
      </c>
      <c r="C1901" t="s">
        <v>1222</v>
      </c>
      <c r="D1901">
        <v>2016</v>
      </c>
      <c r="E1901">
        <v>70</v>
      </c>
      <c r="F1901" t="s">
        <v>21</v>
      </c>
      <c r="G1901">
        <v>7.8</v>
      </c>
      <c r="H1901">
        <v>85</v>
      </c>
      <c r="I1901">
        <v>0.28999999999999998</v>
      </c>
    </row>
    <row r="1902" spans="1:9">
      <c r="A1902">
        <v>750</v>
      </c>
      <c r="B1902" t="s">
        <v>1223</v>
      </c>
      <c r="C1902" t="s">
        <v>1224</v>
      </c>
      <c r="D1902">
        <v>1935</v>
      </c>
      <c r="E1902">
        <v>96</v>
      </c>
      <c r="F1902" t="s">
        <v>60</v>
      </c>
      <c r="G1902">
        <v>7.8</v>
      </c>
      <c r="H1902">
        <v>0</v>
      </c>
      <c r="I1902">
        <v>2.54</v>
      </c>
    </row>
    <row r="1903" spans="1:9">
      <c r="A1903">
        <v>750</v>
      </c>
      <c r="B1903" t="s">
        <v>1223</v>
      </c>
      <c r="C1903" t="s">
        <v>1224</v>
      </c>
      <c r="D1903">
        <v>1935</v>
      </c>
      <c r="E1903">
        <v>96</v>
      </c>
      <c r="F1903" t="s">
        <v>112</v>
      </c>
      <c r="G1903">
        <v>7.8</v>
      </c>
      <c r="H1903">
        <v>0</v>
      </c>
      <c r="I1903">
        <v>2.54</v>
      </c>
    </row>
    <row r="1904" spans="1:9">
      <c r="A1904">
        <v>750</v>
      </c>
      <c r="B1904" t="s">
        <v>1223</v>
      </c>
      <c r="C1904" t="s">
        <v>1224</v>
      </c>
      <c r="D1904">
        <v>1935</v>
      </c>
      <c r="E1904">
        <v>96</v>
      </c>
      <c r="F1904" t="s">
        <v>237</v>
      </c>
      <c r="G1904">
        <v>7.8</v>
      </c>
      <c r="H1904">
        <v>0</v>
      </c>
      <c r="I1904">
        <v>2.54</v>
      </c>
    </row>
    <row r="1905" spans="1:9">
      <c r="A1905">
        <v>751</v>
      </c>
      <c r="B1905" t="s">
        <v>1225</v>
      </c>
      <c r="C1905" t="s">
        <v>1226</v>
      </c>
      <c r="D1905">
        <v>2017</v>
      </c>
      <c r="E1905">
        <v>132</v>
      </c>
      <c r="F1905" t="s">
        <v>60</v>
      </c>
      <c r="G1905">
        <v>7.8</v>
      </c>
      <c r="H1905">
        <v>0</v>
      </c>
      <c r="I1905">
        <v>0</v>
      </c>
    </row>
    <row r="1906" spans="1:9">
      <c r="A1906">
        <v>751</v>
      </c>
      <c r="B1906" t="s">
        <v>1225</v>
      </c>
      <c r="C1906" t="s">
        <v>1226</v>
      </c>
      <c r="D1906">
        <v>2017</v>
      </c>
      <c r="E1906">
        <v>132</v>
      </c>
      <c r="F1906" t="s">
        <v>21</v>
      </c>
      <c r="G1906">
        <v>7.8</v>
      </c>
      <c r="H1906">
        <v>0</v>
      </c>
      <c r="I1906">
        <v>0</v>
      </c>
    </row>
    <row r="1907" spans="1:9">
      <c r="A1907">
        <v>752</v>
      </c>
      <c r="B1907" t="s">
        <v>1227</v>
      </c>
      <c r="C1907" t="s">
        <v>184</v>
      </c>
      <c r="D1907">
        <v>2012</v>
      </c>
      <c r="E1907">
        <v>126</v>
      </c>
      <c r="F1907" t="s">
        <v>60</v>
      </c>
      <c r="G1907">
        <v>7.8</v>
      </c>
      <c r="H1907">
        <v>0</v>
      </c>
      <c r="I1907">
        <v>0.17</v>
      </c>
    </row>
    <row r="1908" spans="1:9">
      <c r="A1908">
        <v>752</v>
      </c>
      <c r="B1908" t="s">
        <v>1227</v>
      </c>
      <c r="C1908" t="s">
        <v>184</v>
      </c>
      <c r="D1908">
        <v>2012</v>
      </c>
      <c r="E1908">
        <v>126</v>
      </c>
      <c r="F1908" t="s">
        <v>50</v>
      </c>
      <c r="G1908">
        <v>7.8</v>
      </c>
      <c r="H1908">
        <v>0</v>
      </c>
      <c r="I1908">
        <v>0.17</v>
      </c>
    </row>
    <row r="1909" spans="1:9">
      <c r="A1909">
        <v>753</v>
      </c>
      <c r="B1909" t="s">
        <v>1228</v>
      </c>
      <c r="C1909" t="s">
        <v>200</v>
      </c>
      <c r="D1909">
        <v>2022</v>
      </c>
      <c r="E1909">
        <v>117</v>
      </c>
      <c r="F1909" t="s">
        <v>21</v>
      </c>
      <c r="G1909">
        <v>7.7</v>
      </c>
      <c r="H1909">
        <v>60</v>
      </c>
      <c r="I1909">
        <v>0</v>
      </c>
    </row>
    <row r="1910" spans="1:9">
      <c r="A1910">
        <v>754</v>
      </c>
      <c r="B1910" t="s">
        <v>1229</v>
      </c>
      <c r="C1910" t="s">
        <v>1230</v>
      </c>
      <c r="D1910">
        <v>2018</v>
      </c>
      <c r="E1910">
        <v>147</v>
      </c>
      <c r="F1910" t="s">
        <v>27</v>
      </c>
      <c r="G1910">
        <v>7.7</v>
      </c>
      <c r="H1910">
        <v>86</v>
      </c>
      <c r="I1910">
        <v>220.16</v>
      </c>
    </row>
    <row r="1911" spans="1:9">
      <c r="A1911">
        <v>754</v>
      </c>
      <c r="B1911" t="s">
        <v>1229</v>
      </c>
      <c r="C1911" t="s">
        <v>1230</v>
      </c>
      <c r="D1911">
        <v>2018</v>
      </c>
      <c r="E1911">
        <v>147</v>
      </c>
      <c r="F1911" t="s">
        <v>36</v>
      </c>
      <c r="G1911">
        <v>7.7</v>
      </c>
      <c r="H1911">
        <v>86</v>
      </c>
      <c r="I1911">
        <v>220.16</v>
      </c>
    </row>
    <row r="1912" spans="1:9">
      <c r="A1912">
        <v>754</v>
      </c>
      <c r="B1912" t="s">
        <v>1229</v>
      </c>
      <c r="C1912" t="s">
        <v>1230</v>
      </c>
      <c r="D1912">
        <v>2018</v>
      </c>
      <c r="E1912">
        <v>147</v>
      </c>
      <c r="F1912" t="s">
        <v>83</v>
      </c>
      <c r="G1912">
        <v>7.7</v>
      </c>
      <c r="H1912">
        <v>86</v>
      </c>
      <c r="I1912">
        <v>220.16</v>
      </c>
    </row>
    <row r="1913" spans="1:9">
      <c r="A1913">
        <v>755</v>
      </c>
      <c r="B1913" t="s">
        <v>1231</v>
      </c>
      <c r="C1913" t="s">
        <v>426</v>
      </c>
      <c r="D1913">
        <v>2022</v>
      </c>
      <c r="E1913">
        <v>114</v>
      </c>
      <c r="F1913" t="s">
        <v>60</v>
      </c>
      <c r="G1913">
        <v>7.7</v>
      </c>
      <c r="H1913">
        <v>87</v>
      </c>
      <c r="I1913">
        <v>0</v>
      </c>
    </row>
    <row r="1914" spans="1:9">
      <c r="A1914">
        <v>755</v>
      </c>
      <c r="B1914" t="s">
        <v>1231</v>
      </c>
      <c r="C1914" t="s">
        <v>426</v>
      </c>
      <c r="D1914">
        <v>2022</v>
      </c>
      <c r="E1914">
        <v>114</v>
      </c>
      <c r="F1914" t="s">
        <v>21</v>
      </c>
      <c r="G1914">
        <v>7.7</v>
      </c>
      <c r="H1914">
        <v>87</v>
      </c>
      <c r="I1914">
        <v>0</v>
      </c>
    </row>
    <row r="1915" spans="1:9">
      <c r="A1915">
        <v>756</v>
      </c>
      <c r="B1915" t="s">
        <v>1232</v>
      </c>
      <c r="C1915" t="s">
        <v>1233</v>
      </c>
      <c r="D1915">
        <v>1985</v>
      </c>
      <c r="E1915">
        <v>114</v>
      </c>
      <c r="F1915" t="s">
        <v>36</v>
      </c>
      <c r="G1915">
        <v>7.7</v>
      </c>
      <c r="H1915">
        <v>62</v>
      </c>
      <c r="I1915">
        <v>61.5</v>
      </c>
    </row>
    <row r="1916" spans="1:9">
      <c r="A1916">
        <v>756</v>
      </c>
      <c r="B1916" t="s">
        <v>1232</v>
      </c>
      <c r="C1916" t="s">
        <v>1233</v>
      </c>
      <c r="D1916">
        <v>1985</v>
      </c>
      <c r="E1916">
        <v>114</v>
      </c>
      <c r="F1916" t="s">
        <v>60</v>
      </c>
      <c r="G1916">
        <v>7.7</v>
      </c>
      <c r="H1916">
        <v>62</v>
      </c>
      <c r="I1916">
        <v>61.5</v>
      </c>
    </row>
    <row r="1917" spans="1:9">
      <c r="A1917">
        <v>756</v>
      </c>
      <c r="B1917" t="s">
        <v>1232</v>
      </c>
      <c r="C1917" t="s">
        <v>1233</v>
      </c>
      <c r="D1917">
        <v>1985</v>
      </c>
      <c r="E1917">
        <v>114</v>
      </c>
      <c r="F1917" t="s">
        <v>88</v>
      </c>
      <c r="G1917">
        <v>7.7</v>
      </c>
      <c r="H1917">
        <v>62</v>
      </c>
      <c r="I1917">
        <v>61.5</v>
      </c>
    </row>
    <row r="1918" spans="1:9">
      <c r="A1918">
        <v>757</v>
      </c>
      <c r="B1918" t="s">
        <v>1234</v>
      </c>
      <c r="C1918" t="s">
        <v>1235</v>
      </c>
      <c r="D1918">
        <v>2022</v>
      </c>
      <c r="E1918">
        <v>102</v>
      </c>
      <c r="F1918" t="s">
        <v>21</v>
      </c>
      <c r="G1918">
        <v>7.7</v>
      </c>
      <c r="H1918">
        <v>95</v>
      </c>
      <c r="I1918">
        <v>0</v>
      </c>
    </row>
    <row r="1919" spans="1:9">
      <c r="A1919">
        <v>758</v>
      </c>
      <c r="B1919" t="s">
        <v>1236</v>
      </c>
      <c r="C1919" t="s">
        <v>1237</v>
      </c>
      <c r="D1919">
        <v>2014</v>
      </c>
      <c r="E1919">
        <v>129</v>
      </c>
      <c r="F1919" t="s">
        <v>27</v>
      </c>
      <c r="G1919">
        <v>7.7</v>
      </c>
      <c r="H1919">
        <v>60</v>
      </c>
      <c r="I1919">
        <v>128.26</v>
      </c>
    </row>
    <row r="1920" spans="1:9">
      <c r="A1920">
        <v>758</v>
      </c>
      <c r="B1920" t="s">
        <v>1236</v>
      </c>
      <c r="C1920" t="s">
        <v>1237</v>
      </c>
      <c r="D1920">
        <v>2014</v>
      </c>
      <c r="E1920">
        <v>129</v>
      </c>
      <c r="F1920" t="s">
        <v>36</v>
      </c>
      <c r="G1920">
        <v>7.7</v>
      </c>
      <c r="H1920">
        <v>60</v>
      </c>
      <c r="I1920">
        <v>128.26</v>
      </c>
    </row>
    <row r="1921" spans="1:9">
      <c r="A1921">
        <v>758</v>
      </c>
      <c r="B1921" t="s">
        <v>1236</v>
      </c>
      <c r="C1921" t="s">
        <v>1237</v>
      </c>
      <c r="D1921">
        <v>2014</v>
      </c>
      <c r="E1921">
        <v>129</v>
      </c>
      <c r="F1921" t="s">
        <v>60</v>
      </c>
      <c r="G1921">
        <v>7.7</v>
      </c>
      <c r="H1921">
        <v>60</v>
      </c>
      <c r="I1921">
        <v>128.26</v>
      </c>
    </row>
    <row r="1922" spans="1:9">
      <c r="A1922">
        <v>759</v>
      </c>
      <c r="B1922" t="s">
        <v>1238</v>
      </c>
      <c r="C1922" t="s">
        <v>1239</v>
      </c>
      <c r="D1922">
        <v>2005</v>
      </c>
      <c r="E1922">
        <v>157</v>
      </c>
      <c r="F1922" t="s">
        <v>36</v>
      </c>
      <c r="G1922">
        <v>7.7</v>
      </c>
      <c r="H1922">
        <v>81</v>
      </c>
      <c r="I1922">
        <v>290.01</v>
      </c>
    </row>
    <row r="1923" spans="1:9">
      <c r="A1923">
        <v>759</v>
      </c>
      <c r="B1923" t="s">
        <v>1238</v>
      </c>
      <c r="C1923" t="s">
        <v>1239</v>
      </c>
      <c r="D1923">
        <v>2005</v>
      </c>
      <c r="E1923">
        <v>157</v>
      </c>
      <c r="F1923" t="s">
        <v>88</v>
      </c>
      <c r="G1923">
        <v>7.7</v>
      </c>
      <c r="H1923">
        <v>81</v>
      </c>
      <c r="I1923">
        <v>290.01</v>
      </c>
    </row>
    <row r="1924" spans="1:9">
      <c r="A1924">
        <v>759</v>
      </c>
      <c r="B1924" t="s">
        <v>1238</v>
      </c>
      <c r="C1924" t="s">
        <v>1239</v>
      </c>
      <c r="D1924">
        <v>2005</v>
      </c>
      <c r="E1924">
        <v>157</v>
      </c>
      <c r="F1924" t="s">
        <v>70</v>
      </c>
      <c r="G1924">
        <v>7.7</v>
      </c>
      <c r="H1924">
        <v>81</v>
      </c>
      <c r="I1924">
        <v>290.01</v>
      </c>
    </row>
    <row r="1925" spans="1:9">
      <c r="A1925">
        <v>760</v>
      </c>
      <c r="B1925" t="s">
        <v>1240</v>
      </c>
      <c r="C1925" t="s">
        <v>148</v>
      </c>
      <c r="D1925">
        <v>2009</v>
      </c>
      <c r="E1925">
        <v>100</v>
      </c>
      <c r="F1925" t="s">
        <v>60</v>
      </c>
      <c r="G1925">
        <v>7.7</v>
      </c>
      <c r="H1925">
        <v>73</v>
      </c>
      <c r="I1925">
        <v>277.32</v>
      </c>
    </row>
    <row r="1926" spans="1:9">
      <c r="A1926">
        <v>761</v>
      </c>
      <c r="B1926" t="s">
        <v>1241</v>
      </c>
      <c r="C1926" t="s">
        <v>1242</v>
      </c>
      <c r="D1926">
        <v>2001</v>
      </c>
      <c r="E1926">
        <v>116</v>
      </c>
      <c r="F1926" t="s">
        <v>24</v>
      </c>
      <c r="G1926">
        <v>7.7</v>
      </c>
      <c r="H1926">
        <v>74</v>
      </c>
      <c r="I1926">
        <v>183.42</v>
      </c>
    </row>
    <row r="1927" spans="1:9">
      <c r="A1927">
        <v>761</v>
      </c>
      <c r="B1927" t="s">
        <v>1241</v>
      </c>
      <c r="C1927" t="s">
        <v>1242</v>
      </c>
      <c r="D1927">
        <v>2001</v>
      </c>
      <c r="E1927">
        <v>116</v>
      </c>
      <c r="F1927" t="s">
        <v>83</v>
      </c>
      <c r="G1927">
        <v>7.7</v>
      </c>
      <c r="H1927">
        <v>74</v>
      </c>
      <c r="I1927">
        <v>183.42</v>
      </c>
    </row>
    <row r="1928" spans="1:9">
      <c r="A1928">
        <v>762</v>
      </c>
      <c r="B1928" t="s">
        <v>1243</v>
      </c>
      <c r="C1928" t="s">
        <v>1110</v>
      </c>
      <c r="D1928">
        <v>2012</v>
      </c>
      <c r="E1928">
        <v>122</v>
      </c>
      <c r="F1928" t="s">
        <v>60</v>
      </c>
      <c r="G1928">
        <v>7.7</v>
      </c>
      <c r="H1928">
        <v>81</v>
      </c>
      <c r="I1928">
        <v>132.09</v>
      </c>
    </row>
    <row r="1929" spans="1:9">
      <c r="A1929">
        <v>762</v>
      </c>
      <c r="B1929" t="s">
        <v>1243</v>
      </c>
      <c r="C1929" t="s">
        <v>1110</v>
      </c>
      <c r="D1929">
        <v>2012</v>
      </c>
      <c r="E1929">
        <v>122</v>
      </c>
      <c r="F1929" t="s">
        <v>21</v>
      </c>
      <c r="G1929">
        <v>7.7</v>
      </c>
      <c r="H1929">
        <v>81</v>
      </c>
      <c r="I1929">
        <v>132.09</v>
      </c>
    </row>
    <row r="1930" spans="1:9">
      <c r="A1930">
        <v>762</v>
      </c>
      <c r="B1930" t="s">
        <v>1243</v>
      </c>
      <c r="C1930" t="s">
        <v>1110</v>
      </c>
      <c r="D1930">
        <v>2012</v>
      </c>
      <c r="E1930">
        <v>122</v>
      </c>
      <c r="F1930" t="s">
        <v>50</v>
      </c>
      <c r="G1930">
        <v>7.7</v>
      </c>
      <c r="H1930">
        <v>81</v>
      </c>
      <c r="I1930">
        <v>132.09</v>
      </c>
    </row>
    <row r="1931" spans="1:9">
      <c r="A1931">
        <v>763</v>
      </c>
      <c r="B1931" t="s">
        <v>1244</v>
      </c>
      <c r="C1931" t="s">
        <v>47</v>
      </c>
      <c r="D1931">
        <v>2007</v>
      </c>
      <c r="E1931">
        <v>157</v>
      </c>
      <c r="F1931" t="s">
        <v>24</v>
      </c>
      <c r="G1931">
        <v>7.7</v>
      </c>
      <c r="H1931">
        <v>79</v>
      </c>
      <c r="I1931">
        <v>33.08</v>
      </c>
    </row>
    <row r="1932" spans="1:9">
      <c r="A1932">
        <v>763</v>
      </c>
      <c r="B1932" t="s">
        <v>1244</v>
      </c>
      <c r="C1932" t="s">
        <v>47</v>
      </c>
      <c r="D1932">
        <v>2007</v>
      </c>
      <c r="E1932">
        <v>157</v>
      </c>
      <c r="F1932" t="s">
        <v>21</v>
      </c>
      <c r="G1932">
        <v>7.7</v>
      </c>
      <c r="H1932">
        <v>79</v>
      </c>
      <c r="I1932">
        <v>33.08</v>
      </c>
    </row>
    <row r="1933" spans="1:9">
      <c r="A1933">
        <v>763</v>
      </c>
      <c r="B1933" t="s">
        <v>1244</v>
      </c>
      <c r="C1933" t="s">
        <v>47</v>
      </c>
      <c r="D1933">
        <v>2007</v>
      </c>
      <c r="E1933">
        <v>157</v>
      </c>
      <c r="F1933" t="s">
        <v>57</v>
      </c>
      <c r="G1933">
        <v>7.7</v>
      </c>
      <c r="H1933">
        <v>79</v>
      </c>
      <c r="I1933">
        <v>33.08</v>
      </c>
    </row>
    <row r="1934" spans="1:9">
      <c r="A1934">
        <v>764</v>
      </c>
      <c r="B1934" t="s">
        <v>1245</v>
      </c>
      <c r="C1934" t="s">
        <v>104</v>
      </c>
      <c r="D1934">
        <v>2001</v>
      </c>
      <c r="E1934">
        <v>144</v>
      </c>
      <c r="F1934" t="s">
        <v>27</v>
      </c>
      <c r="G1934">
        <v>7.7</v>
      </c>
      <c r="H1934">
        <v>74</v>
      </c>
      <c r="I1934">
        <v>108.64</v>
      </c>
    </row>
    <row r="1935" spans="1:9">
      <c r="A1935">
        <v>764</v>
      </c>
      <c r="B1935" t="s">
        <v>1245</v>
      </c>
      <c r="C1935" t="s">
        <v>104</v>
      </c>
      <c r="D1935">
        <v>2001</v>
      </c>
      <c r="E1935">
        <v>144</v>
      </c>
      <c r="F1935" t="s">
        <v>21</v>
      </c>
      <c r="G1935">
        <v>7.7</v>
      </c>
      <c r="H1935">
        <v>74</v>
      </c>
      <c r="I1935">
        <v>108.64</v>
      </c>
    </row>
    <row r="1936" spans="1:9">
      <c r="A1936">
        <v>764</v>
      </c>
      <c r="B1936" t="s">
        <v>1245</v>
      </c>
      <c r="C1936" t="s">
        <v>104</v>
      </c>
      <c r="D1936">
        <v>2001</v>
      </c>
      <c r="E1936">
        <v>144</v>
      </c>
      <c r="F1936" t="s">
        <v>31</v>
      </c>
      <c r="G1936">
        <v>7.7</v>
      </c>
      <c r="H1936">
        <v>74</v>
      </c>
      <c r="I1936">
        <v>108.64</v>
      </c>
    </row>
    <row r="1937" spans="1:9">
      <c r="A1937">
        <v>765</v>
      </c>
      <c r="B1937" t="s">
        <v>1246</v>
      </c>
      <c r="C1937" t="s">
        <v>1247</v>
      </c>
      <c r="D1937">
        <v>2012</v>
      </c>
      <c r="E1937">
        <v>120</v>
      </c>
      <c r="F1937" t="s">
        <v>30</v>
      </c>
      <c r="G1937">
        <v>7.7</v>
      </c>
      <c r="H1937">
        <v>86</v>
      </c>
      <c r="I1937">
        <v>136.03</v>
      </c>
    </row>
    <row r="1938" spans="1:9">
      <c r="A1938">
        <v>765</v>
      </c>
      <c r="B1938" t="s">
        <v>1246</v>
      </c>
      <c r="C1938" t="s">
        <v>1247</v>
      </c>
      <c r="D1938">
        <v>2012</v>
      </c>
      <c r="E1938">
        <v>120</v>
      </c>
      <c r="F1938" t="s">
        <v>21</v>
      </c>
      <c r="G1938">
        <v>7.7</v>
      </c>
      <c r="H1938">
        <v>86</v>
      </c>
      <c r="I1938">
        <v>136.03</v>
      </c>
    </row>
    <row r="1939" spans="1:9">
      <c r="A1939">
        <v>765</v>
      </c>
      <c r="B1939" t="s">
        <v>1246</v>
      </c>
      <c r="C1939" t="s">
        <v>1247</v>
      </c>
      <c r="D1939">
        <v>2012</v>
      </c>
      <c r="E1939">
        <v>120</v>
      </c>
      <c r="F1939" t="s">
        <v>83</v>
      </c>
      <c r="G1939">
        <v>7.7</v>
      </c>
      <c r="H1939">
        <v>86</v>
      </c>
      <c r="I1939">
        <v>136.03</v>
      </c>
    </row>
    <row r="1940" spans="1:9">
      <c r="A1940">
        <v>766</v>
      </c>
      <c r="B1940" t="s">
        <v>1248</v>
      </c>
      <c r="C1940" t="s">
        <v>408</v>
      </c>
      <c r="D1940">
        <v>1992</v>
      </c>
      <c r="E1940">
        <v>138</v>
      </c>
      <c r="F1940" t="s">
        <v>21</v>
      </c>
      <c r="G1940">
        <v>7.7</v>
      </c>
      <c r="H1940">
        <v>62</v>
      </c>
      <c r="I1940">
        <v>141.34</v>
      </c>
    </row>
    <row r="1941" spans="1:9">
      <c r="A1941">
        <v>766</v>
      </c>
      <c r="B1941" t="s">
        <v>1248</v>
      </c>
      <c r="C1941" t="s">
        <v>408</v>
      </c>
      <c r="D1941">
        <v>1992</v>
      </c>
      <c r="E1941">
        <v>138</v>
      </c>
      <c r="F1941" t="s">
        <v>83</v>
      </c>
      <c r="G1941">
        <v>7.7</v>
      </c>
      <c r="H1941">
        <v>62</v>
      </c>
      <c r="I1941">
        <v>141.34</v>
      </c>
    </row>
    <row r="1942" spans="1:9">
      <c r="A1942">
        <v>767</v>
      </c>
      <c r="B1942" t="s">
        <v>1249</v>
      </c>
      <c r="C1942" t="s">
        <v>1250</v>
      </c>
      <c r="D1942">
        <v>2013</v>
      </c>
      <c r="E1942">
        <v>180</v>
      </c>
      <c r="F1942" t="s">
        <v>21</v>
      </c>
      <c r="G1942">
        <v>7.7</v>
      </c>
      <c r="H1942">
        <v>90</v>
      </c>
      <c r="I1942">
        <v>2.2000000000000002</v>
      </c>
    </row>
    <row r="1943" spans="1:9">
      <c r="A1943">
        <v>767</v>
      </c>
      <c r="B1943" t="s">
        <v>1249</v>
      </c>
      <c r="C1943" t="s">
        <v>1250</v>
      </c>
      <c r="D1943">
        <v>2013</v>
      </c>
      <c r="E1943">
        <v>180</v>
      </c>
      <c r="F1943" t="s">
        <v>50</v>
      </c>
      <c r="G1943">
        <v>7.7</v>
      </c>
      <c r="H1943">
        <v>90</v>
      </c>
      <c r="I1943">
        <v>2.2000000000000002</v>
      </c>
    </row>
    <row r="1944" spans="1:9">
      <c r="A1944">
        <v>768</v>
      </c>
      <c r="B1944" t="s">
        <v>1251</v>
      </c>
      <c r="C1944" t="s">
        <v>649</v>
      </c>
      <c r="D1944">
        <v>1974</v>
      </c>
      <c r="E1944">
        <v>93</v>
      </c>
      <c r="F1944" t="s">
        <v>60</v>
      </c>
      <c r="G1944">
        <v>7.7</v>
      </c>
      <c r="H1944">
        <v>73</v>
      </c>
      <c r="I1944">
        <v>119.5</v>
      </c>
    </row>
    <row r="1945" spans="1:9">
      <c r="A1945">
        <v>768</v>
      </c>
      <c r="B1945" t="s">
        <v>1251</v>
      </c>
      <c r="C1945" t="s">
        <v>649</v>
      </c>
      <c r="D1945">
        <v>1974</v>
      </c>
      <c r="E1945">
        <v>93</v>
      </c>
      <c r="F1945" t="s">
        <v>53</v>
      </c>
      <c r="G1945">
        <v>7.7</v>
      </c>
      <c r="H1945">
        <v>73</v>
      </c>
      <c r="I1945">
        <v>119.5</v>
      </c>
    </row>
    <row r="1946" spans="1:9">
      <c r="A1946">
        <v>769</v>
      </c>
      <c r="B1946" t="s">
        <v>1252</v>
      </c>
      <c r="C1946" t="s">
        <v>1253</v>
      </c>
      <c r="D1946">
        <v>2003</v>
      </c>
      <c r="E1946">
        <v>102</v>
      </c>
      <c r="F1946" t="s">
        <v>60</v>
      </c>
      <c r="G1946">
        <v>7.7</v>
      </c>
      <c r="H1946">
        <v>91</v>
      </c>
      <c r="I1946">
        <v>44.59</v>
      </c>
    </row>
    <row r="1947" spans="1:9">
      <c r="A1947">
        <v>769</v>
      </c>
      <c r="B1947" t="s">
        <v>1252</v>
      </c>
      <c r="C1947" t="s">
        <v>1253</v>
      </c>
      <c r="D1947">
        <v>2003</v>
      </c>
      <c r="E1947">
        <v>102</v>
      </c>
      <c r="F1947" t="s">
        <v>21</v>
      </c>
      <c r="G1947">
        <v>7.7</v>
      </c>
      <c r="H1947">
        <v>91</v>
      </c>
      <c r="I1947">
        <v>44.59</v>
      </c>
    </row>
    <row r="1948" spans="1:9">
      <c r="A1948">
        <v>770</v>
      </c>
      <c r="B1948" t="s">
        <v>1254</v>
      </c>
      <c r="C1948" t="s">
        <v>1255</v>
      </c>
      <c r="D1948">
        <v>1987</v>
      </c>
      <c r="E1948">
        <v>84</v>
      </c>
      <c r="F1948" t="s">
        <v>60</v>
      </c>
      <c r="G1948">
        <v>7.7</v>
      </c>
      <c r="H1948">
        <v>72</v>
      </c>
      <c r="I1948">
        <v>5.92</v>
      </c>
    </row>
    <row r="1949" spans="1:9">
      <c r="A1949">
        <v>770</v>
      </c>
      <c r="B1949" t="s">
        <v>1254</v>
      </c>
      <c r="C1949" t="s">
        <v>1255</v>
      </c>
      <c r="D1949">
        <v>1987</v>
      </c>
      <c r="E1949">
        <v>84</v>
      </c>
      <c r="F1949" t="s">
        <v>106</v>
      </c>
      <c r="G1949">
        <v>7.7</v>
      </c>
      <c r="H1949">
        <v>72</v>
      </c>
      <c r="I1949">
        <v>5.92</v>
      </c>
    </row>
    <row r="1950" spans="1:9">
      <c r="A1950">
        <v>771</v>
      </c>
      <c r="B1950" t="s">
        <v>1256</v>
      </c>
      <c r="C1950" t="s">
        <v>412</v>
      </c>
      <c r="D1950">
        <v>2010</v>
      </c>
      <c r="E1950">
        <v>146</v>
      </c>
      <c r="F1950" t="s">
        <v>36</v>
      </c>
      <c r="G1950">
        <v>7.7</v>
      </c>
      <c r="H1950">
        <v>65</v>
      </c>
      <c r="I1950">
        <v>295.98</v>
      </c>
    </row>
    <row r="1951" spans="1:9">
      <c r="A1951">
        <v>771</v>
      </c>
      <c r="B1951" t="s">
        <v>1256</v>
      </c>
      <c r="C1951" t="s">
        <v>412</v>
      </c>
      <c r="D1951">
        <v>2010</v>
      </c>
      <c r="E1951">
        <v>146</v>
      </c>
      <c r="F1951" t="s">
        <v>88</v>
      </c>
      <c r="G1951">
        <v>7.7</v>
      </c>
      <c r="H1951">
        <v>65</v>
      </c>
      <c r="I1951">
        <v>295.98</v>
      </c>
    </row>
    <row r="1952" spans="1:9">
      <c r="A1952">
        <v>771</v>
      </c>
      <c r="B1952" t="s">
        <v>1256</v>
      </c>
      <c r="C1952" t="s">
        <v>412</v>
      </c>
      <c r="D1952">
        <v>2010</v>
      </c>
      <c r="E1952">
        <v>146</v>
      </c>
      <c r="F1952" t="s">
        <v>70</v>
      </c>
      <c r="G1952">
        <v>7.7</v>
      </c>
      <c r="H1952">
        <v>65</v>
      </c>
      <c r="I1952">
        <v>295.98</v>
      </c>
    </row>
    <row r="1953" spans="1:9">
      <c r="A1953">
        <v>772</v>
      </c>
      <c r="B1953" t="s">
        <v>1257</v>
      </c>
      <c r="C1953" t="s">
        <v>851</v>
      </c>
      <c r="D1953">
        <v>2005</v>
      </c>
      <c r="E1953">
        <v>134</v>
      </c>
      <c r="F1953" t="s">
        <v>21</v>
      </c>
      <c r="G1953">
        <v>7.7</v>
      </c>
      <c r="H1953">
        <v>87</v>
      </c>
      <c r="I1953">
        <v>83.04</v>
      </c>
    </row>
    <row r="1954" spans="1:9">
      <c r="A1954">
        <v>772</v>
      </c>
      <c r="B1954" t="s">
        <v>1257</v>
      </c>
      <c r="C1954" t="s">
        <v>851</v>
      </c>
      <c r="D1954">
        <v>2005</v>
      </c>
      <c r="E1954">
        <v>134</v>
      </c>
      <c r="F1954" t="s">
        <v>50</v>
      </c>
      <c r="G1954">
        <v>7.7</v>
      </c>
      <c r="H1954">
        <v>87</v>
      </c>
      <c r="I1954">
        <v>83.04</v>
      </c>
    </row>
    <row r="1955" spans="1:9">
      <c r="A1955">
        <v>773</v>
      </c>
      <c r="B1955" t="s">
        <v>1258</v>
      </c>
      <c r="C1955" t="s">
        <v>192</v>
      </c>
      <c r="D1955">
        <v>1992</v>
      </c>
      <c r="E1955">
        <v>112</v>
      </c>
      <c r="F1955" t="s">
        <v>27</v>
      </c>
      <c r="G1955">
        <v>7.7</v>
      </c>
      <c r="H1955">
        <v>76</v>
      </c>
      <c r="I1955">
        <v>75.510000000000005</v>
      </c>
    </row>
    <row r="1956" spans="1:9">
      <c r="A1956">
        <v>773</v>
      </c>
      <c r="B1956" t="s">
        <v>1258</v>
      </c>
      <c r="C1956" t="s">
        <v>192</v>
      </c>
      <c r="D1956">
        <v>1992</v>
      </c>
      <c r="E1956">
        <v>112</v>
      </c>
      <c r="F1956" t="s">
        <v>36</v>
      </c>
      <c r="G1956">
        <v>7.7</v>
      </c>
      <c r="H1956">
        <v>76</v>
      </c>
      <c r="I1956">
        <v>75.510000000000005</v>
      </c>
    </row>
    <row r="1957" spans="1:9">
      <c r="A1957">
        <v>773</v>
      </c>
      <c r="B1957" t="s">
        <v>1258</v>
      </c>
      <c r="C1957" t="s">
        <v>192</v>
      </c>
      <c r="D1957">
        <v>1992</v>
      </c>
      <c r="E1957">
        <v>112</v>
      </c>
      <c r="F1957" t="s">
        <v>21</v>
      </c>
      <c r="G1957">
        <v>7.7</v>
      </c>
      <c r="H1957">
        <v>76</v>
      </c>
      <c r="I1957">
        <v>75.510000000000005</v>
      </c>
    </row>
    <row r="1958" spans="1:9">
      <c r="A1958">
        <v>774</v>
      </c>
      <c r="B1958" t="s">
        <v>1259</v>
      </c>
      <c r="C1958" t="s">
        <v>1260</v>
      </c>
      <c r="D1958">
        <v>1996</v>
      </c>
      <c r="E1958">
        <v>129</v>
      </c>
      <c r="F1958" t="s">
        <v>24</v>
      </c>
      <c r="G1958">
        <v>7.7</v>
      </c>
      <c r="H1958">
        <v>47</v>
      </c>
      <c r="I1958">
        <v>56.12</v>
      </c>
    </row>
    <row r="1959" spans="1:9">
      <c r="A1959">
        <v>774</v>
      </c>
      <c r="B1959" t="s">
        <v>1259</v>
      </c>
      <c r="C1959" t="s">
        <v>1260</v>
      </c>
      <c r="D1959">
        <v>1996</v>
      </c>
      <c r="E1959">
        <v>129</v>
      </c>
      <c r="F1959" t="s">
        <v>21</v>
      </c>
      <c r="G1959">
        <v>7.7</v>
      </c>
      <c r="H1959">
        <v>47</v>
      </c>
      <c r="I1959">
        <v>56.12</v>
      </c>
    </row>
    <row r="1960" spans="1:9">
      <c r="A1960">
        <v>774</v>
      </c>
      <c r="B1960" t="s">
        <v>1259</v>
      </c>
      <c r="C1960" t="s">
        <v>1260</v>
      </c>
      <c r="D1960">
        <v>1996</v>
      </c>
      <c r="E1960">
        <v>129</v>
      </c>
      <c r="F1960" t="s">
        <v>57</v>
      </c>
      <c r="G1960">
        <v>7.7</v>
      </c>
      <c r="H1960">
        <v>47</v>
      </c>
      <c r="I1960">
        <v>56.12</v>
      </c>
    </row>
    <row r="1961" spans="1:9">
      <c r="A1961">
        <v>775</v>
      </c>
      <c r="B1961" t="s">
        <v>1261</v>
      </c>
      <c r="C1961" t="s">
        <v>1262</v>
      </c>
      <c r="D1961">
        <v>2017</v>
      </c>
      <c r="E1961">
        <v>107</v>
      </c>
      <c r="F1961" t="s">
        <v>24</v>
      </c>
      <c r="G1961">
        <v>7.7</v>
      </c>
      <c r="H1961">
        <v>73</v>
      </c>
      <c r="I1961">
        <v>33.799999999999997</v>
      </c>
    </row>
    <row r="1962" spans="1:9">
      <c r="A1962">
        <v>775</v>
      </c>
      <c r="B1962" t="s">
        <v>1261</v>
      </c>
      <c r="C1962" t="s">
        <v>1262</v>
      </c>
      <c r="D1962">
        <v>2017</v>
      </c>
      <c r="E1962">
        <v>107</v>
      </c>
      <c r="F1962" t="s">
        <v>21</v>
      </c>
      <c r="G1962">
        <v>7.7</v>
      </c>
      <c r="H1962">
        <v>73</v>
      </c>
      <c r="I1962">
        <v>33.799999999999997</v>
      </c>
    </row>
    <row r="1963" spans="1:9">
      <c r="A1963">
        <v>775</v>
      </c>
      <c r="B1963" t="s">
        <v>1261</v>
      </c>
      <c r="C1963" t="s">
        <v>1262</v>
      </c>
      <c r="D1963">
        <v>2017</v>
      </c>
      <c r="E1963">
        <v>107</v>
      </c>
      <c r="F1963" t="s">
        <v>57</v>
      </c>
      <c r="G1963">
        <v>7.7</v>
      </c>
      <c r="H1963">
        <v>73</v>
      </c>
      <c r="I1963">
        <v>33.799999999999997</v>
      </c>
    </row>
    <row r="1964" spans="1:9">
      <c r="A1964">
        <v>776</v>
      </c>
      <c r="B1964" t="s">
        <v>1263</v>
      </c>
      <c r="C1964" t="s">
        <v>1237</v>
      </c>
      <c r="D1964">
        <v>2011</v>
      </c>
      <c r="E1964">
        <v>131</v>
      </c>
      <c r="F1964" t="s">
        <v>27</v>
      </c>
      <c r="G1964">
        <v>7.7</v>
      </c>
      <c r="H1964">
        <v>65</v>
      </c>
      <c r="I1964">
        <v>146.41</v>
      </c>
    </row>
    <row r="1965" spans="1:9">
      <c r="A1965">
        <v>776</v>
      </c>
      <c r="B1965" t="s">
        <v>1263</v>
      </c>
      <c r="C1965" t="s">
        <v>1237</v>
      </c>
      <c r="D1965">
        <v>2011</v>
      </c>
      <c r="E1965">
        <v>131</v>
      </c>
      <c r="F1965" t="s">
        <v>44</v>
      </c>
      <c r="G1965">
        <v>7.7</v>
      </c>
      <c r="H1965">
        <v>65</v>
      </c>
      <c r="I1965">
        <v>146.41</v>
      </c>
    </row>
    <row r="1966" spans="1:9">
      <c r="A1966">
        <v>777</v>
      </c>
      <c r="B1966" t="s">
        <v>1264</v>
      </c>
      <c r="C1966" t="s">
        <v>1265</v>
      </c>
      <c r="D1966">
        <v>2014</v>
      </c>
      <c r="E1966">
        <v>108</v>
      </c>
      <c r="F1966" t="s">
        <v>21</v>
      </c>
      <c r="G1966">
        <v>7.7</v>
      </c>
      <c r="H1966">
        <v>78</v>
      </c>
      <c r="I1966">
        <v>25.44</v>
      </c>
    </row>
    <row r="1967" spans="1:9">
      <c r="A1967">
        <v>777</v>
      </c>
      <c r="B1967" t="s">
        <v>1264</v>
      </c>
      <c r="C1967" t="s">
        <v>1265</v>
      </c>
      <c r="D1967">
        <v>2014</v>
      </c>
      <c r="E1967">
        <v>108</v>
      </c>
      <c r="F1967" t="s">
        <v>44</v>
      </c>
      <c r="G1967">
        <v>7.7</v>
      </c>
      <c r="H1967">
        <v>78</v>
      </c>
      <c r="I1967">
        <v>25.44</v>
      </c>
    </row>
    <row r="1968" spans="1:9">
      <c r="A1968">
        <v>777</v>
      </c>
      <c r="B1968" t="s">
        <v>1264</v>
      </c>
      <c r="C1968" t="s">
        <v>1265</v>
      </c>
      <c r="D1968">
        <v>2014</v>
      </c>
      <c r="E1968">
        <v>108</v>
      </c>
      <c r="F1968" t="s">
        <v>83</v>
      </c>
      <c r="G1968">
        <v>7.7</v>
      </c>
      <c r="H1968">
        <v>78</v>
      </c>
      <c r="I1968">
        <v>25.44</v>
      </c>
    </row>
    <row r="1969" spans="1:9">
      <c r="A1969">
        <v>778</v>
      </c>
      <c r="B1969" t="s">
        <v>1266</v>
      </c>
      <c r="C1969" t="s">
        <v>1267</v>
      </c>
      <c r="D1969">
        <v>2009</v>
      </c>
      <c r="E1969">
        <v>95</v>
      </c>
      <c r="F1969" t="s">
        <v>60</v>
      </c>
      <c r="G1969">
        <v>7.7</v>
      </c>
      <c r="H1969">
        <v>76</v>
      </c>
      <c r="I1969">
        <v>32.39</v>
      </c>
    </row>
    <row r="1970" spans="1:9">
      <c r="A1970">
        <v>778</v>
      </c>
      <c r="B1970" t="s">
        <v>1266</v>
      </c>
      <c r="C1970" t="s">
        <v>1267</v>
      </c>
      <c r="D1970">
        <v>2009</v>
      </c>
      <c r="E1970">
        <v>95</v>
      </c>
      <c r="F1970" t="s">
        <v>21</v>
      </c>
      <c r="G1970">
        <v>7.7</v>
      </c>
      <c r="H1970">
        <v>76</v>
      </c>
      <c r="I1970">
        <v>32.39</v>
      </c>
    </row>
    <row r="1971" spans="1:9">
      <c r="A1971">
        <v>778</v>
      </c>
      <c r="B1971" t="s">
        <v>1266</v>
      </c>
      <c r="C1971" t="s">
        <v>1267</v>
      </c>
      <c r="D1971">
        <v>2009</v>
      </c>
      <c r="E1971">
        <v>95</v>
      </c>
      <c r="F1971" t="s">
        <v>50</v>
      </c>
      <c r="G1971">
        <v>7.7</v>
      </c>
      <c r="H1971">
        <v>76</v>
      </c>
      <c r="I1971">
        <v>32.39</v>
      </c>
    </row>
    <row r="1972" spans="1:9">
      <c r="A1972">
        <v>779</v>
      </c>
      <c r="B1972" t="s">
        <v>1268</v>
      </c>
      <c r="C1972" t="s">
        <v>399</v>
      </c>
      <c r="D1972">
        <v>2007</v>
      </c>
      <c r="E1972">
        <v>122</v>
      </c>
      <c r="F1972" t="s">
        <v>27</v>
      </c>
      <c r="G1972">
        <v>7.7</v>
      </c>
      <c r="H1972">
        <v>76</v>
      </c>
      <c r="I1972">
        <v>53.61</v>
      </c>
    </row>
    <row r="1973" spans="1:9">
      <c r="A1973">
        <v>779</v>
      </c>
      <c r="B1973" t="s">
        <v>1268</v>
      </c>
      <c r="C1973" t="s">
        <v>399</v>
      </c>
      <c r="D1973">
        <v>2007</v>
      </c>
      <c r="E1973">
        <v>122</v>
      </c>
      <c r="F1973" t="s">
        <v>24</v>
      </c>
      <c r="G1973">
        <v>7.7</v>
      </c>
      <c r="H1973">
        <v>76</v>
      </c>
      <c r="I1973">
        <v>53.61</v>
      </c>
    </row>
    <row r="1974" spans="1:9">
      <c r="A1974">
        <v>779</v>
      </c>
      <c r="B1974" t="s">
        <v>1268</v>
      </c>
      <c r="C1974" t="s">
        <v>399</v>
      </c>
      <c r="D1974">
        <v>2007</v>
      </c>
      <c r="E1974">
        <v>122</v>
      </c>
      <c r="F1974" t="s">
        <v>21</v>
      </c>
      <c r="G1974">
        <v>7.7</v>
      </c>
      <c r="H1974">
        <v>76</v>
      </c>
      <c r="I1974">
        <v>53.61</v>
      </c>
    </row>
    <row r="1975" spans="1:9">
      <c r="A1975">
        <v>780</v>
      </c>
      <c r="B1975" t="s">
        <v>1269</v>
      </c>
      <c r="C1975" t="s">
        <v>1270</v>
      </c>
      <c r="D1975">
        <v>1980</v>
      </c>
      <c r="E1975">
        <v>88</v>
      </c>
      <c r="F1975" t="s">
        <v>60</v>
      </c>
      <c r="G1975">
        <v>7.7</v>
      </c>
      <c r="H1975">
        <v>78</v>
      </c>
      <c r="I1975">
        <v>83.4</v>
      </c>
    </row>
    <row r="1976" spans="1:9">
      <c r="A1976">
        <v>781</v>
      </c>
      <c r="B1976" t="s">
        <v>1271</v>
      </c>
      <c r="C1976" t="s">
        <v>824</v>
      </c>
      <c r="D1976">
        <v>2001</v>
      </c>
      <c r="E1976">
        <v>106</v>
      </c>
      <c r="F1976" t="s">
        <v>21</v>
      </c>
      <c r="G1976">
        <v>7.7</v>
      </c>
      <c r="H1976">
        <v>89</v>
      </c>
      <c r="I1976">
        <v>13.62</v>
      </c>
    </row>
    <row r="1977" spans="1:9">
      <c r="A1977">
        <v>782</v>
      </c>
      <c r="B1977" t="s">
        <v>1272</v>
      </c>
      <c r="C1977" t="s">
        <v>1273</v>
      </c>
      <c r="D1977">
        <v>1990</v>
      </c>
      <c r="E1977">
        <v>103</v>
      </c>
      <c r="F1977" t="s">
        <v>60</v>
      </c>
      <c r="G1977">
        <v>7.7</v>
      </c>
      <c r="H1977">
        <v>63</v>
      </c>
      <c r="I1977">
        <v>285.76</v>
      </c>
    </row>
    <row r="1978" spans="1:9">
      <c r="A1978">
        <v>782</v>
      </c>
      <c r="B1978" t="s">
        <v>1272</v>
      </c>
      <c r="C1978" t="s">
        <v>1273</v>
      </c>
      <c r="D1978">
        <v>1990</v>
      </c>
      <c r="E1978">
        <v>103</v>
      </c>
      <c r="F1978" t="s">
        <v>88</v>
      </c>
      <c r="G1978">
        <v>7.7</v>
      </c>
      <c r="H1978">
        <v>63</v>
      </c>
      <c r="I1978">
        <v>285.76</v>
      </c>
    </row>
    <row r="1979" spans="1:9">
      <c r="A1979">
        <v>783</v>
      </c>
      <c r="B1979" t="s">
        <v>1274</v>
      </c>
      <c r="C1979" t="s">
        <v>1275</v>
      </c>
      <c r="D1979">
        <v>2001</v>
      </c>
      <c r="E1979">
        <v>122</v>
      </c>
      <c r="F1979" t="s">
        <v>27</v>
      </c>
      <c r="G1979">
        <v>7.7</v>
      </c>
      <c r="H1979">
        <v>69</v>
      </c>
      <c r="I1979">
        <v>76.63</v>
      </c>
    </row>
    <row r="1980" spans="1:9">
      <c r="A1980">
        <v>783</v>
      </c>
      <c r="B1980" t="s">
        <v>1274</v>
      </c>
      <c r="C1980" t="s">
        <v>1275</v>
      </c>
      <c r="D1980">
        <v>2001</v>
      </c>
      <c r="E1980">
        <v>122</v>
      </c>
      <c r="F1980" t="s">
        <v>24</v>
      </c>
      <c r="G1980">
        <v>7.7</v>
      </c>
      <c r="H1980">
        <v>69</v>
      </c>
      <c r="I1980">
        <v>76.63</v>
      </c>
    </row>
    <row r="1981" spans="1:9">
      <c r="A1981">
        <v>783</v>
      </c>
      <c r="B1981" t="s">
        <v>1274</v>
      </c>
      <c r="C1981" t="s">
        <v>1275</v>
      </c>
      <c r="D1981">
        <v>2001</v>
      </c>
      <c r="E1981">
        <v>122</v>
      </c>
      <c r="F1981" t="s">
        <v>21</v>
      </c>
      <c r="G1981">
        <v>7.7</v>
      </c>
      <c r="H1981">
        <v>69</v>
      </c>
      <c r="I1981">
        <v>76.63</v>
      </c>
    </row>
    <row r="1982" spans="1:9">
      <c r="A1982">
        <v>784</v>
      </c>
      <c r="B1982" t="s">
        <v>1276</v>
      </c>
      <c r="C1982" t="s">
        <v>323</v>
      </c>
      <c r="D1982">
        <v>1986</v>
      </c>
      <c r="E1982">
        <v>120</v>
      </c>
      <c r="F1982" t="s">
        <v>24</v>
      </c>
      <c r="G1982">
        <v>7.7</v>
      </c>
      <c r="H1982">
        <v>76</v>
      </c>
      <c r="I1982">
        <v>8.5500000000000007</v>
      </c>
    </row>
    <row r="1983" spans="1:9">
      <c r="A1983">
        <v>784</v>
      </c>
      <c r="B1983" t="s">
        <v>1276</v>
      </c>
      <c r="C1983" t="s">
        <v>323</v>
      </c>
      <c r="D1983">
        <v>1986</v>
      </c>
      <c r="E1983">
        <v>120</v>
      </c>
      <c r="F1983" t="s">
        <v>21</v>
      </c>
      <c r="G1983">
        <v>7.7</v>
      </c>
      <c r="H1983">
        <v>76</v>
      </c>
      <c r="I1983">
        <v>8.5500000000000007</v>
      </c>
    </row>
    <row r="1984" spans="1:9">
      <c r="A1984">
        <v>784</v>
      </c>
      <c r="B1984" t="s">
        <v>1276</v>
      </c>
      <c r="C1984" t="s">
        <v>323</v>
      </c>
      <c r="D1984">
        <v>1986</v>
      </c>
      <c r="E1984">
        <v>120</v>
      </c>
      <c r="F1984" t="s">
        <v>57</v>
      </c>
      <c r="G1984">
        <v>7.7</v>
      </c>
      <c r="H1984">
        <v>76</v>
      </c>
      <c r="I1984">
        <v>8.5500000000000007</v>
      </c>
    </row>
    <row r="1985" spans="1:9">
      <c r="A1985">
        <v>785</v>
      </c>
      <c r="B1985" t="s">
        <v>1277</v>
      </c>
      <c r="C1985" t="s">
        <v>49</v>
      </c>
      <c r="D1985">
        <v>1988</v>
      </c>
      <c r="E1985">
        <v>104</v>
      </c>
      <c r="F1985" t="s">
        <v>40</v>
      </c>
      <c r="G1985">
        <v>7.7</v>
      </c>
      <c r="H1985">
        <v>83</v>
      </c>
      <c r="I1985">
        <v>156.44999999999999</v>
      </c>
    </row>
    <row r="1986" spans="1:9">
      <c r="A1986">
        <v>785</v>
      </c>
      <c r="B1986" t="s">
        <v>1277</v>
      </c>
      <c r="C1986" t="s">
        <v>49</v>
      </c>
      <c r="D1986">
        <v>1988</v>
      </c>
      <c r="E1986">
        <v>104</v>
      </c>
      <c r="F1986" t="s">
        <v>36</v>
      </c>
      <c r="G1986">
        <v>7.7</v>
      </c>
      <c r="H1986">
        <v>83</v>
      </c>
      <c r="I1986">
        <v>156.44999999999999</v>
      </c>
    </row>
    <row r="1987" spans="1:9">
      <c r="A1987">
        <v>785</v>
      </c>
      <c r="B1987" t="s">
        <v>1277</v>
      </c>
      <c r="C1987" t="s">
        <v>49</v>
      </c>
      <c r="D1987">
        <v>1988</v>
      </c>
      <c r="E1987">
        <v>104</v>
      </c>
      <c r="F1987" t="s">
        <v>60</v>
      </c>
      <c r="G1987">
        <v>7.7</v>
      </c>
      <c r="H1987">
        <v>83</v>
      </c>
      <c r="I1987">
        <v>156.44999999999999</v>
      </c>
    </row>
    <row r="1988" spans="1:9">
      <c r="A1988">
        <v>786</v>
      </c>
      <c r="B1988" t="s">
        <v>1278</v>
      </c>
      <c r="C1988" t="s">
        <v>879</v>
      </c>
      <c r="D1988">
        <v>2009</v>
      </c>
      <c r="E1988">
        <v>100</v>
      </c>
      <c r="F1988" t="s">
        <v>40</v>
      </c>
      <c r="G1988">
        <v>7.7</v>
      </c>
      <c r="H1988">
        <v>80</v>
      </c>
      <c r="I1988">
        <v>75.290000000000006</v>
      </c>
    </row>
    <row r="1989" spans="1:9">
      <c r="A1989">
        <v>786</v>
      </c>
      <c r="B1989" t="s">
        <v>1278</v>
      </c>
      <c r="C1989" t="s">
        <v>879</v>
      </c>
      <c r="D1989">
        <v>2009</v>
      </c>
      <c r="E1989">
        <v>100</v>
      </c>
      <c r="F1989" t="s">
        <v>21</v>
      </c>
      <c r="G1989">
        <v>7.7</v>
      </c>
      <c r="H1989">
        <v>80</v>
      </c>
      <c r="I1989">
        <v>75.290000000000006</v>
      </c>
    </row>
    <row r="1990" spans="1:9">
      <c r="A1990">
        <v>786</v>
      </c>
      <c r="B1990" t="s">
        <v>1278</v>
      </c>
      <c r="C1990" t="s">
        <v>879</v>
      </c>
      <c r="D1990">
        <v>2009</v>
      </c>
      <c r="E1990">
        <v>100</v>
      </c>
      <c r="F1990" t="s">
        <v>88</v>
      </c>
      <c r="G1990">
        <v>7.7</v>
      </c>
      <c r="H1990">
        <v>80</v>
      </c>
      <c r="I1990">
        <v>75.290000000000006</v>
      </c>
    </row>
    <row r="1991" spans="1:9">
      <c r="A1991">
        <v>787</v>
      </c>
      <c r="B1991" t="s">
        <v>1279</v>
      </c>
      <c r="C1991" t="s">
        <v>1280</v>
      </c>
      <c r="D1991">
        <v>1992</v>
      </c>
      <c r="E1991">
        <v>100</v>
      </c>
      <c r="F1991" t="s">
        <v>24</v>
      </c>
      <c r="G1991">
        <v>7.7</v>
      </c>
      <c r="H1991">
        <v>82</v>
      </c>
      <c r="I1991">
        <v>10.73</v>
      </c>
    </row>
    <row r="1992" spans="1:9">
      <c r="A1992">
        <v>787</v>
      </c>
      <c r="B1992" t="s">
        <v>1279</v>
      </c>
      <c r="C1992" t="s">
        <v>1280</v>
      </c>
      <c r="D1992">
        <v>1992</v>
      </c>
      <c r="E1992">
        <v>100</v>
      </c>
      <c r="F1992" t="s">
        <v>21</v>
      </c>
      <c r="G1992">
        <v>7.7</v>
      </c>
      <c r="H1992">
        <v>82</v>
      </c>
      <c r="I1992">
        <v>10.73</v>
      </c>
    </row>
    <row r="1993" spans="1:9">
      <c r="A1993">
        <v>787</v>
      </c>
      <c r="B1993" t="s">
        <v>1279</v>
      </c>
      <c r="C1993" t="s">
        <v>1280</v>
      </c>
      <c r="D1993">
        <v>1992</v>
      </c>
      <c r="E1993">
        <v>100</v>
      </c>
      <c r="F1993" t="s">
        <v>57</v>
      </c>
      <c r="G1993">
        <v>7.7</v>
      </c>
      <c r="H1993">
        <v>82</v>
      </c>
      <c r="I1993">
        <v>10.73</v>
      </c>
    </row>
    <row r="1994" spans="1:9">
      <c r="A1994">
        <v>788</v>
      </c>
      <c r="B1994" t="s">
        <v>1281</v>
      </c>
      <c r="C1994" t="s">
        <v>1282</v>
      </c>
      <c r="D1994">
        <v>1967</v>
      </c>
      <c r="E1994">
        <v>108</v>
      </c>
      <c r="F1994" t="s">
        <v>83</v>
      </c>
      <c r="G1994">
        <v>7.7</v>
      </c>
      <c r="H1994">
        <v>81</v>
      </c>
      <c r="I1994">
        <v>17.55</v>
      </c>
    </row>
    <row r="1995" spans="1:9">
      <c r="A1995">
        <v>789</v>
      </c>
      <c r="B1995" t="s">
        <v>1283</v>
      </c>
      <c r="C1995" t="s">
        <v>47</v>
      </c>
      <c r="D1995">
        <v>1997</v>
      </c>
      <c r="E1995">
        <v>129</v>
      </c>
      <c r="F1995" t="s">
        <v>21</v>
      </c>
      <c r="G1995">
        <v>7.7</v>
      </c>
      <c r="H1995">
        <v>63</v>
      </c>
      <c r="I1995">
        <v>48.32</v>
      </c>
    </row>
    <row r="1996" spans="1:9">
      <c r="A1996">
        <v>789</v>
      </c>
      <c r="B1996" t="s">
        <v>1283</v>
      </c>
      <c r="C1996" t="s">
        <v>47</v>
      </c>
      <c r="D1996">
        <v>1997</v>
      </c>
      <c r="E1996">
        <v>129</v>
      </c>
      <c r="F1996" t="s">
        <v>57</v>
      </c>
      <c r="G1996">
        <v>7.7</v>
      </c>
      <c r="H1996">
        <v>63</v>
      </c>
      <c r="I1996">
        <v>48.32</v>
      </c>
    </row>
    <row r="1997" spans="1:9">
      <c r="A1997">
        <v>789</v>
      </c>
      <c r="B1997" t="s">
        <v>1283</v>
      </c>
      <c r="C1997" t="s">
        <v>47</v>
      </c>
      <c r="D1997">
        <v>1997</v>
      </c>
      <c r="E1997">
        <v>129</v>
      </c>
      <c r="F1997" t="s">
        <v>83</v>
      </c>
      <c r="G1997">
        <v>7.7</v>
      </c>
      <c r="H1997">
        <v>63</v>
      </c>
      <c r="I1997">
        <v>48.32</v>
      </c>
    </row>
    <row r="1998" spans="1:9">
      <c r="A1998">
        <v>790</v>
      </c>
      <c r="B1998" t="s">
        <v>1284</v>
      </c>
      <c r="C1998" t="s">
        <v>1285</v>
      </c>
      <c r="D1998">
        <v>2002</v>
      </c>
      <c r="E1998">
        <v>131</v>
      </c>
      <c r="F1998" t="s">
        <v>27</v>
      </c>
      <c r="G1998">
        <v>7.7</v>
      </c>
      <c r="H1998">
        <v>61</v>
      </c>
      <c r="I1998">
        <v>54.23</v>
      </c>
    </row>
    <row r="1999" spans="1:9">
      <c r="A1999">
        <v>790</v>
      </c>
      <c r="B1999" t="s">
        <v>1284</v>
      </c>
      <c r="C1999" t="s">
        <v>1285</v>
      </c>
      <c r="D1999">
        <v>2002</v>
      </c>
      <c r="E1999">
        <v>131</v>
      </c>
      <c r="F1999" t="s">
        <v>36</v>
      </c>
      <c r="G1999">
        <v>7.7</v>
      </c>
      <c r="H1999">
        <v>61</v>
      </c>
      <c r="I1999">
        <v>54.23</v>
      </c>
    </row>
    <row r="2000" spans="1:9">
      <c r="A2000">
        <v>790</v>
      </c>
      <c r="B2000" t="s">
        <v>1284</v>
      </c>
      <c r="C2000" t="s">
        <v>1285</v>
      </c>
      <c r="D2000">
        <v>2002</v>
      </c>
      <c r="E2000">
        <v>131</v>
      </c>
      <c r="F2000" t="s">
        <v>21</v>
      </c>
      <c r="G2000">
        <v>7.7</v>
      </c>
      <c r="H2000">
        <v>61</v>
      </c>
      <c r="I2000">
        <v>54.23</v>
      </c>
    </row>
    <row r="2001" spans="1:9">
      <c r="A2001">
        <v>791</v>
      </c>
      <c r="B2001" t="s">
        <v>1286</v>
      </c>
      <c r="C2001" t="s">
        <v>1287</v>
      </c>
      <c r="D2001">
        <v>2009</v>
      </c>
      <c r="E2001">
        <v>141</v>
      </c>
      <c r="F2001" t="s">
        <v>21</v>
      </c>
      <c r="G2001">
        <v>7.7</v>
      </c>
      <c r="H2001">
        <v>63</v>
      </c>
      <c r="I2001">
        <v>0</v>
      </c>
    </row>
    <row r="2002" spans="1:9">
      <c r="A2002">
        <v>791</v>
      </c>
      <c r="B2002" t="s">
        <v>1286</v>
      </c>
      <c r="C2002" t="s">
        <v>1287</v>
      </c>
      <c r="D2002">
        <v>2009</v>
      </c>
      <c r="E2002">
        <v>141</v>
      </c>
      <c r="F2002" t="s">
        <v>70</v>
      </c>
      <c r="G2002">
        <v>7.7</v>
      </c>
      <c r="H2002">
        <v>63</v>
      </c>
      <c r="I2002">
        <v>0</v>
      </c>
    </row>
    <row r="2003" spans="1:9">
      <c r="A2003">
        <v>791</v>
      </c>
      <c r="B2003" t="s">
        <v>1286</v>
      </c>
      <c r="C2003" t="s">
        <v>1287</v>
      </c>
      <c r="D2003">
        <v>2009</v>
      </c>
      <c r="E2003">
        <v>141</v>
      </c>
      <c r="F2003" t="s">
        <v>50</v>
      </c>
      <c r="G2003">
        <v>7.7</v>
      </c>
      <c r="H2003">
        <v>63</v>
      </c>
      <c r="I2003">
        <v>0</v>
      </c>
    </row>
    <row r="2004" spans="1:9">
      <c r="A2004">
        <v>792</v>
      </c>
      <c r="B2004" t="s">
        <v>1288</v>
      </c>
      <c r="C2004" t="s">
        <v>1289</v>
      </c>
      <c r="D2004">
        <v>2014</v>
      </c>
      <c r="E2004">
        <v>100</v>
      </c>
      <c r="F2004" t="s">
        <v>40</v>
      </c>
      <c r="G2004">
        <v>7.7</v>
      </c>
      <c r="H2004">
        <v>83</v>
      </c>
      <c r="I2004">
        <v>257.76</v>
      </c>
    </row>
    <row r="2005" spans="1:9">
      <c r="A2005">
        <v>792</v>
      </c>
      <c r="B2005" t="s">
        <v>1288</v>
      </c>
      <c r="C2005" t="s">
        <v>1289</v>
      </c>
      <c r="D2005">
        <v>2014</v>
      </c>
      <c r="E2005">
        <v>100</v>
      </c>
      <c r="F2005" t="s">
        <v>27</v>
      </c>
      <c r="G2005">
        <v>7.7</v>
      </c>
      <c r="H2005">
        <v>83</v>
      </c>
      <c r="I2005">
        <v>257.76</v>
      </c>
    </row>
    <row r="2006" spans="1:9">
      <c r="A2006">
        <v>792</v>
      </c>
      <c r="B2006" t="s">
        <v>1288</v>
      </c>
      <c r="C2006" t="s">
        <v>1289</v>
      </c>
      <c r="D2006">
        <v>2014</v>
      </c>
      <c r="E2006">
        <v>100</v>
      </c>
      <c r="F2006" t="s">
        <v>36</v>
      </c>
      <c r="G2006">
        <v>7.7</v>
      </c>
      <c r="H2006">
        <v>83</v>
      </c>
      <c r="I2006">
        <v>257.76</v>
      </c>
    </row>
    <row r="2007" spans="1:9">
      <c r="A2007">
        <v>793</v>
      </c>
      <c r="B2007" t="s">
        <v>1290</v>
      </c>
      <c r="C2007" t="s">
        <v>82</v>
      </c>
      <c r="D2007">
        <v>1993</v>
      </c>
      <c r="E2007">
        <v>125</v>
      </c>
      <c r="F2007" t="s">
        <v>21</v>
      </c>
      <c r="G2007">
        <v>7.7</v>
      </c>
      <c r="H2007">
        <v>66</v>
      </c>
      <c r="I2007">
        <v>77.319999999999993</v>
      </c>
    </row>
    <row r="2008" spans="1:9">
      <c r="A2008">
        <v>794</v>
      </c>
      <c r="B2008" t="s">
        <v>1291</v>
      </c>
      <c r="C2008" t="s">
        <v>1292</v>
      </c>
      <c r="D2008">
        <v>2010</v>
      </c>
      <c r="E2008">
        <v>100</v>
      </c>
      <c r="F2008" t="s">
        <v>40</v>
      </c>
      <c r="G2008">
        <v>7.7</v>
      </c>
      <c r="H2008">
        <v>71</v>
      </c>
      <c r="I2008">
        <v>200.82</v>
      </c>
    </row>
    <row r="2009" spans="1:9">
      <c r="A2009">
        <v>794</v>
      </c>
      <c r="B2009" t="s">
        <v>1291</v>
      </c>
      <c r="C2009" t="s">
        <v>1292</v>
      </c>
      <c r="D2009">
        <v>2010</v>
      </c>
      <c r="E2009">
        <v>100</v>
      </c>
      <c r="F2009" t="s">
        <v>36</v>
      </c>
      <c r="G2009">
        <v>7.7</v>
      </c>
      <c r="H2009">
        <v>71</v>
      </c>
      <c r="I2009">
        <v>200.82</v>
      </c>
    </row>
    <row r="2010" spans="1:9">
      <c r="A2010">
        <v>794</v>
      </c>
      <c r="B2010" t="s">
        <v>1291</v>
      </c>
      <c r="C2010" t="s">
        <v>1292</v>
      </c>
      <c r="D2010">
        <v>2010</v>
      </c>
      <c r="E2010">
        <v>100</v>
      </c>
      <c r="F2010" t="s">
        <v>60</v>
      </c>
      <c r="G2010">
        <v>7.7</v>
      </c>
      <c r="H2010">
        <v>71</v>
      </c>
      <c r="I2010">
        <v>200.82</v>
      </c>
    </row>
    <row r="2011" spans="1:9">
      <c r="A2011">
        <v>795</v>
      </c>
      <c r="B2011" t="s">
        <v>1293</v>
      </c>
      <c r="C2011" t="s">
        <v>828</v>
      </c>
      <c r="D2011">
        <v>2004</v>
      </c>
      <c r="E2011">
        <v>146</v>
      </c>
      <c r="F2011" t="s">
        <v>27</v>
      </c>
      <c r="G2011">
        <v>7.7</v>
      </c>
      <c r="H2011">
        <v>47</v>
      </c>
      <c r="I2011">
        <v>77.91</v>
      </c>
    </row>
    <row r="2012" spans="1:9">
      <c r="A2012">
        <v>795</v>
      </c>
      <c r="B2012" t="s">
        <v>1293</v>
      </c>
      <c r="C2012" t="s">
        <v>828</v>
      </c>
      <c r="D2012">
        <v>2004</v>
      </c>
      <c r="E2012">
        <v>146</v>
      </c>
      <c r="F2012" t="s">
        <v>24</v>
      </c>
      <c r="G2012">
        <v>7.7</v>
      </c>
      <c r="H2012">
        <v>47</v>
      </c>
      <c r="I2012">
        <v>77.91</v>
      </c>
    </row>
    <row r="2013" spans="1:9">
      <c r="A2013">
        <v>795</v>
      </c>
      <c r="B2013" t="s">
        <v>1293</v>
      </c>
      <c r="C2013" t="s">
        <v>828</v>
      </c>
      <c r="D2013">
        <v>2004</v>
      </c>
      <c r="E2013">
        <v>146</v>
      </c>
      <c r="F2013" t="s">
        <v>21</v>
      </c>
      <c r="G2013">
        <v>7.7</v>
      </c>
      <c r="H2013">
        <v>47</v>
      </c>
      <c r="I2013">
        <v>77.91</v>
      </c>
    </row>
    <row r="2014" spans="1:9">
      <c r="A2014">
        <v>796</v>
      </c>
      <c r="B2014" t="s">
        <v>1294</v>
      </c>
      <c r="C2014" t="s">
        <v>489</v>
      </c>
      <c r="D2014">
        <v>2014</v>
      </c>
      <c r="E2014">
        <v>119</v>
      </c>
      <c r="F2014" t="s">
        <v>60</v>
      </c>
      <c r="G2014">
        <v>7.7</v>
      </c>
      <c r="H2014">
        <v>87</v>
      </c>
      <c r="I2014">
        <v>42.34</v>
      </c>
    </row>
    <row r="2015" spans="1:9">
      <c r="A2015">
        <v>796</v>
      </c>
      <c r="B2015" t="s">
        <v>1294</v>
      </c>
      <c r="C2015" t="s">
        <v>489</v>
      </c>
      <c r="D2015">
        <v>2014</v>
      </c>
      <c r="E2015">
        <v>119</v>
      </c>
      <c r="F2015" t="s">
        <v>21</v>
      </c>
      <c r="G2015">
        <v>7.7</v>
      </c>
      <c r="H2015">
        <v>87</v>
      </c>
      <c r="I2015">
        <v>42.34</v>
      </c>
    </row>
    <row r="2016" spans="1:9">
      <c r="A2016">
        <v>797</v>
      </c>
      <c r="B2016" t="s">
        <v>1295</v>
      </c>
      <c r="C2016" t="s">
        <v>1296</v>
      </c>
      <c r="D2016">
        <v>1972</v>
      </c>
      <c r="E2016">
        <v>109</v>
      </c>
      <c r="F2016" t="s">
        <v>36</v>
      </c>
      <c r="G2016">
        <v>7.7</v>
      </c>
      <c r="H2016">
        <v>80</v>
      </c>
      <c r="I2016">
        <v>7.06</v>
      </c>
    </row>
    <row r="2017" spans="1:9">
      <c r="A2017">
        <v>797</v>
      </c>
      <c r="B2017" t="s">
        <v>1295</v>
      </c>
      <c r="C2017" t="s">
        <v>1296</v>
      </c>
      <c r="D2017">
        <v>1972</v>
      </c>
      <c r="E2017">
        <v>109</v>
      </c>
      <c r="F2017" t="s">
        <v>21</v>
      </c>
      <c r="G2017">
        <v>7.7</v>
      </c>
      <c r="H2017">
        <v>80</v>
      </c>
      <c r="I2017">
        <v>7.06</v>
      </c>
    </row>
    <row r="2018" spans="1:9">
      <c r="A2018">
        <v>797</v>
      </c>
      <c r="B2018" t="s">
        <v>1295</v>
      </c>
      <c r="C2018" t="s">
        <v>1296</v>
      </c>
      <c r="D2018">
        <v>1972</v>
      </c>
      <c r="E2018">
        <v>109</v>
      </c>
      <c r="F2018" t="s">
        <v>83</v>
      </c>
      <c r="G2018">
        <v>7.7</v>
      </c>
      <c r="H2018">
        <v>80</v>
      </c>
      <c r="I2018">
        <v>7.06</v>
      </c>
    </row>
    <row r="2019" spans="1:9">
      <c r="A2019">
        <v>798</v>
      </c>
      <c r="B2019" t="s">
        <v>1297</v>
      </c>
      <c r="C2019" t="s">
        <v>1298</v>
      </c>
      <c r="D2019">
        <v>1982</v>
      </c>
      <c r="E2019">
        <v>93</v>
      </c>
      <c r="F2019" t="s">
        <v>27</v>
      </c>
      <c r="G2019">
        <v>7.7</v>
      </c>
      <c r="H2019">
        <v>61</v>
      </c>
      <c r="I2019">
        <v>47.21</v>
      </c>
    </row>
    <row r="2020" spans="1:9">
      <c r="A2020">
        <v>798</v>
      </c>
      <c r="B2020" t="s">
        <v>1297</v>
      </c>
      <c r="C2020" t="s">
        <v>1298</v>
      </c>
      <c r="D2020">
        <v>1982</v>
      </c>
      <c r="E2020">
        <v>93</v>
      </c>
      <c r="F2020" t="s">
        <v>36</v>
      </c>
      <c r="G2020">
        <v>7.7</v>
      </c>
      <c r="H2020">
        <v>61</v>
      </c>
      <c r="I2020">
        <v>47.21</v>
      </c>
    </row>
    <row r="2021" spans="1:9">
      <c r="A2021">
        <v>798</v>
      </c>
      <c r="B2021" t="s">
        <v>1297</v>
      </c>
      <c r="C2021" t="s">
        <v>1298</v>
      </c>
      <c r="D2021">
        <v>1982</v>
      </c>
      <c r="E2021">
        <v>93</v>
      </c>
      <c r="F2021" t="s">
        <v>83</v>
      </c>
      <c r="G2021">
        <v>7.7</v>
      </c>
      <c r="H2021">
        <v>61</v>
      </c>
      <c r="I2021">
        <v>47.21</v>
      </c>
    </row>
    <row r="2022" spans="1:9">
      <c r="A2022">
        <v>799</v>
      </c>
      <c r="B2022" t="s">
        <v>1299</v>
      </c>
      <c r="C2022" t="s">
        <v>851</v>
      </c>
      <c r="D2022">
        <v>1995</v>
      </c>
      <c r="E2022">
        <v>136</v>
      </c>
      <c r="F2022" t="s">
        <v>21</v>
      </c>
      <c r="G2022">
        <v>7.7</v>
      </c>
      <c r="H2022">
        <v>84</v>
      </c>
      <c r="I2022">
        <v>43.18</v>
      </c>
    </row>
    <row r="2023" spans="1:9">
      <c r="A2023">
        <v>799</v>
      </c>
      <c r="B2023" t="s">
        <v>1299</v>
      </c>
      <c r="C2023" t="s">
        <v>851</v>
      </c>
      <c r="D2023">
        <v>1995</v>
      </c>
      <c r="E2023">
        <v>136</v>
      </c>
      <c r="F2023" t="s">
        <v>50</v>
      </c>
      <c r="G2023">
        <v>7.7</v>
      </c>
      <c r="H2023">
        <v>84</v>
      </c>
      <c r="I2023">
        <v>43.18</v>
      </c>
    </row>
    <row r="2024" spans="1:9">
      <c r="A2024">
        <v>800</v>
      </c>
      <c r="B2024" t="s">
        <v>1300</v>
      </c>
      <c r="C2024" t="s">
        <v>1301</v>
      </c>
      <c r="D2024">
        <v>1982</v>
      </c>
      <c r="E2024">
        <v>113</v>
      </c>
      <c r="F2024" t="s">
        <v>27</v>
      </c>
      <c r="G2024">
        <v>7.7</v>
      </c>
      <c r="H2024">
        <v>68</v>
      </c>
      <c r="I2024">
        <v>78.91</v>
      </c>
    </row>
    <row r="2025" spans="1:9">
      <c r="A2025">
        <v>800</v>
      </c>
      <c r="B2025" t="s">
        <v>1300</v>
      </c>
      <c r="C2025" t="s">
        <v>1301</v>
      </c>
      <c r="D2025">
        <v>1982</v>
      </c>
      <c r="E2025">
        <v>113</v>
      </c>
      <c r="F2025" t="s">
        <v>36</v>
      </c>
      <c r="G2025">
        <v>7.7</v>
      </c>
      <c r="H2025">
        <v>68</v>
      </c>
      <c r="I2025">
        <v>78.91</v>
      </c>
    </row>
    <row r="2026" spans="1:9">
      <c r="A2026">
        <v>800</v>
      </c>
      <c r="B2026" t="s">
        <v>1300</v>
      </c>
      <c r="C2026" t="s">
        <v>1301</v>
      </c>
      <c r="D2026">
        <v>1982</v>
      </c>
      <c r="E2026">
        <v>113</v>
      </c>
      <c r="F2026" t="s">
        <v>44</v>
      </c>
      <c r="G2026">
        <v>7.7</v>
      </c>
      <c r="H2026">
        <v>68</v>
      </c>
      <c r="I2026">
        <v>78.91</v>
      </c>
    </row>
    <row r="2027" spans="1:9">
      <c r="A2027">
        <v>801</v>
      </c>
      <c r="B2027" t="s">
        <v>1302</v>
      </c>
      <c r="C2027" t="s">
        <v>1303</v>
      </c>
      <c r="D2027">
        <v>2014</v>
      </c>
      <c r="E2027">
        <v>126</v>
      </c>
      <c r="F2027" t="s">
        <v>21</v>
      </c>
      <c r="G2027">
        <v>7.7</v>
      </c>
      <c r="H2027">
        <v>69</v>
      </c>
      <c r="I2027">
        <v>124.87</v>
      </c>
    </row>
    <row r="2028" spans="1:9">
      <c r="A2028">
        <v>801</v>
      </c>
      <c r="B2028" t="s">
        <v>1302</v>
      </c>
      <c r="C2028" t="s">
        <v>1303</v>
      </c>
      <c r="D2028">
        <v>2014</v>
      </c>
      <c r="E2028">
        <v>126</v>
      </c>
      <c r="F2028" t="s">
        <v>50</v>
      </c>
      <c r="G2028">
        <v>7.7</v>
      </c>
      <c r="H2028">
        <v>69</v>
      </c>
      <c r="I2028">
        <v>124.87</v>
      </c>
    </row>
    <row r="2029" spans="1:9">
      <c r="A2029">
        <v>802</v>
      </c>
      <c r="B2029" t="s">
        <v>1304</v>
      </c>
      <c r="C2029" t="s">
        <v>667</v>
      </c>
      <c r="D2029">
        <v>2004</v>
      </c>
      <c r="E2029">
        <v>108</v>
      </c>
      <c r="F2029" t="s">
        <v>27</v>
      </c>
      <c r="G2029">
        <v>7.7</v>
      </c>
      <c r="H2029">
        <v>73</v>
      </c>
      <c r="I2029">
        <v>176.24</v>
      </c>
    </row>
    <row r="2030" spans="1:9">
      <c r="A2030">
        <v>802</v>
      </c>
      <c r="B2030" t="s">
        <v>1304</v>
      </c>
      <c r="C2030" t="s">
        <v>667</v>
      </c>
      <c r="D2030">
        <v>2004</v>
      </c>
      <c r="E2030">
        <v>108</v>
      </c>
      <c r="F2030" t="s">
        <v>57</v>
      </c>
      <c r="G2030">
        <v>7.7</v>
      </c>
      <c r="H2030">
        <v>73</v>
      </c>
      <c r="I2030">
        <v>176.24</v>
      </c>
    </row>
    <row r="2031" spans="1:9">
      <c r="A2031">
        <v>802</v>
      </c>
      <c r="B2031" t="s">
        <v>1304</v>
      </c>
      <c r="C2031" t="s">
        <v>667</v>
      </c>
      <c r="D2031">
        <v>2004</v>
      </c>
      <c r="E2031">
        <v>108</v>
      </c>
      <c r="F2031" t="s">
        <v>83</v>
      </c>
      <c r="G2031">
        <v>7.7</v>
      </c>
      <c r="H2031">
        <v>73</v>
      </c>
      <c r="I2031">
        <v>176.24</v>
      </c>
    </row>
    <row r="2032" spans="1:9">
      <c r="A2032">
        <v>803</v>
      </c>
      <c r="B2032" t="s">
        <v>1305</v>
      </c>
      <c r="C2032" t="s">
        <v>1306</v>
      </c>
      <c r="D2032">
        <v>2012</v>
      </c>
      <c r="E2032">
        <v>101</v>
      </c>
      <c r="F2032" t="s">
        <v>40</v>
      </c>
      <c r="G2032">
        <v>7.7</v>
      </c>
      <c r="H2032">
        <v>72</v>
      </c>
      <c r="I2032">
        <v>189.42</v>
      </c>
    </row>
    <row r="2033" spans="1:9">
      <c r="A2033">
        <v>803</v>
      </c>
      <c r="B2033" t="s">
        <v>1305</v>
      </c>
      <c r="C2033" t="s">
        <v>1306</v>
      </c>
      <c r="D2033">
        <v>2012</v>
      </c>
      <c r="E2033">
        <v>101</v>
      </c>
      <c r="F2033" t="s">
        <v>36</v>
      </c>
      <c r="G2033">
        <v>7.7</v>
      </c>
      <c r="H2033">
        <v>72</v>
      </c>
      <c r="I2033">
        <v>189.42</v>
      </c>
    </row>
    <row r="2034" spans="1:9">
      <c r="A2034">
        <v>803</v>
      </c>
      <c r="B2034" t="s">
        <v>1305</v>
      </c>
      <c r="C2034" t="s">
        <v>1306</v>
      </c>
      <c r="D2034">
        <v>2012</v>
      </c>
      <c r="E2034">
        <v>101</v>
      </c>
      <c r="F2034" t="s">
        <v>60</v>
      </c>
      <c r="G2034">
        <v>7.7</v>
      </c>
      <c r="H2034">
        <v>72</v>
      </c>
      <c r="I2034">
        <v>189.42</v>
      </c>
    </row>
    <row r="2035" spans="1:9">
      <c r="A2035">
        <v>804</v>
      </c>
      <c r="B2035" t="s">
        <v>1307</v>
      </c>
      <c r="C2035" t="s">
        <v>305</v>
      </c>
      <c r="D2035">
        <v>1995</v>
      </c>
      <c r="E2035">
        <v>140</v>
      </c>
      <c r="F2035" t="s">
        <v>36</v>
      </c>
      <c r="G2035">
        <v>7.7</v>
      </c>
      <c r="H2035">
        <v>77</v>
      </c>
      <c r="I2035">
        <v>173.84</v>
      </c>
    </row>
    <row r="2036" spans="1:9">
      <c r="A2036">
        <v>804</v>
      </c>
      <c r="B2036" t="s">
        <v>1307</v>
      </c>
      <c r="C2036" t="s">
        <v>305</v>
      </c>
      <c r="D2036">
        <v>1995</v>
      </c>
      <c r="E2036">
        <v>140</v>
      </c>
      <c r="F2036" t="s">
        <v>21</v>
      </c>
      <c r="G2036">
        <v>7.7</v>
      </c>
      <c r="H2036">
        <v>77</v>
      </c>
      <c r="I2036">
        <v>173.84</v>
      </c>
    </row>
    <row r="2037" spans="1:9">
      <c r="A2037">
        <v>804</v>
      </c>
      <c r="B2037" t="s">
        <v>1307</v>
      </c>
      <c r="C2037" t="s">
        <v>305</v>
      </c>
      <c r="D2037">
        <v>1995</v>
      </c>
      <c r="E2037">
        <v>140</v>
      </c>
      <c r="F2037" t="s">
        <v>31</v>
      </c>
      <c r="G2037">
        <v>7.7</v>
      </c>
      <c r="H2037">
        <v>77</v>
      </c>
      <c r="I2037">
        <v>173.84</v>
      </c>
    </row>
    <row r="2038" spans="1:9">
      <c r="A2038">
        <v>805</v>
      </c>
      <c r="B2038" t="s">
        <v>1308</v>
      </c>
      <c r="C2038" t="s">
        <v>703</v>
      </c>
      <c r="D2038">
        <v>2011</v>
      </c>
      <c r="E2038">
        <v>94</v>
      </c>
      <c r="F2038" t="s">
        <v>60</v>
      </c>
      <c r="G2038">
        <v>7.7</v>
      </c>
      <c r="H2038">
        <v>81</v>
      </c>
      <c r="I2038">
        <v>56.82</v>
      </c>
    </row>
    <row r="2039" spans="1:9">
      <c r="A2039">
        <v>805</v>
      </c>
      <c r="B2039" t="s">
        <v>1308</v>
      </c>
      <c r="C2039" t="s">
        <v>703</v>
      </c>
      <c r="D2039">
        <v>2011</v>
      </c>
      <c r="E2039">
        <v>94</v>
      </c>
      <c r="F2039" t="s">
        <v>70</v>
      </c>
      <c r="G2039">
        <v>7.7</v>
      </c>
      <c r="H2039">
        <v>81</v>
      </c>
      <c r="I2039">
        <v>56.82</v>
      </c>
    </row>
    <row r="2040" spans="1:9">
      <c r="A2040">
        <v>805</v>
      </c>
      <c r="B2040" t="s">
        <v>1308</v>
      </c>
      <c r="C2040" t="s">
        <v>703</v>
      </c>
      <c r="D2040">
        <v>2011</v>
      </c>
      <c r="E2040">
        <v>94</v>
      </c>
      <c r="F2040" t="s">
        <v>50</v>
      </c>
      <c r="G2040">
        <v>7.7</v>
      </c>
      <c r="H2040">
        <v>81</v>
      </c>
      <c r="I2040">
        <v>56.82</v>
      </c>
    </row>
    <row r="2041" spans="1:9">
      <c r="A2041">
        <v>806</v>
      </c>
      <c r="B2041" t="s">
        <v>1309</v>
      </c>
      <c r="C2041" t="s">
        <v>1310</v>
      </c>
      <c r="D2041">
        <v>2019</v>
      </c>
      <c r="E2041">
        <v>100</v>
      </c>
      <c r="F2041" t="s">
        <v>40</v>
      </c>
      <c r="G2041">
        <v>7.7</v>
      </c>
      <c r="H2041">
        <v>84</v>
      </c>
      <c r="I2041">
        <v>434.04</v>
      </c>
    </row>
    <row r="2042" spans="1:9">
      <c r="A2042">
        <v>806</v>
      </c>
      <c r="B2042" t="s">
        <v>1309</v>
      </c>
      <c r="C2042" t="s">
        <v>1310</v>
      </c>
      <c r="D2042">
        <v>2019</v>
      </c>
      <c r="E2042">
        <v>100</v>
      </c>
      <c r="F2042" t="s">
        <v>36</v>
      </c>
      <c r="G2042">
        <v>7.7</v>
      </c>
      <c r="H2042">
        <v>84</v>
      </c>
      <c r="I2042">
        <v>434.04</v>
      </c>
    </row>
    <row r="2043" spans="1:9">
      <c r="A2043">
        <v>806</v>
      </c>
      <c r="B2043" t="s">
        <v>1309</v>
      </c>
      <c r="C2043" t="s">
        <v>1310</v>
      </c>
      <c r="D2043">
        <v>2019</v>
      </c>
      <c r="E2043">
        <v>100</v>
      </c>
      <c r="F2043" t="s">
        <v>60</v>
      </c>
      <c r="G2043">
        <v>7.7</v>
      </c>
      <c r="H2043">
        <v>84</v>
      </c>
      <c r="I2043">
        <v>434.04</v>
      </c>
    </row>
    <row r="2044" spans="1:9">
      <c r="A2044">
        <v>807</v>
      </c>
      <c r="B2044" t="s">
        <v>1311</v>
      </c>
      <c r="C2044" t="s">
        <v>283</v>
      </c>
      <c r="D2044">
        <v>1978</v>
      </c>
      <c r="E2044">
        <v>91</v>
      </c>
      <c r="F2044" t="s">
        <v>106</v>
      </c>
      <c r="G2044">
        <v>7.7</v>
      </c>
      <c r="H2044">
        <v>87</v>
      </c>
      <c r="I2044">
        <v>47</v>
      </c>
    </row>
    <row r="2045" spans="1:9">
      <c r="A2045">
        <v>807</v>
      </c>
      <c r="B2045" t="s">
        <v>1311</v>
      </c>
      <c r="C2045" t="s">
        <v>283</v>
      </c>
      <c r="D2045">
        <v>1978</v>
      </c>
      <c r="E2045">
        <v>91</v>
      </c>
      <c r="F2045" t="s">
        <v>83</v>
      </c>
      <c r="G2045">
        <v>7.7</v>
      </c>
      <c r="H2045">
        <v>87</v>
      </c>
      <c r="I2045">
        <v>47</v>
      </c>
    </row>
    <row r="2046" spans="1:9">
      <c r="A2046">
        <v>808</v>
      </c>
      <c r="B2046" t="s">
        <v>1312</v>
      </c>
      <c r="C2046" t="s">
        <v>213</v>
      </c>
      <c r="D2046">
        <v>2020</v>
      </c>
      <c r="E2046">
        <v>117</v>
      </c>
      <c r="F2046" t="s">
        <v>21</v>
      </c>
      <c r="G2046">
        <v>7.7</v>
      </c>
      <c r="H2046">
        <v>79</v>
      </c>
      <c r="I2046">
        <v>0</v>
      </c>
    </row>
    <row r="2047" spans="1:9">
      <c r="A2047">
        <v>809</v>
      </c>
      <c r="B2047" t="s">
        <v>1313</v>
      </c>
      <c r="C2047" t="s">
        <v>1314</v>
      </c>
      <c r="D2047">
        <v>2004</v>
      </c>
      <c r="E2047">
        <v>101</v>
      </c>
      <c r="F2047" t="s">
        <v>21</v>
      </c>
      <c r="G2047">
        <v>7.7</v>
      </c>
      <c r="H2047">
        <v>61</v>
      </c>
      <c r="I2047">
        <v>1.08</v>
      </c>
    </row>
    <row r="2048" spans="1:9">
      <c r="A2048">
        <v>809</v>
      </c>
      <c r="B2048" t="s">
        <v>1313</v>
      </c>
      <c r="C2048" t="s">
        <v>1314</v>
      </c>
      <c r="D2048">
        <v>2004</v>
      </c>
      <c r="E2048">
        <v>101</v>
      </c>
      <c r="F2048" t="s">
        <v>83</v>
      </c>
      <c r="G2048">
        <v>7.7</v>
      </c>
      <c r="H2048">
        <v>61</v>
      </c>
      <c r="I2048">
        <v>1.08</v>
      </c>
    </row>
    <row r="2049" spans="1:9">
      <c r="A2049">
        <v>810</v>
      </c>
      <c r="B2049" t="s">
        <v>1315</v>
      </c>
      <c r="C2049" t="s">
        <v>405</v>
      </c>
      <c r="D2049">
        <v>2000</v>
      </c>
      <c r="E2049">
        <v>107</v>
      </c>
      <c r="F2049" t="s">
        <v>36</v>
      </c>
      <c r="G2049">
        <v>7.7</v>
      </c>
      <c r="H2049">
        <v>69</v>
      </c>
      <c r="I2049">
        <v>45.51</v>
      </c>
    </row>
    <row r="2050" spans="1:9">
      <c r="A2050">
        <v>810</v>
      </c>
      <c r="B2050" t="s">
        <v>1315</v>
      </c>
      <c r="C2050" t="s">
        <v>405</v>
      </c>
      <c r="D2050">
        <v>2000</v>
      </c>
      <c r="E2050">
        <v>107</v>
      </c>
      <c r="F2050" t="s">
        <v>60</v>
      </c>
      <c r="G2050">
        <v>7.7</v>
      </c>
      <c r="H2050">
        <v>69</v>
      </c>
      <c r="I2050">
        <v>45.51</v>
      </c>
    </row>
    <row r="2051" spans="1:9">
      <c r="A2051">
        <v>810</v>
      </c>
      <c r="B2051" t="s">
        <v>1315</v>
      </c>
      <c r="C2051" t="s">
        <v>405</v>
      </c>
      <c r="D2051">
        <v>2000</v>
      </c>
      <c r="E2051">
        <v>107</v>
      </c>
      <c r="F2051" t="s">
        <v>24</v>
      </c>
      <c r="G2051">
        <v>7.7</v>
      </c>
      <c r="H2051">
        <v>69</v>
      </c>
      <c r="I2051">
        <v>45.51</v>
      </c>
    </row>
    <row r="2052" spans="1:9">
      <c r="A2052">
        <v>811</v>
      </c>
      <c r="B2052" t="s">
        <v>1316</v>
      </c>
      <c r="C2052" t="s">
        <v>1317</v>
      </c>
      <c r="D2052">
        <v>2004</v>
      </c>
      <c r="E2052">
        <v>112</v>
      </c>
      <c r="F2052" t="s">
        <v>24</v>
      </c>
      <c r="G2052">
        <v>7.7</v>
      </c>
      <c r="H2052">
        <v>66</v>
      </c>
      <c r="I2052">
        <v>54.58</v>
      </c>
    </row>
    <row r="2053" spans="1:9">
      <c r="A2053">
        <v>811</v>
      </c>
      <c r="B2053" t="s">
        <v>1316</v>
      </c>
      <c r="C2053" t="s">
        <v>1317</v>
      </c>
      <c r="D2053">
        <v>2004</v>
      </c>
      <c r="E2053">
        <v>112</v>
      </c>
      <c r="F2053" t="s">
        <v>21</v>
      </c>
      <c r="G2053">
        <v>7.7</v>
      </c>
      <c r="H2053">
        <v>66</v>
      </c>
      <c r="I2053">
        <v>54.58</v>
      </c>
    </row>
    <row r="2054" spans="1:9">
      <c r="A2054">
        <v>811</v>
      </c>
      <c r="B2054" t="s">
        <v>1316</v>
      </c>
      <c r="C2054" t="s">
        <v>1317</v>
      </c>
      <c r="D2054">
        <v>2004</v>
      </c>
      <c r="E2054">
        <v>112</v>
      </c>
      <c r="F2054" t="s">
        <v>83</v>
      </c>
      <c r="G2054">
        <v>7.7</v>
      </c>
      <c r="H2054">
        <v>66</v>
      </c>
      <c r="I2054">
        <v>54.58</v>
      </c>
    </row>
    <row r="2055" spans="1:9">
      <c r="A2055">
        <v>812</v>
      </c>
      <c r="B2055" t="s">
        <v>1318</v>
      </c>
      <c r="C2055" t="s">
        <v>462</v>
      </c>
      <c r="D2055">
        <v>1993</v>
      </c>
      <c r="E2055">
        <v>118</v>
      </c>
      <c r="F2055" t="s">
        <v>21</v>
      </c>
      <c r="G2055">
        <v>7.7</v>
      </c>
      <c r="H2055">
        <v>73</v>
      </c>
      <c r="I2055">
        <v>9.17</v>
      </c>
    </row>
    <row r="2056" spans="1:9">
      <c r="A2056">
        <v>813</v>
      </c>
      <c r="B2056" t="s">
        <v>1319</v>
      </c>
      <c r="C2056" t="s">
        <v>318</v>
      </c>
      <c r="D2056">
        <v>1960</v>
      </c>
      <c r="E2056">
        <v>128</v>
      </c>
      <c r="F2056" t="s">
        <v>27</v>
      </c>
      <c r="G2056">
        <v>7.7</v>
      </c>
      <c r="H2056">
        <v>74</v>
      </c>
      <c r="I2056">
        <v>4.91</v>
      </c>
    </row>
    <row r="2057" spans="1:9">
      <c r="A2057">
        <v>813</v>
      </c>
      <c r="B2057" t="s">
        <v>1319</v>
      </c>
      <c r="C2057" t="s">
        <v>318</v>
      </c>
      <c r="D2057">
        <v>1960</v>
      </c>
      <c r="E2057">
        <v>128</v>
      </c>
      <c r="F2057" t="s">
        <v>36</v>
      </c>
      <c r="G2057">
        <v>7.7</v>
      </c>
      <c r="H2057">
        <v>74</v>
      </c>
      <c r="I2057">
        <v>4.91</v>
      </c>
    </row>
    <row r="2058" spans="1:9">
      <c r="A2058">
        <v>813</v>
      </c>
      <c r="B2058" t="s">
        <v>1319</v>
      </c>
      <c r="C2058" t="s">
        <v>318</v>
      </c>
      <c r="D2058">
        <v>1960</v>
      </c>
      <c r="E2058">
        <v>128</v>
      </c>
      <c r="F2058" t="s">
        <v>21</v>
      </c>
      <c r="G2058">
        <v>7.7</v>
      </c>
      <c r="H2058">
        <v>74</v>
      </c>
      <c r="I2058">
        <v>4.91</v>
      </c>
    </row>
    <row r="2059" spans="1:9">
      <c r="A2059">
        <v>814</v>
      </c>
      <c r="B2059" t="s">
        <v>1320</v>
      </c>
      <c r="C2059" t="s">
        <v>414</v>
      </c>
      <c r="D2059">
        <v>1971</v>
      </c>
      <c r="E2059">
        <v>104</v>
      </c>
      <c r="F2059" t="s">
        <v>27</v>
      </c>
      <c r="G2059">
        <v>7.7</v>
      </c>
      <c r="H2059">
        <v>94</v>
      </c>
      <c r="I2059">
        <v>15.63</v>
      </c>
    </row>
    <row r="2060" spans="1:9">
      <c r="A2060">
        <v>814</v>
      </c>
      <c r="B2060" t="s">
        <v>1320</v>
      </c>
      <c r="C2060" t="s">
        <v>414</v>
      </c>
      <c r="D2060">
        <v>1971</v>
      </c>
      <c r="E2060">
        <v>104</v>
      </c>
      <c r="F2060" t="s">
        <v>24</v>
      </c>
      <c r="G2060">
        <v>7.7</v>
      </c>
      <c r="H2060">
        <v>94</v>
      </c>
      <c r="I2060">
        <v>15.63</v>
      </c>
    </row>
    <row r="2061" spans="1:9">
      <c r="A2061">
        <v>814</v>
      </c>
      <c r="B2061" t="s">
        <v>1320</v>
      </c>
      <c r="C2061" t="s">
        <v>414</v>
      </c>
      <c r="D2061">
        <v>1971</v>
      </c>
      <c r="E2061">
        <v>104</v>
      </c>
      <c r="F2061" t="s">
        <v>21</v>
      </c>
      <c r="G2061">
        <v>7.7</v>
      </c>
      <c r="H2061">
        <v>94</v>
      </c>
      <c r="I2061">
        <v>15.63</v>
      </c>
    </row>
    <row r="2062" spans="1:9">
      <c r="A2062">
        <v>815</v>
      </c>
      <c r="B2062" t="s">
        <v>1321</v>
      </c>
      <c r="C2062" t="s">
        <v>824</v>
      </c>
      <c r="D2062">
        <v>2013</v>
      </c>
      <c r="E2062">
        <v>91</v>
      </c>
      <c r="F2062" t="s">
        <v>21</v>
      </c>
      <c r="G2062">
        <v>7.7</v>
      </c>
      <c r="H2062">
        <v>96</v>
      </c>
      <c r="I2062">
        <v>274.08999999999997</v>
      </c>
    </row>
    <row r="2063" spans="1:9">
      <c r="A2063">
        <v>815</v>
      </c>
      <c r="B2063" t="s">
        <v>1321</v>
      </c>
      <c r="C2063" t="s">
        <v>824</v>
      </c>
      <c r="D2063">
        <v>2013</v>
      </c>
      <c r="E2063">
        <v>91</v>
      </c>
      <c r="F2063" t="s">
        <v>44</v>
      </c>
      <c r="G2063">
        <v>7.7</v>
      </c>
      <c r="H2063">
        <v>96</v>
      </c>
      <c r="I2063">
        <v>274.08999999999997</v>
      </c>
    </row>
    <row r="2064" spans="1:9">
      <c r="A2064">
        <v>815</v>
      </c>
      <c r="B2064" t="s">
        <v>1321</v>
      </c>
      <c r="C2064" t="s">
        <v>824</v>
      </c>
      <c r="D2064">
        <v>2013</v>
      </c>
      <c r="E2064">
        <v>91</v>
      </c>
      <c r="F2064" t="s">
        <v>83</v>
      </c>
      <c r="G2064">
        <v>7.7</v>
      </c>
      <c r="H2064">
        <v>96</v>
      </c>
      <c r="I2064">
        <v>274.08999999999997</v>
      </c>
    </row>
    <row r="2065" spans="1:9">
      <c r="A2065">
        <v>816</v>
      </c>
      <c r="B2065" t="s">
        <v>1322</v>
      </c>
      <c r="C2065" t="s">
        <v>1239</v>
      </c>
      <c r="D2065">
        <v>1997</v>
      </c>
      <c r="E2065">
        <v>127</v>
      </c>
      <c r="F2065" t="s">
        <v>30</v>
      </c>
      <c r="G2065">
        <v>7.7</v>
      </c>
      <c r="H2065">
        <v>76</v>
      </c>
      <c r="I2065">
        <v>41.91</v>
      </c>
    </row>
    <row r="2066" spans="1:9">
      <c r="A2066">
        <v>816</v>
      </c>
      <c r="B2066" t="s">
        <v>1322</v>
      </c>
      <c r="C2066" t="s">
        <v>1239</v>
      </c>
      <c r="D2066">
        <v>1997</v>
      </c>
      <c r="E2066">
        <v>127</v>
      </c>
      <c r="F2066" t="s">
        <v>24</v>
      </c>
      <c r="G2066">
        <v>7.7</v>
      </c>
      <c r="H2066">
        <v>76</v>
      </c>
      <c r="I2066">
        <v>41.91</v>
      </c>
    </row>
    <row r="2067" spans="1:9">
      <c r="A2067">
        <v>816</v>
      </c>
      <c r="B2067" t="s">
        <v>1322</v>
      </c>
      <c r="C2067" t="s">
        <v>1239</v>
      </c>
      <c r="D2067">
        <v>1997</v>
      </c>
      <c r="E2067">
        <v>127</v>
      </c>
      <c r="F2067" t="s">
        <v>21</v>
      </c>
      <c r="G2067">
        <v>7.7</v>
      </c>
      <c r="H2067">
        <v>76</v>
      </c>
      <c r="I2067">
        <v>41.91</v>
      </c>
    </row>
    <row r="2068" spans="1:9">
      <c r="A2068">
        <v>817</v>
      </c>
      <c r="B2068" t="s">
        <v>1323</v>
      </c>
      <c r="C2068" t="s">
        <v>1324</v>
      </c>
      <c r="D2068">
        <v>2020</v>
      </c>
      <c r="E2068">
        <v>129</v>
      </c>
      <c r="F2068" t="s">
        <v>21</v>
      </c>
      <c r="G2068">
        <v>7.7</v>
      </c>
      <c r="H2068">
        <v>76</v>
      </c>
      <c r="I2068">
        <v>0</v>
      </c>
    </row>
    <row r="2069" spans="1:9">
      <c r="A2069">
        <v>817</v>
      </c>
      <c r="B2069" t="s">
        <v>1323</v>
      </c>
      <c r="C2069" t="s">
        <v>1324</v>
      </c>
      <c r="D2069">
        <v>2020</v>
      </c>
      <c r="E2069">
        <v>129</v>
      </c>
      <c r="F2069" t="s">
        <v>31</v>
      </c>
      <c r="G2069">
        <v>7.7</v>
      </c>
      <c r="H2069">
        <v>76</v>
      </c>
      <c r="I2069">
        <v>0</v>
      </c>
    </row>
    <row r="2070" spans="1:9">
      <c r="A2070">
        <v>817</v>
      </c>
      <c r="B2070" t="s">
        <v>1323</v>
      </c>
      <c r="C2070" t="s">
        <v>1324</v>
      </c>
      <c r="D2070">
        <v>2020</v>
      </c>
      <c r="E2070">
        <v>129</v>
      </c>
      <c r="F2070" t="s">
        <v>83</v>
      </c>
      <c r="G2070">
        <v>7.7</v>
      </c>
      <c r="H2070">
        <v>76</v>
      </c>
      <c r="I2070">
        <v>0</v>
      </c>
    </row>
    <row r="2071" spans="1:9">
      <c r="A2071">
        <v>818</v>
      </c>
      <c r="B2071" t="s">
        <v>1325</v>
      </c>
      <c r="C2071" t="s">
        <v>1326</v>
      </c>
      <c r="D2071">
        <v>1997</v>
      </c>
      <c r="E2071">
        <v>139</v>
      </c>
      <c r="F2071" t="s">
        <v>60</v>
      </c>
      <c r="G2071">
        <v>7.7</v>
      </c>
      <c r="H2071">
        <v>67</v>
      </c>
      <c r="I2071">
        <v>148.47999999999999</v>
      </c>
    </row>
    <row r="2072" spans="1:9">
      <c r="A2072">
        <v>818</v>
      </c>
      <c r="B2072" t="s">
        <v>1325</v>
      </c>
      <c r="C2072" t="s">
        <v>1326</v>
      </c>
      <c r="D2072">
        <v>1997</v>
      </c>
      <c r="E2072">
        <v>139</v>
      </c>
      <c r="F2072" t="s">
        <v>21</v>
      </c>
      <c r="G2072">
        <v>7.7</v>
      </c>
      <c r="H2072">
        <v>67</v>
      </c>
      <c r="I2072">
        <v>148.47999999999999</v>
      </c>
    </row>
    <row r="2073" spans="1:9">
      <c r="A2073">
        <v>818</v>
      </c>
      <c r="B2073" t="s">
        <v>1325</v>
      </c>
      <c r="C2073" t="s">
        <v>1326</v>
      </c>
      <c r="D2073">
        <v>1997</v>
      </c>
      <c r="E2073">
        <v>139</v>
      </c>
      <c r="F2073" t="s">
        <v>50</v>
      </c>
      <c r="G2073">
        <v>7.7</v>
      </c>
      <c r="H2073">
        <v>67</v>
      </c>
      <c r="I2073">
        <v>148.47999999999999</v>
      </c>
    </row>
    <row r="2074" spans="1:9">
      <c r="A2074">
        <v>819</v>
      </c>
      <c r="B2074" t="s">
        <v>1327</v>
      </c>
      <c r="C2074" t="s">
        <v>198</v>
      </c>
      <c r="D2074">
        <v>2002</v>
      </c>
      <c r="E2074">
        <v>117</v>
      </c>
      <c r="F2074" t="s">
        <v>24</v>
      </c>
      <c r="G2074">
        <v>7.7</v>
      </c>
      <c r="H2074">
        <v>72</v>
      </c>
      <c r="I2074">
        <v>104.45</v>
      </c>
    </row>
    <row r="2075" spans="1:9">
      <c r="A2075">
        <v>819</v>
      </c>
      <c r="B2075" t="s">
        <v>1327</v>
      </c>
      <c r="C2075" t="s">
        <v>198</v>
      </c>
      <c r="D2075">
        <v>2002</v>
      </c>
      <c r="E2075">
        <v>117</v>
      </c>
      <c r="F2075" t="s">
        <v>21</v>
      </c>
      <c r="G2075">
        <v>7.7</v>
      </c>
      <c r="H2075">
        <v>72</v>
      </c>
      <c r="I2075">
        <v>104.45</v>
      </c>
    </row>
    <row r="2076" spans="1:9">
      <c r="A2076">
        <v>819</v>
      </c>
      <c r="B2076" t="s">
        <v>1327</v>
      </c>
      <c r="C2076" t="s">
        <v>198</v>
      </c>
      <c r="D2076">
        <v>2002</v>
      </c>
      <c r="E2076">
        <v>117</v>
      </c>
      <c r="F2076" t="s">
        <v>83</v>
      </c>
      <c r="G2076">
        <v>7.7</v>
      </c>
      <c r="H2076">
        <v>72</v>
      </c>
      <c r="I2076">
        <v>104.45</v>
      </c>
    </row>
    <row r="2077" spans="1:9">
      <c r="A2077">
        <v>820</v>
      </c>
      <c r="B2077" t="s">
        <v>1328</v>
      </c>
      <c r="C2077" t="s">
        <v>1329</v>
      </c>
      <c r="D2077">
        <v>1999</v>
      </c>
      <c r="E2077">
        <v>108</v>
      </c>
      <c r="F2077" t="s">
        <v>27</v>
      </c>
      <c r="G2077">
        <v>7.7</v>
      </c>
      <c r="H2077">
        <v>44</v>
      </c>
      <c r="I2077">
        <v>0.03</v>
      </c>
    </row>
    <row r="2078" spans="1:9">
      <c r="A2078">
        <v>820</v>
      </c>
      <c r="B2078" t="s">
        <v>1328</v>
      </c>
      <c r="C2078" t="s">
        <v>1329</v>
      </c>
      <c r="D2078">
        <v>1999</v>
      </c>
      <c r="E2078">
        <v>108</v>
      </c>
      <c r="F2078" t="s">
        <v>83</v>
      </c>
      <c r="G2078">
        <v>7.7</v>
      </c>
      <c r="H2078">
        <v>44</v>
      </c>
      <c r="I2078">
        <v>0.03</v>
      </c>
    </row>
    <row r="2079" spans="1:9">
      <c r="A2079">
        <v>821</v>
      </c>
      <c r="B2079" t="s">
        <v>1330</v>
      </c>
      <c r="C2079" t="s">
        <v>753</v>
      </c>
      <c r="D2079">
        <v>1993</v>
      </c>
      <c r="E2079">
        <v>131</v>
      </c>
      <c r="F2079" t="s">
        <v>60</v>
      </c>
      <c r="G2079">
        <v>7.7</v>
      </c>
      <c r="H2079">
        <v>85</v>
      </c>
      <c r="I2079">
        <v>1.77</v>
      </c>
    </row>
    <row r="2080" spans="1:9">
      <c r="A2080">
        <v>821</v>
      </c>
      <c r="B2080" t="s">
        <v>1330</v>
      </c>
      <c r="C2080" t="s">
        <v>753</v>
      </c>
      <c r="D2080">
        <v>1993</v>
      </c>
      <c r="E2080">
        <v>131</v>
      </c>
      <c r="F2080" t="s">
        <v>21</v>
      </c>
      <c r="G2080">
        <v>7.7</v>
      </c>
      <c r="H2080">
        <v>85</v>
      </c>
      <c r="I2080">
        <v>1.77</v>
      </c>
    </row>
    <row r="2081" spans="1:9">
      <c r="A2081">
        <v>822</v>
      </c>
      <c r="B2081" t="s">
        <v>1331</v>
      </c>
      <c r="C2081" t="s">
        <v>29</v>
      </c>
      <c r="D2081">
        <v>1987</v>
      </c>
      <c r="E2081">
        <v>153</v>
      </c>
      <c r="F2081" t="s">
        <v>21</v>
      </c>
      <c r="G2081">
        <v>7.7</v>
      </c>
      <c r="H2081">
        <v>62</v>
      </c>
      <c r="I2081">
        <v>22.24</v>
      </c>
    </row>
    <row r="2082" spans="1:9">
      <c r="A2082">
        <v>822</v>
      </c>
      <c r="B2082" t="s">
        <v>1331</v>
      </c>
      <c r="C2082" t="s">
        <v>29</v>
      </c>
      <c r="D2082">
        <v>1987</v>
      </c>
      <c r="E2082">
        <v>153</v>
      </c>
      <c r="F2082" t="s">
        <v>80</v>
      </c>
      <c r="G2082">
        <v>7.7</v>
      </c>
      <c r="H2082">
        <v>62</v>
      </c>
      <c r="I2082">
        <v>22.24</v>
      </c>
    </row>
    <row r="2083" spans="1:9">
      <c r="A2083">
        <v>823</v>
      </c>
      <c r="B2083" t="s">
        <v>1332</v>
      </c>
      <c r="C2083" t="s">
        <v>29</v>
      </c>
      <c r="D2083">
        <v>1985</v>
      </c>
      <c r="E2083">
        <v>154</v>
      </c>
      <c r="F2083" t="s">
        <v>21</v>
      </c>
      <c r="G2083">
        <v>7.7</v>
      </c>
      <c r="H2083">
        <v>78</v>
      </c>
      <c r="I2083">
        <v>98.47</v>
      </c>
    </row>
    <row r="2084" spans="1:9">
      <c r="A2084">
        <v>824</v>
      </c>
      <c r="B2084" t="s">
        <v>1333</v>
      </c>
      <c r="C2084" t="s">
        <v>1334</v>
      </c>
      <c r="D2084">
        <v>2019</v>
      </c>
      <c r="E2084">
        <v>120</v>
      </c>
      <c r="F2084" t="s">
        <v>21</v>
      </c>
      <c r="G2084">
        <v>7.7</v>
      </c>
      <c r="H2084">
        <v>82</v>
      </c>
      <c r="I2084">
        <v>0</v>
      </c>
    </row>
    <row r="2085" spans="1:9">
      <c r="A2085">
        <v>824</v>
      </c>
      <c r="B2085" t="s">
        <v>1333</v>
      </c>
      <c r="C2085" t="s">
        <v>1334</v>
      </c>
      <c r="D2085">
        <v>2019</v>
      </c>
      <c r="E2085">
        <v>120</v>
      </c>
      <c r="F2085" t="s">
        <v>112</v>
      </c>
      <c r="G2085">
        <v>7.7</v>
      </c>
      <c r="H2085">
        <v>82</v>
      </c>
      <c r="I2085">
        <v>0</v>
      </c>
    </row>
    <row r="2086" spans="1:9">
      <c r="A2086">
        <v>825</v>
      </c>
      <c r="B2086" t="s">
        <v>1335</v>
      </c>
      <c r="C2086" t="s">
        <v>408</v>
      </c>
      <c r="D2086">
        <v>1989</v>
      </c>
      <c r="E2086">
        <v>95</v>
      </c>
      <c r="F2086" t="s">
        <v>60</v>
      </c>
      <c r="G2086">
        <v>7.7</v>
      </c>
      <c r="H2086">
        <v>76</v>
      </c>
      <c r="I2086">
        <v>92.82</v>
      </c>
    </row>
    <row r="2087" spans="1:9">
      <c r="A2087">
        <v>825</v>
      </c>
      <c r="B2087" t="s">
        <v>1335</v>
      </c>
      <c r="C2087" t="s">
        <v>408</v>
      </c>
      <c r="D2087">
        <v>1989</v>
      </c>
      <c r="E2087">
        <v>95</v>
      </c>
      <c r="F2087" t="s">
        <v>21</v>
      </c>
      <c r="G2087">
        <v>7.7</v>
      </c>
      <c r="H2087">
        <v>76</v>
      </c>
      <c r="I2087">
        <v>92.82</v>
      </c>
    </row>
    <row r="2088" spans="1:9">
      <c r="A2088">
        <v>825</v>
      </c>
      <c r="B2088" t="s">
        <v>1335</v>
      </c>
      <c r="C2088" t="s">
        <v>408</v>
      </c>
      <c r="D2088">
        <v>1989</v>
      </c>
      <c r="E2088">
        <v>95</v>
      </c>
      <c r="F2088" t="s">
        <v>50</v>
      </c>
      <c r="G2088">
        <v>7.7</v>
      </c>
      <c r="H2088">
        <v>76</v>
      </c>
      <c r="I2088">
        <v>92.82</v>
      </c>
    </row>
    <row r="2089" spans="1:9">
      <c r="A2089">
        <v>826</v>
      </c>
      <c r="B2089" t="s">
        <v>1336</v>
      </c>
      <c r="C2089" t="s">
        <v>1337</v>
      </c>
      <c r="D2089">
        <v>2008</v>
      </c>
      <c r="E2089">
        <v>94</v>
      </c>
      <c r="F2089" t="s">
        <v>21</v>
      </c>
      <c r="G2089">
        <v>7.7</v>
      </c>
      <c r="H2089">
        <v>55</v>
      </c>
      <c r="I2089">
        <v>9.0299999999999994</v>
      </c>
    </row>
    <row r="2090" spans="1:9">
      <c r="A2090">
        <v>826</v>
      </c>
      <c r="B2090" t="s">
        <v>1336</v>
      </c>
      <c r="C2090" t="s">
        <v>1337</v>
      </c>
      <c r="D2090">
        <v>2008</v>
      </c>
      <c r="E2090">
        <v>94</v>
      </c>
      <c r="F2090" t="s">
        <v>80</v>
      </c>
      <c r="G2090">
        <v>7.7</v>
      </c>
      <c r="H2090">
        <v>55</v>
      </c>
      <c r="I2090">
        <v>9.0299999999999994</v>
      </c>
    </row>
    <row r="2091" spans="1:9">
      <c r="A2091">
        <v>827</v>
      </c>
      <c r="B2091" t="s">
        <v>1338</v>
      </c>
      <c r="C2091" t="s">
        <v>1339</v>
      </c>
      <c r="D2091">
        <v>2015</v>
      </c>
      <c r="E2091">
        <v>116</v>
      </c>
      <c r="F2091" t="s">
        <v>60</v>
      </c>
      <c r="G2091">
        <v>7.7</v>
      </c>
      <c r="H2091">
        <v>70</v>
      </c>
      <c r="I2091">
        <v>3.48</v>
      </c>
    </row>
    <row r="2092" spans="1:9">
      <c r="A2092">
        <v>827</v>
      </c>
      <c r="B2092" t="s">
        <v>1338</v>
      </c>
      <c r="C2092" t="s">
        <v>1339</v>
      </c>
      <c r="D2092">
        <v>2015</v>
      </c>
      <c r="E2092">
        <v>116</v>
      </c>
      <c r="F2092" t="s">
        <v>21</v>
      </c>
      <c r="G2092">
        <v>7.7</v>
      </c>
      <c r="H2092">
        <v>70</v>
      </c>
      <c r="I2092">
        <v>3.48</v>
      </c>
    </row>
    <row r="2093" spans="1:9">
      <c r="A2093">
        <v>827</v>
      </c>
      <c r="B2093" t="s">
        <v>1338</v>
      </c>
      <c r="C2093" t="s">
        <v>1339</v>
      </c>
      <c r="D2093">
        <v>2015</v>
      </c>
      <c r="E2093">
        <v>116</v>
      </c>
      <c r="F2093" t="s">
        <v>50</v>
      </c>
      <c r="G2093">
        <v>7.7</v>
      </c>
      <c r="H2093">
        <v>70</v>
      </c>
      <c r="I2093">
        <v>3.48</v>
      </c>
    </row>
    <row r="2094" spans="1:9">
      <c r="A2094">
        <v>828</v>
      </c>
      <c r="B2094" t="s">
        <v>1340</v>
      </c>
      <c r="C2094" t="s">
        <v>826</v>
      </c>
      <c r="D2094">
        <v>2013</v>
      </c>
      <c r="E2094">
        <v>132</v>
      </c>
      <c r="F2094" t="s">
        <v>27</v>
      </c>
      <c r="G2094">
        <v>7.7</v>
      </c>
      <c r="H2094">
        <v>72</v>
      </c>
      <c r="I2094">
        <v>228.78</v>
      </c>
    </row>
    <row r="2095" spans="1:9">
      <c r="A2095">
        <v>828</v>
      </c>
      <c r="B2095" t="s">
        <v>1340</v>
      </c>
      <c r="C2095" t="s">
        <v>826</v>
      </c>
      <c r="D2095">
        <v>2013</v>
      </c>
      <c r="E2095">
        <v>132</v>
      </c>
      <c r="F2095" t="s">
        <v>36</v>
      </c>
      <c r="G2095">
        <v>7.7</v>
      </c>
      <c r="H2095">
        <v>72</v>
      </c>
      <c r="I2095">
        <v>228.78</v>
      </c>
    </row>
    <row r="2096" spans="1:9">
      <c r="A2096">
        <v>828</v>
      </c>
      <c r="B2096" t="s">
        <v>1340</v>
      </c>
      <c r="C2096" t="s">
        <v>826</v>
      </c>
      <c r="D2096">
        <v>2013</v>
      </c>
      <c r="E2096">
        <v>132</v>
      </c>
      <c r="F2096" t="s">
        <v>44</v>
      </c>
      <c r="G2096">
        <v>7.7</v>
      </c>
      <c r="H2096">
        <v>72</v>
      </c>
      <c r="I2096">
        <v>228.78</v>
      </c>
    </row>
    <row r="2097" spans="1:9">
      <c r="A2097">
        <v>829</v>
      </c>
      <c r="B2097" t="s">
        <v>1341</v>
      </c>
      <c r="C2097" t="s">
        <v>1342</v>
      </c>
      <c r="D2097">
        <v>1991</v>
      </c>
      <c r="E2097">
        <v>130</v>
      </c>
      <c r="F2097" t="s">
        <v>21</v>
      </c>
      <c r="G2097">
        <v>7.7</v>
      </c>
      <c r="H2097">
        <v>64</v>
      </c>
      <c r="I2097">
        <v>82.42</v>
      </c>
    </row>
    <row r="2098" spans="1:9">
      <c r="A2098">
        <v>830</v>
      </c>
      <c r="B2098" t="s">
        <v>1343</v>
      </c>
      <c r="C2098" t="s">
        <v>1344</v>
      </c>
      <c r="D2098">
        <v>2004</v>
      </c>
      <c r="E2098">
        <v>99</v>
      </c>
      <c r="F2098" t="s">
        <v>27</v>
      </c>
      <c r="G2098">
        <v>7.7</v>
      </c>
      <c r="H2098">
        <v>78</v>
      </c>
      <c r="I2098">
        <v>17.11</v>
      </c>
    </row>
    <row r="2099" spans="1:9">
      <c r="A2099">
        <v>830</v>
      </c>
      <c r="B2099" t="s">
        <v>1343</v>
      </c>
      <c r="C2099" t="s">
        <v>1344</v>
      </c>
      <c r="D2099">
        <v>2004</v>
      </c>
      <c r="E2099">
        <v>99</v>
      </c>
      <c r="F2099" t="s">
        <v>60</v>
      </c>
      <c r="G2099">
        <v>7.7</v>
      </c>
      <c r="H2099">
        <v>78</v>
      </c>
      <c r="I2099">
        <v>17.11</v>
      </c>
    </row>
    <row r="2100" spans="1:9">
      <c r="A2100">
        <v>830</v>
      </c>
      <c r="B2100" t="s">
        <v>1343</v>
      </c>
      <c r="C2100" t="s">
        <v>1344</v>
      </c>
      <c r="D2100">
        <v>2004</v>
      </c>
      <c r="E2100">
        <v>99</v>
      </c>
      <c r="F2100" t="s">
        <v>70</v>
      </c>
      <c r="G2100">
        <v>7.7</v>
      </c>
      <c r="H2100">
        <v>78</v>
      </c>
      <c r="I2100">
        <v>17.11</v>
      </c>
    </row>
    <row r="2101" spans="1:9">
      <c r="A2101">
        <v>831</v>
      </c>
      <c r="B2101" t="s">
        <v>1345</v>
      </c>
      <c r="C2101" t="s">
        <v>1346</v>
      </c>
      <c r="D2101">
        <v>1971</v>
      </c>
      <c r="E2101">
        <v>102</v>
      </c>
      <c r="F2101" t="s">
        <v>27</v>
      </c>
      <c r="G2101">
        <v>7.7</v>
      </c>
      <c r="H2101">
        <v>87</v>
      </c>
      <c r="I2101">
        <v>35.9</v>
      </c>
    </row>
    <row r="2102" spans="1:9">
      <c r="A2102">
        <v>831</v>
      </c>
      <c r="B2102" t="s">
        <v>1345</v>
      </c>
      <c r="C2102" t="s">
        <v>1346</v>
      </c>
      <c r="D2102">
        <v>1971</v>
      </c>
      <c r="E2102">
        <v>102</v>
      </c>
      <c r="F2102" t="s">
        <v>24</v>
      </c>
      <c r="G2102">
        <v>7.7</v>
      </c>
      <c r="H2102">
        <v>87</v>
      </c>
      <c r="I2102">
        <v>35.9</v>
      </c>
    </row>
    <row r="2103" spans="1:9">
      <c r="A2103">
        <v>831</v>
      </c>
      <c r="B2103" t="s">
        <v>1345</v>
      </c>
      <c r="C2103" t="s">
        <v>1346</v>
      </c>
      <c r="D2103">
        <v>1971</v>
      </c>
      <c r="E2103">
        <v>102</v>
      </c>
      <c r="F2103" t="s">
        <v>83</v>
      </c>
      <c r="G2103">
        <v>7.7</v>
      </c>
      <c r="H2103">
        <v>87</v>
      </c>
      <c r="I2103">
        <v>35.9</v>
      </c>
    </row>
    <row r="2104" spans="1:9">
      <c r="A2104">
        <v>832</v>
      </c>
      <c r="B2104" t="s">
        <v>1347</v>
      </c>
      <c r="C2104" t="s">
        <v>33</v>
      </c>
      <c r="D2104">
        <v>1973</v>
      </c>
      <c r="E2104">
        <v>130</v>
      </c>
      <c r="F2104" t="s">
        <v>30</v>
      </c>
      <c r="G2104">
        <v>7.7</v>
      </c>
      <c r="H2104">
        <v>81</v>
      </c>
      <c r="I2104">
        <v>29.8</v>
      </c>
    </row>
    <row r="2105" spans="1:9">
      <c r="A2105">
        <v>832</v>
      </c>
      <c r="B2105" t="s">
        <v>1347</v>
      </c>
      <c r="C2105" t="s">
        <v>33</v>
      </c>
      <c r="D2105">
        <v>1973</v>
      </c>
      <c r="E2105">
        <v>130</v>
      </c>
      <c r="F2105" t="s">
        <v>24</v>
      </c>
      <c r="G2105">
        <v>7.7</v>
      </c>
      <c r="H2105">
        <v>81</v>
      </c>
      <c r="I2105">
        <v>29.8</v>
      </c>
    </row>
    <row r="2106" spans="1:9">
      <c r="A2106">
        <v>832</v>
      </c>
      <c r="B2106" t="s">
        <v>1347</v>
      </c>
      <c r="C2106" t="s">
        <v>33</v>
      </c>
      <c r="D2106">
        <v>1973</v>
      </c>
      <c r="E2106">
        <v>130</v>
      </c>
      <c r="F2106" t="s">
        <v>21</v>
      </c>
      <c r="G2106">
        <v>7.7</v>
      </c>
      <c r="H2106">
        <v>81</v>
      </c>
      <c r="I2106">
        <v>29.8</v>
      </c>
    </row>
    <row r="2107" spans="1:9">
      <c r="A2107">
        <v>833</v>
      </c>
      <c r="B2107" t="s">
        <v>1348</v>
      </c>
      <c r="C2107" t="s">
        <v>122</v>
      </c>
      <c r="D2107">
        <v>2011</v>
      </c>
      <c r="E2107">
        <v>98</v>
      </c>
      <c r="F2107" t="s">
        <v>21</v>
      </c>
      <c r="G2107">
        <v>7.7</v>
      </c>
      <c r="H2107">
        <v>52</v>
      </c>
      <c r="I2107">
        <v>7.0000000000000007E-2</v>
      </c>
    </row>
    <row r="2108" spans="1:9">
      <c r="A2108">
        <v>834</v>
      </c>
      <c r="B2108" t="s">
        <v>1349</v>
      </c>
      <c r="C2108" t="s">
        <v>1350</v>
      </c>
      <c r="D2108">
        <v>1998</v>
      </c>
      <c r="E2108">
        <v>134</v>
      </c>
      <c r="F2108" t="s">
        <v>60</v>
      </c>
      <c r="G2108">
        <v>7.7</v>
      </c>
      <c r="H2108">
        <v>81</v>
      </c>
      <c r="I2108">
        <v>2.81</v>
      </c>
    </row>
    <row r="2109" spans="1:9">
      <c r="A2109">
        <v>834</v>
      </c>
      <c r="B2109" t="s">
        <v>1349</v>
      </c>
      <c r="C2109" t="s">
        <v>1350</v>
      </c>
      <c r="D2109">
        <v>1998</v>
      </c>
      <c r="E2109">
        <v>134</v>
      </c>
      <c r="F2109" t="s">
        <v>21</v>
      </c>
      <c r="G2109">
        <v>7.7</v>
      </c>
      <c r="H2109">
        <v>81</v>
      </c>
      <c r="I2109">
        <v>2.81</v>
      </c>
    </row>
    <row r="2110" spans="1:9">
      <c r="A2110">
        <v>835</v>
      </c>
      <c r="B2110" t="s">
        <v>1351</v>
      </c>
      <c r="C2110" t="s">
        <v>622</v>
      </c>
      <c r="D2110">
        <v>1999</v>
      </c>
      <c r="E2110">
        <v>113</v>
      </c>
      <c r="F2110" t="s">
        <v>60</v>
      </c>
      <c r="G2110">
        <v>7.7</v>
      </c>
      <c r="H2110">
        <v>90</v>
      </c>
      <c r="I2110">
        <v>22.86</v>
      </c>
    </row>
    <row r="2111" spans="1:9">
      <c r="A2111">
        <v>835</v>
      </c>
      <c r="B2111" t="s">
        <v>1351</v>
      </c>
      <c r="C2111" t="s">
        <v>622</v>
      </c>
      <c r="D2111">
        <v>1999</v>
      </c>
      <c r="E2111">
        <v>113</v>
      </c>
      <c r="F2111" t="s">
        <v>21</v>
      </c>
      <c r="G2111">
        <v>7.7</v>
      </c>
      <c r="H2111">
        <v>90</v>
      </c>
      <c r="I2111">
        <v>22.86</v>
      </c>
    </row>
    <row r="2112" spans="1:9">
      <c r="A2112">
        <v>835</v>
      </c>
      <c r="B2112" t="s">
        <v>1351</v>
      </c>
      <c r="C2112" t="s">
        <v>622</v>
      </c>
      <c r="D2112">
        <v>1999</v>
      </c>
      <c r="E2112">
        <v>113</v>
      </c>
      <c r="F2112" t="s">
        <v>70</v>
      </c>
      <c r="G2112">
        <v>7.7</v>
      </c>
      <c r="H2112">
        <v>90</v>
      </c>
      <c r="I2112">
        <v>22.86</v>
      </c>
    </row>
    <row r="2113" spans="1:9">
      <c r="A2113">
        <v>836</v>
      </c>
      <c r="B2113" t="s">
        <v>1352</v>
      </c>
      <c r="C2113" t="s">
        <v>1353</v>
      </c>
      <c r="D2113">
        <v>2014</v>
      </c>
      <c r="E2113">
        <v>123</v>
      </c>
      <c r="F2113" t="s">
        <v>30</v>
      </c>
      <c r="G2113">
        <v>7.7</v>
      </c>
      <c r="H2113">
        <v>71</v>
      </c>
      <c r="I2113">
        <v>35.89</v>
      </c>
    </row>
    <row r="2114" spans="1:9">
      <c r="A2114">
        <v>836</v>
      </c>
      <c r="B2114" t="s">
        <v>1352</v>
      </c>
      <c r="C2114" t="s">
        <v>1353</v>
      </c>
      <c r="D2114">
        <v>2014</v>
      </c>
      <c r="E2114">
        <v>123</v>
      </c>
      <c r="F2114" t="s">
        <v>21</v>
      </c>
      <c r="G2114">
        <v>7.7</v>
      </c>
      <c r="H2114">
        <v>71</v>
      </c>
      <c r="I2114">
        <v>35.89</v>
      </c>
    </row>
    <row r="2115" spans="1:9">
      <c r="A2115">
        <v>836</v>
      </c>
      <c r="B2115" t="s">
        <v>1352</v>
      </c>
      <c r="C2115" t="s">
        <v>1353</v>
      </c>
      <c r="D2115">
        <v>2014</v>
      </c>
      <c r="E2115">
        <v>123</v>
      </c>
      <c r="F2115" t="s">
        <v>50</v>
      </c>
      <c r="G2115">
        <v>7.7</v>
      </c>
      <c r="H2115">
        <v>71</v>
      </c>
      <c r="I2115">
        <v>35.89</v>
      </c>
    </row>
    <row r="2116" spans="1:9">
      <c r="A2116">
        <v>837</v>
      </c>
      <c r="B2116" t="s">
        <v>1354</v>
      </c>
      <c r="C2116" t="s">
        <v>688</v>
      </c>
      <c r="D2116">
        <v>1967</v>
      </c>
      <c r="E2116">
        <v>150</v>
      </c>
      <c r="F2116" t="s">
        <v>27</v>
      </c>
      <c r="G2116">
        <v>7.7</v>
      </c>
      <c r="H2116">
        <v>73</v>
      </c>
      <c r="I2116">
        <v>45.3</v>
      </c>
    </row>
    <row r="2117" spans="1:9">
      <c r="A2117">
        <v>837</v>
      </c>
      <c r="B2117" t="s">
        <v>1354</v>
      </c>
      <c r="C2117" t="s">
        <v>688</v>
      </c>
      <c r="D2117">
        <v>1967</v>
      </c>
      <c r="E2117">
        <v>150</v>
      </c>
      <c r="F2117" t="s">
        <v>36</v>
      </c>
      <c r="G2117">
        <v>7.7</v>
      </c>
      <c r="H2117">
        <v>73</v>
      </c>
      <c r="I2117">
        <v>45.3</v>
      </c>
    </row>
    <row r="2118" spans="1:9">
      <c r="A2118">
        <v>837</v>
      </c>
      <c r="B2118" t="s">
        <v>1354</v>
      </c>
      <c r="C2118" t="s">
        <v>688</v>
      </c>
      <c r="D2118">
        <v>1967</v>
      </c>
      <c r="E2118">
        <v>150</v>
      </c>
      <c r="F2118" t="s">
        <v>80</v>
      </c>
      <c r="G2118">
        <v>7.7</v>
      </c>
      <c r="H2118">
        <v>73</v>
      </c>
      <c r="I2118">
        <v>45.3</v>
      </c>
    </row>
    <row r="2119" spans="1:9">
      <c r="A2119">
        <v>838</v>
      </c>
      <c r="B2119" t="s">
        <v>1355</v>
      </c>
      <c r="C2119" t="s">
        <v>1356</v>
      </c>
      <c r="D2119">
        <v>2006</v>
      </c>
      <c r="E2119">
        <v>110</v>
      </c>
      <c r="F2119" t="s">
        <v>24</v>
      </c>
      <c r="G2119">
        <v>7.7</v>
      </c>
      <c r="H2119">
        <v>53</v>
      </c>
      <c r="I2119">
        <v>22.49</v>
      </c>
    </row>
    <row r="2120" spans="1:9">
      <c r="A2120">
        <v>838</v>
      </c>
      <c r="B2120" t="s">
        <v>1355</v>
      </c>
      <c r="C2120" t="s">
        <v>1356</v>
      </c>
      <c r="D2120">
        <v>2006</v>
      </c>
      <c r="E2120">
        <v>110</v>
      </c>
      <c r="F2120" t="s">
        <v>21</v>
      </c>
      <c r="G2120">
        <v>7.7</v>
      </c>
      <c r="H2120">
        <v>53</v>
      </c>
      <c r="I2120">
        <v>22.49</v>
      </c>
    </row>
    <row r="2121" spans="1:9">
      <c r="A2121">
        <v>838</v>
      </c>
      <c r="B2121" t="s">
        <v>1355</v>
      </c>
      <c r="C2121" t="s">
        <v>1356</v>
      </c>
      <c r="D2121">
        <v>2006</v>
      </c>
      <c r="E2121">
        <v>110</v>
      </c>
      <c r="F2121" t="s">
        <v>83</v>
      </c>
      <c r="G2121">
        <v>7.7</v>
      </c>
      <c r="H2121">
        <v>53</v>
      </c>
      <c r="I2121">
        <v>22.49</v>
      </c>
    </row>
    <row r="2122" spans="1:9">
      <c r="A2122">
        <v>839</v>
      </c>
      <c r="B2122" t="s">
        <v>1357</v>
      </c>
      <c r="C2122" t="s">
        <v>622</v>
      </c>
      <c r="D2122">
        <v>2002</v>
      </c>
      <c r="E2122">
        <v>115</v>
      </c>
      <c r="F2122" t="s">
        <v>60</v>
      </c>
      <c r="G2122">
        <v>7.7</v>
      </c>
      <c r="H2122">
        <v>83</v>
      </c>
      <c r="I2122">
        <v>22.25</v>
      </c>
    </row>
    <row r="2123" spans="1:9">
      <c r="A2123">
        <v>839</v>
      </c>
      <c r="B2123" t="s">
        <v>1357</v>
      </c>
      <c r="C2123" t="s">
        <v>622</v>
      </c>
      <c r="D2123">
        <v>2002</v>
      </c>
      <c r="E2123">
        <v>115</v>
      </c>
      <c r="F2123" t="s">
        <v>21</v>
      </c>
      <c r="G2123">
        <v>7.7</v>
      </c>
      <c r="H2123">
        <v>83</v>
      </c>
      <c r="I2123">
        <v>22.25</v>
      </c>
    </row>
    <row r="2124" spans="1:9">
      <c r="A2124">
        <v>840</v>
      </c>
      <c r="B2124" t="s">
        <v>1358</v>
      </c>
      <c r="C2124" t="s">
        <v>1359</v>
      </c>
      <c r="D2124">
        <v>1994</v>
      </c>
      <c r="E2124">
        <v>92</v>
      </c>
      <c r="F2124" t="s">
        <v>60</v>
      </c>
      <c r="G2124">
        <v>7.7</v>
      </c>
      <c r="H2124">
        <v>70</v>
      </c>
      <c r="I2124">
        <v>3.15</v>
      </c>
    </row>
    <row r="2125" spans="1:9">
      <c r="A2125">
        <v>841</v>
      </c>
      <c r="B2125" t="s">
        <v>1360</v>
      </c>
      <c r="C2125" t="s">
        <v>1361</v>
      </c>
      <c r="D2125">
        <v>1962</v>
      </c>
      <c r="E2125">
        <v>178</v>
      </c>
      <c r="F2125" t="s">
        <v>27</v>
      </c>
      <c r="G2125">
        <v>7.7</v>
      </c>
      <c r="H2125">
        <v>75</v>
      </c>
      <c r="I2125">
        <v>39.1</v>
      </c>
    </row>
    <row r="2126" spans="1:9">
      <c r="A2126">
        <v>841</v>
      </c>
      <c r="B2126" t="s">
        <v>1360</v>
      </c>
      <c r="C2126" t="s">
        <v>1361</v>
      </c>
      <c r="D2126">
        <v>1962</v>
      </c>
      <c r="E2126">
        <v>178</v>
      </c>
      <c r="F2126" t="s">
        <v>21</v>
      </c>
      <c r="G2126">
        <v>7.7</v>
      </c>
      <c r="H2126">
        <v>75</v>
      </c>
      <c r="I2126">
        <v>39.1</v>
      </c>
    </row>
    <row r="2127" spans="1:9">
      <c r="A2127">
        <v>841</v>
      </c>
      <c r="B2127" t="s">
        <v>1360</v>
      </c>
      <c r="C2127" t="s">
        <v>1361</v>
      </c>
      <c r="D2127">
        <v>1962</v>
      </c>
      <c r="E2127">
        <v>178</v>
      </c>
      <c r="F2127" t="s">
        <v>31</v>
      </c>
      <c r="G2127">
        <v>7.7</v>
      </c>
      <c r="H2127">
        <v>75</v>
      </c>
      <c r="I2127">
        <v>39.1</v>
      </c>
    </row>
    <row r="2128" spans="1:9">
      <c r="A2128">
        <v>842</v>
      </c>
      <c r="B2128" t="s">
        <v>1362</v>
      </c>
      <c r="C2128" t="s">
        <v>1363</v>
      </c>
      <c r="D2128">
        <v>2006</v>
      </c>
      <c r="E2128">
        <v>101</v>
      </c>
      <c r="F2128" t="s">
        <v>24</v>
      </c>
      <c r="G2128">
        <v>7.7</v>
      </c>
      <c r="H2128">
        <v>86</v>
      </c>
      <c r="I2128">
        <v>0.33</v>
      </c>
    </row>
    <row r="2129" spans="1:9">
      <c r="A2129">
        <v>842</v>
      </c>
      <c r="B2129" t="s">
        <v>1362</v>
      </c>
      <c r="C2129" t="s">
        <v>1363</v>
      </c>
      <c r="D2129">
        <v>2006</v>
      </c>
      <c r="E2129">
        <v>101</v>
      </c>
      <c r="F2129" t="s">
        <v>21</v>
      </c>
      <c r="G2129">
        <v>7.7</v>
      </c>
      <c r="H2129">
        <v>86</v>
      </c>
      <c r="I2129">
        <v>0.33</v>
      </c>
    </row>
    <row r="2130" spans="1:9">
      <c r="A2130">
        <v>843</v>
      </c>
      <c r="B2130" t="s">
        <v>1364</v>
      </c>
      <c r="C2130" t="s">
        <v>408</v>
      </c>
      <c r="D2130">
        <v>2010</v>
      </c>
      <c r="E2130">
        <v>90</v>
      </c>
      <c r="F2130" t="s">
        <v>60</v>
      </c>
      <c r="G2130">
        <v>7.7</v>
      </c>
      <c r="H2130">
        <v>45</v>
      </c>
      <c r="I2130">
        <v>1.75</v>
      </c>
    </row>
    <row r="2131" spans="1:9">
      <c r="A2131">
        <v>843</v>
      </c>
      <c r="B2131" t="s">
        <v>1364</v>
      </c>
      <c r="C2131" t="s">
        <v>408</v>
      </c>
      <c r="D2131">
        <v>2010</v>
      </c>
      <c r="E2131">
        <v>90</v>
      </c>
      <c r="F2131" t="s">
        <v>21</v>
      </c>
      <c r="G2131">
        <v>7.7</v>
      </c>
      <c r="H2131">
        <v>45</v>
      </c>
      <c r="I2131">
        <v>1.75</v>
      </c>
    </row>
    <row r="2132" spans="1:9">
      <c r="A2132">
        <v>843</v>
      </c>
      <c r="B2132" t="s">
        <v>1364</v>
      </c>
      <c r="C2132" t="s">
        <v>408</v>
      </c>
      <c r="D2132">
        <v>2010</v>
      </c>
      <c r="E2132">
        <v>90</v>
      </c>
      <c r="F2132" t="s">
        <v>50</v>
      </c>
      <c r="G2132">
        <v>7.7</v>
      </c>
      <c r="H2132">
        <v>45</v>
      </c>
      <c r="I2132">
        <v>1.75</v>
      </c>
    </row>
    <row r="2133" spans="1:9">
      <c r="A2133">
        <v>844</v>
      </c>
      <c r="B2133" t="s">
        <v>1365</v>
      </c>
      <c r="C2133" t="s">
        <v>1366</v>
      </c>
      <c r="D2133">
        <v>1986</v>
      </c>
      <c r="E2133">
        <v>130</v>
      </c>
      <c r="F2133" t="s">
        <v>21</v>
      </c>
      <c r="G2133">
        <v>7.7</v>
      </c>
      <c r="H2133">
        <v>54</v>
      </c>
      <c r="I2133">
        <v>7.15</v>
      </c>
    </row>
    <row r="2134" spans="1:9">
      <c r="A2134">
        <v>844</v>
      </c>
      <c r="B2134" t="s">
        <v>1365</v>
      </c>
      <c r="C2134" t="s">
        <v>1366</v>
      </c>
      <c r="D2134">
        <v>1986</v>
      </c>
      <c r="E2134">
        <v>130</v>
      </c>
      <c r="F2134" t="s">
        <v>57</v>
      </c>
      <c r="G2134">
        <v>7.7</v>
      </c>
      <c r="H2134">
        <v>54</v>
      </c>
      <c r="I2134">
        <v>7.15</v>
      </c>
    </row>
    <row r="2135" spans="1:9">
      <c r="A2135">
        <v>844</v>
      </c>
      <c r="B2135" t="s">
        <v>1365</v>
      </c>
      <c r="C2135" t="s">
        <v>1366</v>
      </c>
      <c r="D2135">
        <v>1986</v>
      </c>
      <c r="E2135">
        <v>130</v>
      </c>
      <c r="F2135" t="s">
        <v>83</v>
      </c>
      <c r="G2135">
        <v>7.7</v>
      </c>
      <c r="H2135">
        <v>54</v>
      </c>
      <c r="I2135">
        <v>7.15</v>
      </c>
    </row>
    <row r="2136" spans="1:9">
      <c r="A2136">
        <v>845</v>
      </c>
      <c r="B2136" t="s">
        <v>1367</v>
      </c>
      <c r="C2136" t="s">
        <v>1368</v>
      </c>
      <c r="D2136">
        <v>1964</v>
      </c>
      <c r="E2136">
        <v>110</v>
      </c>
      <c r="F2136" t="s">
        <v>27</v>
      </c>
      <c r="G2136">
        <v>7.7</v>
      </c>
      <c r="H2136">
        <v>87</v>
      </c>
      <c r="I2136">
        <v>51.08</v>
      </c>
    </row>
    <row r="2137" spans="1:9">
      <c r="A2137">
        <v>845</v>
      </c>
      <c r="B2137" t="s">
        <v>1367</v>
      </c>
      <c r="C2137" t="s">
        <v>1368</v>
      </c>
      <c r="D2137">
        <v>1964</v>
      </c>
      <c r="E2137">
        <v>110</v>
      </c>
      <c r="F2137" t="s">
        <v>36</v>
      </c>
      <c r="G2137">
        <v>7.7</v>
      </c>
      <c r="H2137">
        <v>87</v>
      </c>
      <c r="I2137">
        <v>51.08</v>
      </c>
    </row>
    <row r="2138" spans="1:9">
      <c r="A2138">
        <v>845</v>
      </c>
      <c r="B2138" t="s">
        <v>1367</v>
      </c>
      <c r="C2138" t="s">
        <v>1368</v>
      </c>
      <c r="D2138">
        <v>1964</v>
      </c>
      <c r="E2138">
        <v>110</v>
      </c>
      <c r="F2138" t="s">
        <v>83</v>
      </c>
      <c r="G2138">
        <v>7.7</v>
      </c>
      <c r="H2138">
        <v>87</v>
      </c>
      <c r="I2138">
        <v>51.08</v>
      </c>
    </row>
    <row r="2139" spans="1:9">
      <c r="A2139">
        <v>846</v>
      </c>
      <c r="B2139" t="s">
        <v>1369</v>
      </c>
      <c r="C2139" t="s">
        <v>1370</v>
      </c>
      <c r="D2139">
        <v>1980</v>
      </c>
      <c r="E2139">
        <v>124</v>
      </c>
      <c r="F2139" t="s">
        <v>21</v>
      </c>
      <c r="G2139">
        <v>7.7</v>
      </c>
      <c r="H2139">
        <v>86</v>
      </c>
      <c r="I2139">
        <v>54.8</v>
      </c>
    </row>
    <row r="2140" spans="1:9">
      <c r="A2140">
        <v>847</v>
      </c>
      <c r="B2140" t="s">
        <v>1371</v>
      </c>
      <c r="C2140" t="s">
        <v>1372</v>
      </c>
      <c r="D2140">
        <v>1999</v>
      </c>
      <c r="E2140">
        <v>81</v>
      </c>
      <c r="F2140" t="s">
        <v>40</v>
      </c>
      <c r="G2140">
        <v>7.7</v>
      </c>
      <c r="H2140">
        <v>73</v>
      </c>
      <c r="I2140">
        <v>52.04</v>
      </c>
    </row>
    <row r="2141" spans="1:9">
      <c r="A2141">
        <v>847</v>
      </c>
      <c r="B2141" t="s">
        <v>1371</v>
      </c>
      <c r="C2141" t="s">
        <v>1372</v>
      </c>
      <c r="D2141">
        <v>1999</v>
      </c>
      <c r="E2141">
        <v>81</v>
      </c>
      <c r="F2141" t="s">
        <v>60</v>
      </c>
      <c r="G2141">
        <v>7.7</v>
      </c>
      <c r="H2141">
        <v>73</v>
      </c>
      <c r="I2141">
        <v>52.04</v>
      </c>
    </row>
    <row r="2142" spans="1:9">
      <c r="A2142">
        <v>847</v>
      </c>
      <c r="B2142" t="s">
        <v>1371</v>
      </c>
      <c r="C2142" t="s">
        <v>1372</v>
      </c>
      <c r="D2142">
        <v>1999</v>
      </c>
      <c r="E2142">
        <v>81</v>
      </c>
      <c r="F2142" t="s">
        <v>70</v>
      </c>
      <c r="G2142">
        <v>7.7</v>
      </c>
      <c r="H2142">
        <v>73</v>
      </c>
      <c r="I2142">
        <v>52.04</v>
      </c>
    </row>
    <row r="2143" spans="1:9">
      <c r="A2143">
        <v>848</v>
      </c>
      <c r="B2143" t="s">
        <v>1373</v>
      </c>
      <c r="C2143" t="s">
        <v>1374</v>
      </c>
      <c r="D2143">
        <v>1967</v>
      </c>
      <c r="E2143">
        <v>111</v>
      </c>
      <c r="F2143" t="s">
        <v>27</v>
      </c>
      <c r="G2143">
        <v>7.7</v>
      </c>
      <c r="H2143">
        <v>86</v>
      </c>
      <c r="I2143">
        <v>0</v>
      </c>
    </row>
    <row r="2144" spans="1:9">
      <c r="A2144">
        <v>848</v>
      </c>
      <c r="B2144" t="s">
        <v>1373</v>
      </c>
      <c r="C2144" t="s">
        <v>1374</v>
      </c>
      <c r="D2144">
        <v>1967</v>
      </c>
      <c r="E2144">
        <v>111</v>
      </c>
      <c r="F2144" t="s">
        <v>30</v>
      </c>
      <c r="G2144">
        <v>7.7</v>
      </c>
      <c r="H2144">
        <v>86</v>
      </c>
      <c r="I2144">
        <v>0</v>
      </c>
    </row>
    <row r="2145" spans="1:9">
      <c r="A2145">
        <v>848</v>
      </c>
      <c r="B2145" t="s">
        <v>1373</v>
      </c>
      <c r="C2145" t="s">
        <v>1374</v>
      </c>
      <c r="D2145">
        <v>1967</v>
      </c>
      <c r="E2145">
        <v>111</v>
      </c>
      <c r="F2145" t="s">
        <v>24</v>
      </c>
      <c r="G2145">
        <v>7.7</v>
      </c>
      <c r="H2145">
        <v>86</v>
      </c>
      <c r="I2145">
        <v>0</v>
      </c>
    </row>
    <row r="2146" spans="1:9">
      <c r="A2146">
        <v>849</v>
      </c>
      <c r="B2146" t="s">
        <v>1375</v>
      </c>
      <c r="C2146" t="s">
        <v>33</v>
      </c>
      <c r="D2146">
        <v>1982</v>
      </c>
      <c r="E2146">
        <v>129</v>
      </c>
      <c r="F2146" t="s">
        <v>21</v>
      </c>
      <c r="G2146">
        <v>7.7</v>
      </c>
      <c r="H2146">
        <v>77</v>
      </c>
      <c r="I2146">
        <v>54</v>
      </c>
    </row>
    <row r="2147" spans="1:9">
      <c r="A2147">
        <v>850</v>
      </c>
      <c r="B2147" t="s">
        <v>1376</v>
      </c>
      <c r="C2147" t="s">
        <v>1377</v>
      </c>
      <c r="D2147">
        <v>2013</v>
      </c>
      <c r="E2147">
        <v>141</v>
      </c>
      <c r="F2147" t="s">
        <v>21</v>
      </c>
      <c r="G2147">
        <v>7.7</v>
      </c>
      <c r="H2147">
        <v>86</v>
      </c>
      <c r="I2147">
        <v>2.85</v>
      </c>
    </row>
    <row r="2148" spans="1:9">
      <c r="A2148">
        <v>851</v>
      </c>
      <c r="B2148" t="s">
        <v>1378</v>
      </c>
      <c r="C2148" t="s">
        <v>646</v>
      </c>
      <c r="D2148">
        <v>1992</v>
      </c>
      <c r="E2148">
        <v>202</v>
      </c>
      <c r="F2148" t="s">
        <v>30</v>
      </c>
      <c r="G2148">
        <v>7.7</v>
      </c>
      <c r="H2148">
        <v>73</v>
      </c>
      <c r="I2148">
        <v>48.17</v>
      </c>
    </row>
    <row r="2149" spans="1:9">
      <c r="A2149">
        <v>851</v>
      </c>
      <c r="B2149" t="s">
        <v>1378</v>
      </c>
      <c r="C2149" t="s">
        <v>646</v>
      </c>
      <c r="D2149">
        <v>1992</v>
      </c>
      <c r="E2149">
        <v>202</v>
      </c>
      <c r="F2149" t="s">
        <v>21</v>
      </c>
      <c r="G2149">
        <v>7.7</v>
      </c>
      <c r="H2149">
        <v>73</v>
      </c>
      <c r="I2149">
        <v>48.17</v>
      </c>
    </row>
    <row r="2150" spans="1:9">
      <c r="A2150">
        <v>851</v>
      </c>
      <c r="B2150" t="s">
        <v>1378</v>
      </c>
      <c r="C2150" t="s">
        <v>646</v>
      </c>
      <c r="D2150">
        <v>1992</v>
      </c>
      <c r="E2150">
        <v>202</v>
      </c>
      <c r="F2150" t="s">
        <v>31</v>
      </c>
      <c r="G2150">
        <v>7.7</v>
      </c>
      <c r="H2150">
        <v>73</v>
      </c>
      <c r="I2150">
        <v>48.17</v>
      </c>
    </row>
    <row r="2151" spans="1:9">
      <c r="A2151">
        <v>852</v>
      </c>
      <c r="B2151" t="s">
        <v>1379</v>
      </c>
      <c r="C2151" t="s">
        <v>1380</v>
      </c>
      <c r="D2151">
        <v>2000</v>
      </c>
      <c r="E2151">
        <v>110</v>
      </c>
      <c r="F2151" t="s">
        <v>21</v>
      </c>
      <c r="G2151">
        <v>7.7</v>
      </c>
      <c r="H2151">
        <v>74</v>
      </c>
      <c r="I2151">
        <v>22</v>
      </c>
    </row>
    <row r="2152" spans="1:9">
      <c r="A2152">
        <v>852</v>
      </c>
      <c r="B2152" t="s">
        <v>1379</v>
      </c>
      <c r="C2152" t="s">
        <v>1380</v>
      </c>
      <c r="D2152">
        <v>2000</v>
      </c>
      <c r="E2152">
        <v>110</v>
      </c>
      <c r="F2152" t="s">
        <v>112</v>
      </c>
      <c r="G2152">
        <v>7.7</v>
      </c>
      <c r="H2152">
        <v>74</v>
      </c>
      <c r="I2152">
        <v>22</v>
      </c>
    </row>
    <row r="2153" spans="1:9">
      <c r="A2153">
        <v>853</v>
      </c>
      <c r="B2153" t="s">
        <v>1381</v>
      </c>
      <c r="C2153" t="s">
        <v>405</v>
      </c>
      <c r="D2153">
        <v>1990</v>
      </c>
      <c r="E2153">
        <v>115</v>
      </c>
      <c r="F2153" t="s">
        <v>24</v>
      </c>
      <c r="G2153">
        <v>7.7</v>
      </c>
      <c r="H2153">
        <v>66</v>
      </c>
      <c r="I2153">
        <v>5.08</v>
      </c>
    </row>
    <row r="2154" spans="1:9">
      <c r="A2154">
        <v>853</v>
      </c>
      <c r="B2154" t="s">
        <v>1381</v>
      </c>
      <c r="C2154" t="s">
        <v>405</v>
      </c>
      <c r="D2154">
        <v>1990</v>
      </c>
      <c r="E2154">
        <v>115</v>
      </c>
      <c r="F2154" t="s">
        <v>21</v>
      </c>
      <c r="G2154">
        <v>7.7</v>
      </c>
      <c r="H2154">
        <v>66</v>
      </c>
      <c r="I2154">
        <v>5.08</v>
      </c>
    </row>
    <row r="2155" spans="1:9">
      <c r="A2155">
        <v>853</v>
      </c>
      <c r="B2155" t="s">
        <v>1381</v>
      </c>
      <c r="C2155" t="s">
        <v>405</v>
      </c>
      <c r="D2155">
        <v>1990</v>
      </c>
      <c r="E2155">
        <v>115</v>
      </c>
      <c r="F2155" t="s">
        <v>83</v>
      </c>
      <c r="G2155">
        <v>7.7</v>
      </c>
      <c r="H2155">
        <v>66</v>
      </c>
      <c r="I2155">
        <v>5.08</v>
      </c>
    </row>
    <row r="2156" spans="1:9">
      <c r="A2156">
        <v>854</v>
      </c>
      <c r="B2156" t="s">
        <v>1382</v>
      </c>
      <c r="C2156" t="s">
        <v>672</v>
      </c>
      <c r="D2156">
        <v>2006</v>
      </c>
      <c r="E2156">
        <v>90</v>
      </c>
      <c r="F2156" t="s">
        <v>40</v>
      </c>
      <c r="G2156">
        <v>7.7</v>
      </c>
      <c r="H2156">
        <v>81</v>
      </c>
      <c r="I2156">
        <v>0.88</v>
      </c>
    </row>
    <row r="2157" spans="1:9">
      <c r="A2157">
        <v>854</v>
      </c>
      <c r="B2157" t="s">
        <v>1382</v>
      </c>
      <c r="C2157" t="s">
        <v>672</v>
      </c>
      <c r="D2157">
        <v>2006</v>
      </c>
      <c r="E2157">
        <v>90</v>
      </c>
      <c r="F2157" t="s">
        <v>21</v>
      </c>
      <c r="G2157">
        <v>7.7</v>
      </c>
      <c r="H2157">
        <v>81</v>
      </c>
      <c r="I2157">
        <v>0.88</v>
      </c>
    </row>
    <row r="2158" spans="1:9">
      <c r="A2158">
        <v>854</v>
      </c>
      <c r="B2158" t="s">
        <v>1382</v>
      </c>
      <c r="C2158" t="s">
        <v>672</v>
      </c>
      <c r="D2158">
        <v>2006</v>
      </c>
      <c r="E2158">
        <v>90</v>
      </c>
      <c r="F2158" t="s">
        <v>70</v>
      </c>
      <c r="G2158">
        <v>7.7</v>
      </c>
      <c r="H2158">
        <v>81</v>
      </c>
      <c r="I2158">
        <v>0.88</v>
      </c>
    </row>
    <row r="2159" spans="1:9">
      <c r="A2159">
        <v>855</v>
      </c>
      <c r="B2159" t="s">
        <v>1383</v>
      </c>
      <c r="C2159" t="s">
        <v>87</v>
      </c>
      <c r="D2159">
        <v>2013</v>
      </c>
      <c r="E2159">
        <v>126</v>
      </c>
      <c r="F2159" t="s">
        <v>40</v>
      </c>
      <c r="G2159">
        <v>7.7</v>
      </c>
      <c r="H2159">
        <v>83</v>
      </c>
      <c r="I2159">
        <v>5.21</v>
      </c>
    </row>
    <row r="2160" spans="1:9">
      <c r="A2160">
        <v>855</v>
      </c>
      <c r="B2160" t="s">
        <v>1383</v>
      </c>
      <c r="C2160" t="s">
        <v>87</v>
      </c>
      <c r="D2160">
        <v>2013</v>
      </c>
      <c r="E2160">
        <v>126</v>
      </c>
      <c r="F2160" t="s">
        <v>30</v>
      </c>
      <c r="G2160">
        <v>7.7</v>
      </c>
      <c r="H2160">
        <v>83</v>
      </c>
      <c r="I2160">
        <v>5.21</v>
      </c>
    </row>
    <row r="2161" spans="1:9">
      <c r="A2161">
        <v>855</v>
      </c>
      <c r="B2161" t="s">
        <v>1383</v>
      </c>
      <c r="C2161" t="s">
        <v>87</v>
      </c>
      <c r="D2161">
        <v>2013</v>
      </c>
      <c r="E2161">
        <v>126</v>
      </c>
      <c r="F2161" t="s">
        <v>21</v>
      </c>
      <c r="G2161">
        <v>7.7</v>
      </c>
      <c r="H2161">
        <v>83</v>
      </c>
      <c r="I2161">
        <v>5.21</v>
      </c>
    </row>
    <row r="2162" spans="1:9">
      <c r="A2162">
        <v>856</v>
      </c>
      <c r="B2162" t="s">
        <v>1384</v>
      </c>
      <c r="C2162" t="s">
        <v>874</v>
      </c>
      <c r="D2162">
        <v>2004</v>
      </c>
      <c r="E2162">
        <v>152</v>
      </c>
      <c r="F2162" t="s">
        <v>30</v>
      </c>
      <c r="G2162">
        <v>7.7</v>
      </c>
      <c r="H2162">
        <v>73</v>
      </c>
      <c r="I2162">
        <v>75.33</v>
      </c>
    </row>
    <row r="2163" spans="1:9">
      <c r="A2163">
        <v>856</v>
      </c>
      <c r="B2163" t="s">
        <v>1384</v>
      </c>
      <c r="C2163" t="s">
        <v>874</v>
      </c>
      <c r="D2163">
        <v>2004</v>
      </c>
      <c r="E2163">
        <v>152</v>
      </c>
      <c r="F2163" t="s">
        <v>21</v>
      </c>
      <c r="G2163">
        <v>7.7</v>
      </c>
      <c r="H2163">
        <v>73</v>
      </c>
      <c r="I2163">
        <v>75.33</v>
      </c>
    </row>
    <row r="2164" spans="1:9">
      <c r="A2164">
        <v>856</v>
      </c>
      <c r="B2164" t="s">
        <v>1384</v>
      </c>
      <c r="C2164" t="s">
        <v>874</v>
      </c>
      <c r="D2164">
        <v>2004</v>
      </c>
      <c r="E2164">
        <v>152</v>
      </c>
      <c r="F2164" t="s">
        <v>112</v>
      </c>
      <c r="G2164">
        <v>7.7</v>
      </c>
      <c r="H2164">
        <v>73</v>
      </c>
      <c r="I2164">
        <v>75.33</v>
      </c>
    </row>
    <row r="2165" spans="1:9">
      <c r="A2165">
        <v>857</v>
      </c>
      <c r="B2165" t="s">
        <v>1385</v>
      </c>
      <c r="C2165" t="s">
        <v>824</v>
      </c>
      <c r="D2165">
        <v>2018</v>
      </c>
      <c r="E2165">
        <v>135</v>
      </c>
      <c r="F2165" t="s">
        <v>21</v>
      </c>
      <c r="G2165">
        <v>7.7</v>
      </c>
      <c r="H2165">
        <v>96</v>
      </c>
      <c r="I2165">
        <v>0</v>
      </c>
    </row>
    <row r="2166" spans="1:9">
      <c r="A2166">
        <v>858</v>
      </c>
      <c r="B2166" t="s">
        <v>1386</v>
      </c>
      <c r="C2166" t="s">
        <v>154</v>
      </c>
      <c r="D2166">
        <v>2000</v>
      </c>
      <c r="E2166">
        <v>110</v>
      </c>
      <c r="F2166" t="s">
        <v>27</v>
      </c>
      <c r="G2166">
        <v>7.7</v>
      </c>
      <c r="H2166">
        <v>58</v>
      </c>
      <c r="I2166">
        <v>0</v>
      </c>
    </row>
    <row r="2167" spans="1:9">
      <c r="A2167">
        <v>858</v>
      </c>
      <c r="B2167" t="s">
        <v>1386</v>
      </c>
      <c r="C2167" t="s">
        <v>154</v>
      </c>
      <c r="D2167">
        <v>2000</v>
      </c>
      <c r="E2167">
        <v>110</v>
      </c>
      <c r="F2167" t="s">
        <v>21</v>
      </c>
      <c r="G2167">
        <v>7.7</v>
      </c>
      <c r="H2167">
        <v>58</v>
      </c>
      <c r="I2167">
        <v>0</v>
      </c>
    </row>
    <row r="2168" spans="1:9">
      <c r="A2168">
        <v>858</v>
      </c>
      <c r="B2168" t="s">
        <v>1386</v>
      </c>
      <c r="C2168" t="s">
        <v>154</v>
      </c>
      <c r="D2168">
        <v>2000</v>
      </c>
      <c r="E2168">
        <v>110</v>
      </c>
      <c r="F2168" t="s">
        <v>83</v>
      </c>
      <c r="G2168">
        <v>7.7</v>
      </c>
      <c r="H2168">
        <v>58</v>
      </c>
      <c r="I2168">
        <v>0</v>
      </c>
    </row>
    <row r="2169" spans="1:9">
      <c r="A2169">
        <v>859</v>
      </c>
      <c r="B2169" t="s">
        <v>1387</v>
      </c>
      <c r="C2169" t="s">
        <v>1388</v>
      </c>
      <c r="D2169">
        <v>1998</v>
      </c>
      <c r="E2169">
        <v>80</v>
      </c>
      <c r="F2169" t="s">
        <v>27</v>
      </c>
      <c r="G2169">
        <v>7.7</v>
      </c>
      <c r="H2169">
        <v>77</v>
      </c>
      <c r="I2169">
        <v>7.27</v>
      </c>
    </row>
    <row r="2170" spans="1:9">
      <c r="A2170">
        <v>859</v>
      </c>
      <c r="B2170" t="s">
        <v>1387</v>
      </c>
      <c r="C2170" t="s">
        <v>1388</v>
      </c>
      <c r="D2170">
        <v>1998</v>
      </c>
      <c r="E2170">
        <v>80</v>
      </c>
      <c r="F2170" t="s">
        <v>24</v>
      </c>
      <c r="G2170">
        <v>7.7</v>
      </c>
      <c r="H2170">
        <v>77</v>
      </c>
      <c r="I2170">
        <v>7.27</v>
      </c>
    </row>
    <row r="2171" spans="1:9">
      <c r="A2171">
        <v>859</v>
      </c>
      <c r="B2171" t="s">
        <v>1387</v>
      </c>
      <c r="C2171" t="s">
        <v>1388</v>
      </c>
      <c r="D2171">
        <v>1998</v>
      </c>
      <c r="E2171">
        <v>80</v>
      </c>
      <c r="F2171" t="s">
        <v>83</v>
      </c>
      <c r="G2171">
        <v>7.7</v>
      </c>
      <c r="H2171">
        <v>77</v>
      </c>
      <c r="I2171">
        <v>7.27</v>
      </c>
    </row>
    <row r="2172" spans="1:9">
      <c r="A2172">
        <v>860</v>
      </c>
      <c r="B2172" t="s">
        <v>1389</v>
      </c>
      <c r="C2172" t="s">
        <v>790</v>
      </c>
      <c r="D2172">
        <v>1967</v>
      </c>
      <c r="E2172">
        <v>100</v>
      </c>
      <c r="F2172" t="s">
        <v>21</v>
      </c>
      <c r="G2172">
        <v>7.7</v>
      </c>
      <c r="H2172">
        <v>0</v>
      </c>
      <c r="I2172">
        <v>0.03</v>
      </c>
    </row>
    <row r="2173" spans="1:9">
      <c r="A2173">
        <v>860</v>
      </c>
      <c r="B2173" t="s">
        <v>1389</v>
      </c>
      <c r="C2173" t="s">
        <v>790</v>
      </c>
      <c r="D2173">
        <v>1967</v>
      </c>
      <c r="E2173">
        <v>100</v>
      </c>
      <c r="F2173" t="s">
        <v>50</v>
      </c>
      <c r="G2173">
        <v>7.7</v>
      </c>
      <c r="H2173">
        <v>0</v>
      </c>
      <c r="I2173">
        <v>0.03</v>
      </c>
    </row>
    <row r="2174" spans="1:9">
      <c r="A2174">
        <v>861</v>
      </c>
      <c r="B2174" t="s">
        <v>1390</v>
      </c>
      <c r="C2174" t="s">
        <v>935</v>
      </c>
      <c r="D2174">
        <v>1987</v>
      </c>
      <c r="E2174">
        <v>163</v>
      </c>
      <c r="F2174" t="s">
        <v>30</v>
      </c>
      <c r="G2174">
        <v>7.7</v>
      </c>
      <c r="H2174">
        <v>76</v>
      </c>
      <c r="I2174">
        <v>43.98</v>
      </c>
    </row>
    <row r="2175" spans="1:9">
      <c r="A2175">
        <v>861</v>
      </c>
      <c r="B2175" t="s">
        <v>1390</v>
      </c>
      <c r="C2175" t="s">
        <v>935</v>
      </c>
      <c r="D2175">
        <v>1987</v>
      </c>
      <c r="E2175">
        <v>163</v>
      </c>
      <c r="F2175" t="s">
        <v>21</v>
      </c>
      <c r="G2175">
        <v>7.7</v>
      </c>
      <c r="H2175">
        <v>76</v>
      </c>
      <c r="I2175">
        <v>43.98</v>
      </c>
    </row>
    <row r="2176" spans="1:9">
      <c r="A2176">
        <v>861</v>
      </c>
      <c r="B2176" t="s">
        <v>1390</v>
      </c>
      <c r="C2176" t="s">
        <v>935</v>
      </c>
      <c r="D2176">
        <v>1987</v>
      </c>
      <c r="E2176">
        <v>163</v>
      </c>
      <c r="F2176" t="s">
        <v>31</v>
      </c>
      <c r="G2176">
        <v>7.7</v>
      </c>
      <c r="H2176">
        <v>76</v>
      </c>
      <c r="I2176">
        <v>43.98</v>
      </c>
    </row>
    <row r="2177" spans="1:9">
      <c r="A2177">
        <v>862</v>
      </c>
      <c r="B2177" t="s">
        <v>1391</v>
      </c>
      <c r="C2177" t="s">
        <v>1196</v>
      </c>
      <c r="D2177">
        <v>1992</v>
      </c>
      <c r="E2177">
        <v>128</v>
      </c>
      <c r="F2177" t="s">
        <v>27</v>
      </c>
      <c r="G2177">
        <v>7.7</v>
      </c>
      <c r="H2177">
        <v>0</v>
      </c>
      <c r="I2177">
        <v>0</v>
      </c>
    </row>
    <row r="2178" spans="1:9">
      <c r="A2178">
        <v>862</v>
      </c>
      <c r="B2178" t="s">
        <v>1391</v>
      </c>
      <c r="C2178" t="s">
        <v>1196</v>
      </c>
      <c r="D2178">
        <v>1992</v>
      </c>
      <c r="E2178">
        <v>128</v>
      </c>
      <c r="F2178" t="s">
        <v>24</v>
      </c>
      <c r="G2178">
        <v>7.7</v>
      </c>
      <c r="H2178">
        <v>0</v>
      </c>
      <c r="I2178">
        <v>0</v>
      </c>
    </row>
    <row r="2179" spans="1:9">
      <c r="A2179">
        <v>862</v>
      </c>
      <c r="B2179" t="s">
        <v>1391</v>
      </c>
      <c r="C2179" t="s">
        <v>1196</v>
      </c>
      <c r="D2179">
        <v>1992</v>
      </c>
      <c r="E2179">
        <v>128</v>
      </c>
      <c r="F2179" t="s">
        <v>83</v>
      </c>
      <c r="G2179">
        <v>7.7</v>
      </c>
      <c r="H2179">
        <v>0</v>
      </c>
      <c r="I2179">
        <v>0</v>
      </c>
    </row>
    <row r="2180" spans="1:9">
      <c r="A2180">
        <v>863</v>
      </c>
      <c r="B2180" t="s">
        <v>1392</v>
      </c>
      <c r="C2180" t="s">
        <v>1393</v>
      </c>
      <c r="D2180">
        <v>2016</v>
      </c>
      <c r="E2180">
        <v>101</v>
      </c>
      <c r="F2180" t="s">
        <v>40</v>
      </c>
      <c r="G2180">
        <v>7.7</v>
      </c>
      <c r="H2180">
        <v>84</v>
      </c>
      <c r="I2180">
        <v>48.02</v>
      </c>
    </row>
    <row r="2181" spans="1:9">
      <c r="A2181">
        <v>863</v>
      </c>
      <c r="B2181" t="s">
        <v>1392</v>
      </c>
      <c r="C2181" t="s">
        <v>1393</v>
      </c>
      <c r="D2181">
        <v>2016</v>
      </c>
      <c r="E2181">
        <v>101</v>
      </c>
      <c r="F2181" t="s">
        <v>27</v>
      </c>
      <c r="G2181">
        <v>7.7</v>
      </c>
      <c r="H2181">
        <v>84</v>
      </c>
      <c r="I2181">
        <v>48.02</v>
      </c>
    </row>
    <row r="2182" spans="1:9">
      <c r="A2182">
        <v>863</v>
      </c>
      <c r="B2182" t="s">
        <v>1392</v>
      </c>
      <c r="C2182" t="s">
        <v>1393</v>
      </c>
      <c r="D2182">
        <v>2016</v>
      </c>
      <c r="E2182">
        <v>101</v>
      </c>
      <c r="F2182" t="s">
        <v>36</v>
      </c>
      <c r="G2182">
        <v>7.7</v>
      </c>
      <c r="H2182">
        <v>84</v>
      </c>
      <c r="I2182">
        <v>48.02</v>
      </c>
    </row>
    <row r="2183" spans="1:9">
      <c r="A2183">
        <v>864</v>
      </c>
      <c r="B2183" t="s">
        <v>1394</v>
      </c>
      <c r="C2183" t="s">
        <v>1395</v>
      </c>
      <c r="D2183">
        <v>1973</v>
      </c>
      <c r="E2183">
        <v>72</v>
      </c>
      <c r="F2183" t="s">
        <v>40</v>
      </c>
      <c r="G2183">
        <v>7.7</v>
      </c>
      <c r="H2183">
        <v>73</v>
      </c>
      <c r="I2183">
        <v>0.19</v>
      </c>
    </row>
    <row r="2184" spans="1:9">
      <c r="A2184">
        <v>864</v>
      </c>
      <c r="B2184" t="s">
        <v>1394</v>
      </c>
      <c r="C2184" t="s">
        <v>1395</v>
      </c>
      <c r="D2184">
        <v>1973</v>
      </c>
      <c r="E2184">
        <v>72</v>
      </c>
      <c r="F2184" t="s">
        <v>44</v>
      </c>
      <c r="G2184">
        <v>7.7</v>
      </c>
      <c r="H2184">
        <v>73</v>
      </c>
      <c r="I2184">
        <v>0.19</v>
      </c>
    </row>
    <row r="2185" spans="1:9">
      <c r="A2185">
        <v>865</v>
      </c>
      <c r="B2185" t="s">
        <v>1396</v>
      </c>
      <c r="C2185" t="s">
        <v>1397</v>
      </c>
      <c r="D2185">
        <v>2010</v>
      </c>
      <c r="E2185">
        <v>119</v>
      </c>
      <c r="F2185" t="s">
        <v>27</v>
      </c>
      <c r="G2185">
        <v>7.7</v>
      </c>
      <c r="H2185">
        <v>0</v>
      </c>
      <c r="I2185">
        <v>0.01</v>
      </c>
    </row>
    <row r="2186" spans="1:9">
      <c r="A2186">
        <v>865</v>
      </c>
      <c r="B2186" t="s">
        <v>1396</v>
      </c>
      <c r="C2186" t="s">
        <v>1397</v>
      </c>
      <c r="D2186">
        <v>2010</v>
      </c>
      <c r="E2186">
        <v>119</v>
      </c>
      <c r="F2186" t="s">
        <v>24</v>
      </c>
      <c r="G2186">
        <v>7.7</v>
      </c>
      <c r="H2186">
        <v>0</v>
      </c>
      <c r="I2186">
        <v>0.01</v>
      </c>
    </row>
    <row r="2187" spans="1:9">
      <c r="A2187">
        <v>865</v>
      </c>
      <c r="B2187" t="s">
        <v>1396</v>
      </c>
      <c r="C2187" t="s">
        <v>1397</v>
      </c>
      <c r="D2187">
        <v>2010</v>
      </c>
      <c r="E2187">
        <v>119</v>
      </c>
      <c r="F2187" t="s">
        <v>21</v>
      </c>
      <c r="G2187">
        <v>7.7</v>
      </c>
      <c r="H2187">
        <v>0</v>
      </c>
      <c r="I2187">
        <v>0.01</v>
      </c>
    </row>
    <row r="2188" spans="1:9">
      <c r="A2188">
        <v>866</v>
      </c>
      <c r="B2188" t="s">
        <v>1398</v>
      </c>
      <c r="C2188" t="s">
        <v>108</v>
      </c>
      <c r="D2188">
        <v>2009</v>
      </c>
      <c r="E2188">
        <v>129</v>
      </c>
      <c r="F2188" t="s">
        <v>24</v>
      </c>
      <c r="G2188">
        <v>7.7</v>
      </c>
      <c r="H2188">
        <v>79</v>
      </c>
      <c r="I2188">
        <v>0.55000000000000004</v>
      </c>
    </row>
    <row r="2189" spans="1:9">
      <c r="A2189">
        <v>866</v>
      </c>
      <c r="B2189" t="s">
        <v>1398</v>
      </c>
      <c r="C2189" t="s">
        <v>108</v>
      </c>
      <c r="D2189">
        <v>2009</v>
      </c>
      <c r="E2189">
        <v>129</v>
      </c>
      <c r="F2189" t="s">
        <v>21</v>
      </c>
      <c r="G2189">
        <v>7.7</v>
      </c>
      <c r="H2189">
        <v>79</v>
      </c>
      <c r="I2189">
        <v>0.55000000000000004</v>
      </c>
    </row>
    <row r="2190" spans="1:9">
      <c r="A2190">
        <v>866</v>
      </c>
      <c r="B2190" t="s">
        <v>1398</v>
      </c>
      <c r="C2190" t="s">
        <v>108</v>
      </c>
      <c r="D2190">
        <v>2009</v>
      </c>
      <c r="E2190">
        <v>129</v>
      </c>
      <c r="F2190" t="s">
        <v>57</v>
      </c>
      <c r="G2190">
        <v>7.7</v>
      </c>
      <c r="H2190">
        <v>79</v>
      </c>
      <c r="I2190">
        <v>0.55000000000000004</v>
      </c>
    </row>
    <row r="2191" spans="1:9">
      <c r="A2191">
        <v>867</v>
      </c>
      <c r="B2191" t="s">
        <v>1399</v>
      </c>
      <c r="C2191" t="s">
        <v>1144</v>
      </c>
      <c r="D2191">
        <v>1973</v>
      </c>
      <c r="E2191">
        <v>94</v>
      </c>
      <c r="F2191" t="s">
        <v>27</v>
      </c>
      <c r="G2191">
        <v>7.7</v>
      </c>
      <c r="H2191">
        <v>93</v>
      </c>
      <c r="I2191">
        <v>0</v>
      </c>
    </row>
    <row r="2192" spans="1:9">
      <c r="A2192">
        <v>867</v>
      </c>
      <c r="B2192" t="s">
        <v>1399</v>
      </c>
      <c r="C2192" t="s">
        <v>1144</v>
      </c>
      <c r="D2192">
        <v>1973</v>
      </c>
      <c r="E2192">
        <v>94</v>
      </c>
      <c r="F2192" t="s">
        <v>24</v>
      </c>
      <c r="G2192">
        <v>7.7</v>
      </c>
      <c r="H2192">
        <v>93</v>
      </c>
      <c r="I2192">
        <v>0</v>
      </c>
    </row>
    <row r="2193" spans="1:9">
      <c r="A2193">
        <v>867</v>
      </c>
      <c r="B2193" t="s">
        <v>1399</v>
      </c>
      <c r="C2193" t="s">
        <v>1144</v>
      </c>
      <c r="D2193">
        <v>1973</v>
      </c>
      <c r="E2193">
        <v>94</v>
      </c>
      <c r="F2193" t="s">
        <v>21</v>
      </c>
      <c r="G2193">
        <v>7.7</v>
      </c>
      <c r="H2193">
        <v>93</v>
      </c>
      <c r="I2193">
        <v>0</v>
      </c>
    </row>
    <row r="2194" spans="1:9">
      <c r="A2194">
        <v>868</v>
      </c>
      <c r="B2194" t="s">
        <v>1400</v>
      </c>
      <c r="C2194" t="s">
        <v>344</v>
      </c>
      <c r="D2194">
        <v>1951</v>
      </c>
      <c r="E2194">
        <v>105</v>
      </c>
      <c r="F2194" t="s">
        <v>36</v>
      </c>
      <c r="G2194">
        <v>7.7</v>
      </c>
      <c r="H2194">
        <v>91</v>
      </c>
      <c r="I2194">
        <v>0.54</v>
      </c>
    </row>
    <row r="2195" spans="1:9">
      <c r="A2195">
        <v>868</v>
      </c>
      <c r="B2195" t="s">
        <v>1400</v>
      </c>
      <c r="C2195" t="s">
        <v>344</v>
      </c>
      <c r="D2195">
        <v>1951</v>
      </c>
      <c r="E2195">
        <v>105</v>
      </c>
      <c r="F2195" t="s">
        <v>21</v>
      </c>
      <c r="G2195">
        <v>7.7</v>
      </c>
      <c r="H2195">
        <v>91</v>
      </c>
      <c r="I2195">
        <v>0.54</v>
      </c>
    </row>
    <row r="2196" spans="1:9">
      <c r="A2196">
        <v>868</v>
      </c>
      <c r="B2196" t="s">
        <v>1400</v>
      </c>
      <c r="C2196" t="s">
        <v>344</v>
      </c>
      <c r="D2196">
        <v>1951</v>
      </c>
      <c r="E2196">
        <v>105</v>
      </c>
      <c r="F2196" t="s">
        <v>50</v>
      </c>
      <c r="G2196">
        <v>7.7</v>
      </c>
      <c r="H2196">
        <v>91</v>
      </c>
      <c r="I2196">
        <v>0.54</v>
      </c>
    </row>
    <row r="2197" spans="1:9">
      <c r="A2197">
        <v>869</v>
      </c>
      <c r="B2197" t="s">
        <v>1401</v>
      </c>
      <c r="C2197" t="s">
        <v>758</v>
      </c>
      <c r="D2197">
        <v>1997</v>
      </c>
      <c r="E2197">
        <v>119</v>
      </c>
      <c r="F2197" t="s">
        <v>21</v>
      </c>
      <c r="G2197">
        <v>7.7</v>
      </c>
      <c r="H2197">
        <v>0</v>
      </c>
      <c r="I2197">
        <v>0.37</v>
      </c>
    </row>
    <row r="2198" spans="1:9">
      <c r="A2198">
        <v>869</v>
      </c>
      <c r="B2198" t="s">
        <v>1401</v>
      </c>
      <c r="C2198" t="s">
        <v>758</v>
      </c>
      <c r="D2198">
        <v>1997</v>
      </c>
      <c r="E2198">
        <v>119</v>
      </c>
      <c r="F2198" t="s">
        <v>57</v>
      </c>
      <c r="G2198">
        <v>7.7</v>
      </c>
      <c r="H2198">
        <v>0</v>
      </c>
      <c r="I2198">
        <v>0.37</v>
      </c>
    </row>
    <row r="2199" spans="1:9">
      <c r="A2199">
        <v>869</v>
      </c>
      <c r="B2199" t="s">
        <v>1401</v>
      </c>
      <c r="C2199" t="s">
        <v>758</v>
      </c>
      <c r="D2199">
        <v>1997</v>
      </c>
      <c r="E2199">
        <v>119</v>
      </c>
      <c r="F2199" t="s">
        <v>44</v>
      </c>
      <c r="G2199">
        <v>7.7</v>
      </c>
      <c r="H2199">
        <v>0</v>
      </c>
      <c r="I2199">
        <v>0.37</v>
      </c>
    </row>
    <row r="2200" spans="1:9">
      <c r="A2200">
        <v>870</v>
      </c>
      <c r="B2200" t="s">
        <v>1402</v>
      </c>
      <c r="C2200" t="s">
        <v>1403</v>
      </c>
      <c r="D2200">
        <v>2015</v>
      </c>
      <c r="E2200">
        <v>137</v>
      </c>
      <c r="F2200" t="s">
        <v>21</v>
      </c>
      <c r="G2200">
        <v>7.7</v>
      </c>
      <c r="H2200">
        <v>79</v>
      </c>
      <c r="I2200">
        <v>0.08</v>
      </c>
    </row>
    <row r="2201" spans="1:9">
      <c r="A2201">
        <v>870</v>
      </c>
      <c r="B2201" t="s">
        <v>1402</v>
      </c>
      <c r="C2201" t="s">
        <v>1403</v>
      </c>
      <c r="D2201">
        <v>2015</v>
      </c>
      <c r="E2201">
        <v>137</v>
      </c>
      <c r="F2201" t="s">
        <v>80</v>
      </c>
      <c r="G2201">
        <v>7.7</v>
      </c>
      <c r="H2201">
        <v>79</v>
      </c>
      <c r="I2201">
        <v>0.08</v>
      </c>
    </row>
    <row r="2202" spans="1:9">
      <c r="A2202">
        <v>871</v>
      </c>
      <c r="B2202" t="s">
        <v>1404</v>
      </c>
      <c r="C2202" t="s">
        <v>1405</v>
      </c>
      <c r="D2202">
        <v>2004</v>
      </c>
      <c r="E2202">
        <v>106</v>
      </c>
      <c r="F2202" t="s">
        <v>30</v>
      </c>
      <c r="G2202">
        <v>7.7</v>
      </c>
      <c r="H2202">
        <v>67</v>
      </c>
      <c r="I2202">
        <v>51.68</v>
      </c>
    </row>
    <row r="2203" spans="1:9">
      <c r="A2203">
        <v>871</v>
      </c>
      <c r="B2203" t="s">
        <v>1404</v>
      </c>
      <c r="C2203" t="s">
        <v>1405</v>
      </c>
      <c r="D2203">
        <v>2004</v>
      </c>
      <c r="E2203">
        <v>106</v>
      </c>
      <c r="F2203" t="s">
        <v>21</v>
      </c>
      <c r="G2203">
        <v>7.7</v>
      </c>
      <c r="H2203">
        <v>67</v>
      </c>
      <c r="I2203">
        <v>51.68</v>
      </c>
    </row>
    <row r="2204" spans="1:9">
      <c r="A2204">
        <v>871</v>
      </c>
      <c r="B2204" t="s">
        <v>1404</v>
      </c>
      <c r="C2204" t="s">
        <v>1405</v>
      </c>
      <c r="D2204">
        <v>2004</v>
      </c>
      <c r="E2204">
        <v>106</v>
      </c>
      <c r="F2204" t="s">
        <v>88</v>
      </c>
      <c r="G2204">
        <v>7.7</v>
      </c>
      <c r="H2204">
        <v>67</v>
      </c>
      <c r="I2204">
        <v>51.68</v>
      </c>
    </row>
    <row r="2205" spans="1:9">
      <c r="A2205">
        <v>872</v>
      </c>
      <c r="B2205" t="s">
        <v>1406</v>
      </c>
      <c r="C2205" t="s">
        <v>1407</v>
      </c>
      <c r="D2205">
        <v>2015</v>
      </c>
      <c r="E2205">
        <v>105</v>
      </c>
      <c r="F2205" t="s">
        <v>60</v>
      </c>
      <c r="G2205">
        <v>7.7</v>
      </c>
      <c r="H2205">
        <v>74</v>
      </c>
      <c r="I2205">
        <v>6.74</v>
      </c>
    </row>
    <row r="2206" spans="1:9">
      <c r="A2206">
        <v>872</v>
      </c>
      <c r="B2206" t="s">
        <v>1406</v>
      </c>
      <c r="C2206" t="s">
        <v>1407</v>
      </c>
      <c r="D2206">
        <v>2015</v>
      </c>
      <c r="E2206">
        <v>105</v>
      </c>
      <c r="F2206" t="s">
        <v>21</v>
      </c>
      <c r="G2206">
        <v>7.7</v>
      </c>
      <c r="H2206">
        <v>74</v>
      </c>
      <c r="I2206">
        <v>6.74</v>
      </c>
    </row>
    <row r="2207" spans="1:9">
      <c r="A2207">
        <v>872</v>
      </c>
      <c r="B2207" t="s">
        <v>1406</v>
      </c>
      <c r="C2207" t="s">
        <v>1407</v>
      </c>
      <c r="D2207">
        <v>2015</v>
      </c>
      <c r="E2207">
        <v>105</v>
      </c>
      <c r="F2207" t="s">
        <v>50</v>
      </c>
      <c r="G2207">
        <v>7.7</v>
      </c>
      <c r="H2207">
        <v>74</v>
      </c>
      <c r="I2207">
        <v>6.74</v>
      </c>
    </row>
    <row r="2208" spans="1:9">
      <c r="A2208">
        <v>873</v>
      </c>
      <c r="B2208" t="s">
        <v>1408</v>
      </c>
      <c r="C2208" t="s">
        <v>496</v>
      </c>
      <c r="D2208">
        <v>1952</v>
      </c>
      <c r="E2208">
        <v>129</v>
      </c>
      <c r="F2208" t="s">
        <v>60</v>
      </c>
      <c r="G2208">
        <v>7.7</v>
      </c>
      <c r="H2208">
        <v>85</v>
      </c>
      <c r="I2208">
        <v>10.55</v>
      </c>
    </row>
    <row r="2209" spans="1:9">
      <c r="A2209">
        <v>873</v>
      </c>
      <c r="B2209" t="s">
        <v>1408</v>
      </c>
      <c r="C2209" t="s">
        <v>496</v>
      </c>
      <c r="D2209">
        <v>1952</v>
      </c>
      <c r="E2209">
        <v>129</v>
      </c>
      <c r="F2209" t="s">
        <v>21</v>
      </c>
      <c r="G2209">
        <v>7.7</v>
      </c>
      <c r="H2209">
        <v>85</v>
      </c>
      <c r="I2209">
        <v>10.55</v>
      </c>
    </row>
    <row r="2210" spans="1:9">
      <c r="A2210">
        <v>873</v>
      </c>
      <c r="B2210" t="s">
        <v>1408</v>
      </c>
      <c r="C2210" t="s">
        <v>496</v>
      </c>
      <c r="D2210">
        <v>1952</v>
      </c>
      <c r="E2210">
        <v>129</v>
      </c>
      <c r="F2210" t="s">
        <v>50</v>
      </c>
      <c r="G2210">
        <v>7.7</v>
      </c>
      <c r="H2210">
        <v>85</v>
      </c>
      <c r="I2210">
        <v>10.55</v>
      </c>
    </row>
    <row r="2211" spans="1:9">
      <c r="A2211">
        <v>874</v>
      </c>
      <c r="B2211" t="s">
        <v>1409</v>
      </c>
      <c r="C2211" t="s">
        <v>458</v>
      </c>
      <c r="D2211">
        <v>1997</v>
      </c>
      <c r="E2211">
        <v>96</v>
      </c>
      <c r="F2211" t="s">
        <v>21</v>
      </c>
      <c r="G2211">
        <v>7.7</v>
      </c>
      <c r="H2211">
        <v>70</v>
      </c>
      <c r="I2211">
        <v>0.19</v>
      </c>
    </row>
    <row r="2212" spans="1:9">
      <c r="A2212">
        <v>874</v>
      </c>
      <c r="B2212" t="s">
        <v>1409</v>
      </c>
      <c r="C2212" t="s">
        <v>458</v>
      </c>
      <c r="D2212">
        <v>1997</v>
      </c>
      <c r="E2212">
        <v>96</v>
      </c>
      <c r="F2212" t="s">
        <v>50</v>
      </c>
      <c r="G2212">
        <v>7.7</v>
      </c>
      <c r="H2212">
        <v>70</v>
      </c>
      <c r="I2212">
        <v>0.19</v>
      </c>
    </row>
    <row r="2213" spans="1:9">
      <c r="A2213">
        <v>875</v>
      </c>
      <c r="B2213" t="s">
        <v>1410</v>
      </c>
      <c r="C2213" t="s">
        <v>1217</v>
      </c>
      <c r="D2213">
        <v>1960</v>
      </c>
      <c r="E2213">
        <v>90</v>
      </c>
      <c r="F2213" t="s">
        <v>24</v>
      </c>
      <c r="G2213">
        <v>7.7</v>
      </c>
      <c r="H2213">
        <v>0</v>
      </c>
      <c r="I2213">
        <v>0.34</v>
      </c>
    </row>
    <row r="2214" spans="1:9">
      <c r="A2214">
        <v>875</v>
      </c>
      <c r="B2214" t="s">
        <v>1410</v>
      </c>
      <c r="C2214" t="s">
        <v>1217</v>
      </c>
      <c r="D2214">
        <v>1960</v>
      </c>
      <c r="E2214">
        <v>90</v>
      </c>
      <c r="F2214" t="s">
        <v>21</v>
      </c>
      <c r="G2214">
        <v>7.7</v>
      </c>
      <c r="H2214">
        <v>0</v>
      </c>
      <c r="I2214">
        <v>0.34</v>
      </c>
    </row>
    <row r="2215" spans="1:9">
      <c r="A2215">
        <v>876</v>
      </c>
      <c r="B2215" t="s">
        <v>1411</v>
      </c>
      <c r="C2215" t="s">
        <v>1412</v>
      </c>
      <c r="D2215">
        <v>2006</v>
      </c>
      <c r="E2215">
        <v>145</v>
      </c>
      <c r="F2215" t="s">
        <v>21</v>
      </c>
      <c r="G2215">
        <v>7.7</v>
      </c>
      <c r="H2215">
        <v>71</v>
      </c>
      <c r="I2215">
        <v>4.4000000000000004</v>
      </c>
    </row>
    <row r="2216" spans="1:9">
      <c r="A2216">
        <v>876</v>
      </c>
      <c r="B2216" t="s">
        <v>1411</v>
      </c>
      <c r="C2216" t="s">
        <v>1412</v>
      </c>
      <c r="D2216">
        <v>2006</v>
      </c>
      <c r="E2216">
        <v>145</v>
      </c>
      <c r="F2216" t="s">
        <v>83</v>
      </c>
      <c r="G2216">
        <v>7.7</v>
      </c>
      <c r="H2216">
        <v>71</v>
      </c>
      <c r="I2216">
        <v>4.4000000000000004</v>
      </c>
    </row>
    <row r="2217" spans="1:9">
      <c r="A2217">
        <v>876</v>
      </c>
      <c r="B2217" t="s">
        <v>1411</v>
      </c>
      <c r="C2217" t="s">
        <v>1412</v>
      </c>
      <c r="D2217">
        <v>2006</v>
      </c>
      <c r="E2217">
        <v>145</v>
      </c>
      <c r="F2217" t="s">
        <v>80</v>
      </c>
      <c r="G2217">
        <v>7.7</v>
      </c>
      <c r="H2217">
        <v>71</v>
      </c>
      <c r="I2217">
        <v>4.4000000000000004</v>
      </c>
    </row>
    <row r="2218" spans="1:9">
      <c r="A2218">
        <v>877</v>
      </c>
      <c r="B2218" t="s">
        <v>1413</v>
      </c>
      <c r="C2218" t="s">
        <v>1414</v>
      </c>
      <c r="D2218">
        <v>1993</v>
      </c>
      <c r="E2218">
        <v>188</v>
      </c>
      <c r="F2218" t="s">
        <v>60</v>
      </c>
      <c r="G2218">
        <v>7.7</v>
      </c>
      <c r="H2218">
        <v>81</v>
      </c>
      <c r="I2218">
        <v>6.11</v>
      </c>
    </row>
    <row r="2219" spans="1:9">
      <c r="A2219">
        <v>877</v>
      </c>
      <c r="B2219" t="s">
        <v>1413</v>
      </c>
      <c r="C2219" t="s">
        <v>1414</v>
      </c>
      <c r="D2219">
        <v>1993</v>
      </c>
      <c r="E2219">
        <v>188</v>
      </c>
      <c r="F2219" t="s">
        <v>21</v>
      </c>
      <c r="G2219">
        <v>7.7</v>
      </c>
      <c r="H2219">
        <v>81</v>
      </c>
      <c r="I2219">
        <v>6.11</v>
      </c>
    </row>
    <row r="2220" spans="1:9">
      <c r="A2220">
        <v>878</v>
      </c>
      <c r="B2220" t="s">
        <v>1415</v>
      </c>
      <c r="C2220" t="s">
        <v>1416</v>
      </c>
      <c r="D2220">
        <v>1996</v>
      </c>
      <c r="E2220">
        <v>242</v>
      </c>
      <c r="F2220" t="s">
        <v>21</v>
      </c>
      <c r="G2220">
        <v>7.7</v>
      </c>
      <c r="H2220">
        <v>0</v>
      </c>
      <c r="I2220">
        <v>4.41</v>
      </c>
    </row>
    <row r="2221" spans="1:9">
      <c r="A2221">
        <v>879</v>
      </c>
      <c r="B2221" t="s">
        <v>1417</v>
      </c>
      <c r="C2221" t="s">
        <v>1418</v>
      </c>
      <c r="D2221">
        <v>1940</v>
      </c>
      <c r="E2221">
        <v>124</v>
      </c>
      <c r="F2221" t="s">
        <v>40</v>
      </c>
      <c r="G2221">
        <v>7.7</v>
      </c>
      <c r="H2221">
        <v>96</v>
      </c>
      <c r="I2221">
        <v>76.41</v>
      </c>
    </row>
    <row r="2222" spans="1:9">
      <c r="A2222">
        <v>879</v>
      </c>
      <c r="B2222" t="s">
        <v>1417</v>
      </c>
      <c r="C2222" t="s">
        <v>1418</v>
      </c>
      <c r="D2222">
        <v>1940</v>
      </c>
      <c r="E2222">
        <v>124</v>
      </c>
      <c r="F2222" t="s">
        <v>88</v>
      </c>
      <c r="G2222">
        <v>7.7</v>
      </c>
      <c r="H2222">
        <v>96</v>
      </c>
      <c r="I2222">
        <v>76.41</v>
      </c>
    </row>
    <row r="2223" spans="1:9">
      <c r="A2223">
        <v>879</v>
      </c>
      <c r="B2223" t="s">
        <v>1417</v>
      </c>
      <c r="C2223" t="s">
        <v>1418</v>
      </c>
      <c r="D2223">
        <v>1940</v>
      </c>
      <c r="E2223">
        <v>124</v>
      </c>
      <c r="F2223" t="s">
        <v>70</v>
      </c>
      <c r="G2223">
        <v>7.7</v>
      </c>
      <c r="H2223">
        <v>96</v>
      </c>
      <c r="I2223">
        <v>76.41</v>
      </c>
    </row>
    <row r="2224" spans="1:9">
      <c r="A2224">
        <v>880</v>
      </c>
      <c r="B2224" t="s">
        <v>1419</v>
      </c>
      <c r="C2224" t="s">
        <v>1420</v>
      </c>
      <c r="D2224">
        <v>2013</v>
      </c>
      <c r="E2224">
        <v>115</v>
      </c>
      <c r="F2224" t="s">
        <v>21</v>
      </c>
      <c r="G2224">
        <v>7.7</v>
      </c>
      <c r="H2224">
        <v>86</v>
      </c>
      <c r="I2224">
        <v>17.649999999999999</v>
      </c>
    </row>
    <row r="2225" spans="1:9">
      <c r="A2225">
        <v>881</v>
      </c>
      <c r="B2225" t="s">
        <v>1421</v>
      </c>
      <c r="C2225" t="s">
        <v>513</v>
      </c>
      <c r="D2225">
        <v>1991</v>
      </c>
      <c r="E2225">
        <v>98</v>
      </c>
      <c r="F2225" t="s">
        <v>21</v>
      </c>
      <c r="G2225">
        <v>7.7</v>
      </c>
      <c r="H2225">
        <v>86</v>
      </c>
      <c r="I2225">
        <v>2</v>
      </c>
    </row>
    <row r="2226" spans="1:9">
      <c r="A2226">
        <v>881</v>
      </c>
      <c r="B2226" t="s">
        <v>1421</v>
      </c>
      <c r="C2226" t="s">
        <v>513</v>
      </c>
      <c r="D2226">
        <v>1991</v>
      </c>
      <c r="E2226">
        <v>98</v>
      </c>
      <c r="F2226" t="s">
        <v>70</v>
      </c>
      <c r="G2226">
        <v>7.7</v>
      </c>
      <c r="H2226">
        <v>86</v>
      </c>
      <c r="I2226">
        <v>2</v>
      </c>
    </row>
    <row r="2227" spans="1:9">
      <c r="A2227">
        <v>881</v>
      </c>
      <c r="B2227" t="s">
        <v>1421</v>
      </c>
      <c r="C2227" t="s">
        <v>513</v>
      </c>
      <c r="D2227">
        <v>1991</v>
      </c>
      <c r="E2227">
        <v>98</v>
      </c>
      <c r="F2227" t="s">
        <v>112</v>
      </c>
      <c r="G2227">
        <v>7.7</v>
      </c>
      <c r="H2227">
        <v>86</v>
      </c>
      <c r="I2227">
        <v>2</v>
      </c>
    </row>
    <row r="2228" spans="1:9">
      <c r="A2228">
        <v>882</v>
      </c>
      <c r="B2228" t="s">
        <v>1422</v>
      </c>
      <c r="C2228" t="s">
        <v>1423</v>
      </c>
      <c r="D2228">
        <v>1964</v>
      </c>
      <c r="E2228">
        <v>138</v>
      </c>
      <c r="F2228" t="s">
        <v>21</v>
      </c>
      <c r="G2228">
        <v>7.7</v>
      </c>
      <c r="H2228">
        <v>77</v>
      </c>
      <c r="I2228">
        <v>0</v>
      </c>
    </row>
    <row r="2229" spans="1:9">
      <c r="A2229">
        <v>882</v>
      </c>
      <c r="B2229" t="s">
        <v>1422</v>
      </c>
      <c r="C2229" t="s">
        <v>1423</v>
      </c>
      <c r="D2229">
        <v>1964</v>
      </c>
      <c r="E2229">
        <v>138</v>
      </c>
      <c r="F2229" t="s">
        <v>31</v>
      </c>
      <c r="G2229">
        <v>7.7</v>
      </c>
      <c r="H2229">
        <v>77</v>
      </c>
      <c r="I2229">
        <v>0</v>
      </c>
    </row>
    <row r="2230" spans="1:9">
      <c r="A2230">
        <v>882</v>
      </c>
      <c r="B2230" t="s">
        <v>1422</v>
      </c>
      <c r="C2230" t="s">
        <v>1423</v>
      </c>
      <c r="D2230">
        <v>1964</v>
      </c>
      <c r="E2230">
        <v>138</v>
      </c>
      <c r="F2230" t="s">
        <v>80</v>
      </c>
      <c r="G2230">
        <v>7.7</v>
      </c>
      <c r="H2230">
        <v>77</v>
      </c>
      <c r="I2230">
        <v>0</v>
      </c>
    </row>
    <row r="2231" spans="1:9">
      <c r="A2231">
        <v>883</v>
      </c>
      <c r="B2231" t="s">
        <v>1424</v>
      </c>
      <c r="C2231" t="s">
        <v>437</v>
      </c>
      <c r="D2231">
        <v>2001</v>
      </c>
      <c r="E2231">
        <v>99</v>
      </c>
      <c r="F2231" t="s">
        <v>40</v>
      </c>
      <c r="G2231">
        <v>7.7</v>
      </c>
      <c r="H2231">
        <v>84</v>
      </c>
      <c r="I2231">
        <v>2.89</v>
      </c>
    </row>
    <row r="2232" spans="1:9">
      <c r="A2232">
        <v>883</v>
      </c>
      <c r="B2232" t="s">
        <v>1424</v>
      </c>
      <c r="C2232" t="s">
        <v>437</v>
      </c>
      <c r="D2232">
        <v>2001</v>
      </c>
      <c r="E2232">
        <v>99</v>
      </c>
      <c r="F2232" t="s">
        <v>21</v>
      </c>
      <c r="G2232">
        <v>7.7</v>
      </c>
      <c r="H2232">
        <v>84</v>
      </c>
      <c r="I2232">
        <v>2.89</v>
      </c>
    </row>
    <row r="2233" spans="1:9">
      <c r="A2233">
        <v>883</v>
      </c>
      <c r="B2233" t="s">
        <v>1424</v>
      </c>
      <c r="C2233" t="s">
        <v>437</v>
      </c>
      <c r="D2233">
        <v>2001</v>
      </c>
      <c r="E2233">
        <v>99</v>
      </c>
      <c r="F2233" t="s">
        <v>70</v>
      </c>
      <c r="G2233">
        <v>7.7</v>
      </c>
      <c r="H2233">
        <v>84</v>
      </c>
      <c r="I2233">
        <v>2.89</v>
      </c>
    </row>
    <row r="2234" spans="1:9">
      <c r="A2234">
        <v>884</v>
      </c>
      <c r="B2234" t="s">
        <v>1425</v>
      </c>
      <c r="C2234" t="s">
        <v>87</v>
      </c>
      <c r="D2234">
        <v>1992</v>
      </c>
      <c r="E2234">
        <v>94</v>
      </c>
      <c r="F2234" t="s">
        <v>40</v>
      </c>
      <c r="G2234">
        <v>7.7</v>
      </c>
      <c r="H2234">
        <v>83</v>
      </c>
      <c r="I2234">
        <v>0</v>
      </c>
    </row>
    <row r="2235" spans="1:9">
      <c r="A2235">
        <v>884</v>
      </c>
      <c r="B2235" t="s">
        <v>1425</v>
      </c>
      <c r="C2235" t="s">
        <v>87</v>
      </c>
      <c r="D2235">
        <v>1992</v>
      </c>
      <c r="E2235">
        <v>94</v>
      </c>
      <c r="F2235" t="s">
        <v>36</v>
      </c>
      <c r="G2235">
        <v>7.7</v>
      </c>
      <c r="H2235">
        <v>83</v>
      </c>
      <c r="I2235">
        <v>0</v>
      </c>
    </row>
    <row r="2236" spans="1:9">
      <c r="A2236">
        <v>884</v>
      </c>
      <c r="B2236" t="s">
        <v>1425</v>
      </c>
      <c r="C2236" t="s">
        <v>87</v>
      </c>
      <c r="D2236">
        <v>1992</v>
      </c>
      <c r="E2236">
        <v>94</v>
      </c>
      <c r="F2236" t="s">
        <v>60</v>
      </c>
      <c r="G2236">
        <v>7.7</v>
      </c>
      <c r="H2236">
        <v>83</v>
      </c>
      <c r="I2236">
        <v>0</v>
      </c>
    </row>
    <row r="2237" spans="1:9">
      <c r="A2237">
        <v>885</v>
      </c>
      <c r="B2237" t="s">
        <v>1426</v>
      </c>
      <c r="C2237" t="s">
        <v>1427</v>
      </c>
      <c r="D2237">
        <v>1988</v>
      </c>
      <c r="E2237">
        <v>107</v>
      </c>
      <c r="F2237" t="s">
        <v>57</v>
      </c>
      <c r="G2237">
        <v>7.7</v>
      </c>
      <c r="H2237">
        <v>0</v>
      </c>
      <c r="I2237">
        <v>0</v>
      </c>
    </row>
    <row r="2238" spans="1:9">
      <c r="A2238">
        <v>885</v>
      </c>
      <c r="B2238" t="s">
        <v>1426</v>
      </c>
      <c r="C2238" t="s">
        <v>1427</v>
      </c>
      <c r="D2238">
        <v>1988</v>
      </c>
      <c r="E2238">
        <v>107</v>
      </c>
      <c r="F2238" t="s">
        <v>83</v>
      </c>
      <c r="G2238">
        <v>7.7</v>
      </c>
      <c r="H2238">
        <v>0</v>
      </c>
      <c r="I2238">
        <v>0</v>
      </c>
    </row>
    <row r="2239" spans="1:9">
      <c r="A2239">
        <v>886</v>
      </c>
      <c r="B2239" t="s">
        <v>1428</v>
      </c>
      <c r="C2239" t="s">
        <v>1346</v>
      </c>
      <c r="D2239">
        <v>1956</v>
      </c>
      <c r="E2239">
        <v>80</v>
      </c>
      <c r="F2239" t="s">
        <v>21</v>
      </c>
      <c r="G2239">
        <v>7.7</v>
      </c>
      <c r="H2239">
        <v>92</v>
      </c>
      <c r="I2239">
        <v>0</v>
      </c>
    </row>
    <row r="2240" spans="1:9">
      <c r="A2240">
        <v>886</v>
      </c>
      <c r="B2240" t="s">
        <v>1428</v>
      </c>
      <c r="C2240" t="s">
        <v>1346</v>
      </c>
      <c r="D2240">
        <v>1956</v>
      </c>
      <c r="E2240">
        <v>80</v>
      </c>
      <c r="F2240" t="s">
        <v>106</v>
      </c>
      <c r="G2240">
        <v>7.7</v>
      </c>
      <c r="H2240">
        <v>92</v>
      </c>
      <c r="I2240">
        <v>0</v>
      </c>
    </row>
    <row r="2241" spans="1:9">
      <c r="A2241">
        <v>886</v>
      </c>
      <c r="B2241" t="s">
        <v>1428</v>
      </c>
      <c r="C2241" t="s">
        <v>1346</v>
      </c>
      <c r="D2241">
        <v>1956</v>
      </c>
      <c r="E2241">
        <v>80</v>
      </c>
      <c r="F2241" t="s">
        <v>44</v>
      </c>
      <c r="G2241">
        <v>7.7</v>
      </c>
      <c r="H2241">
        <v>92</v>
      </c>
      <c r="I2241">
        <v>0</v>
      </c>
    </row>
    <row r="2242" spans="1:9">
      <c r="A2242">
        <v>887</v>
      </c>
      <c r="B2242" t="s">
        <v>1429</v>
      </c>
      <c r="C2242" t="s">
        <v>1430</v>
      </c>
      <c r="D2242">
        <v>2014</v>
      </c>
      <c r="E2242">
        <v>103</v>
      </c>
      <c r="F2242" t="s">
        <v>40</v>
      </c>
      <c r="G2242">
        <v>7.7</v>
      </c>
      <c r="H2242">
        <v>72</v>
      </c>
      <c r="I2242">
        <v>0.77</v>
      </c>
    </row>
    <row r="2243" spans="1:9">
      <c r="A2243">
        <v>887</v>
      </c>
      <c r="B2243" t="s">
        <v>1429</v>
      </c>
      <c r="C2243" t="s">
        <v>1430</v>
      </c>
      <c r="D2243">
        <v>2014</v>
      </c>
      <c r="E2243">
        <v>103</v>
      </c>
      <c r="F2243" t="s">
        <v>21</v>
      </c>
      <c r="G2243">
        <v>7.7</v>
      </c>
      <c r="H2243">
        <v>72</v>
      </c>
      <c r="I2243">
        <v>0.77</v>
      </c>
    </row>
    <row r="2244" spans="1:9">
      <c r="A2244">
        <v>887</v>
      </c>
      <c r="B2244" t="s">
        <v>1429</v>
      </c>
      <c r="C2244" t="s">
        <v>1430</v>
      </c>
      <c r="D2244">
        <v>2014</v>
      </c>
      <c r="E2244">
        <v>103</v>
      </c>
      <c r="F2244" t="s">
        <v>88</v>
      </c>
      <c r="G2244">
        <v>7.7</v>
      </c>
      <c r="H2244">
        <v>72</v>
      </c>
      <c r="I2244">
        <v>0.77</v>
      </c>
    </row>
    <row r="2245" spans="1:9">
      <c r="A2245">
        <v>888</v>
      </c>
      <c r="B2245" t="s">
        <v>1431</v>
      </c>
      <c r="C2245" t="s">
        <v>1432</v>
      </c>
      <c r="D2245">
        <v>2001</v>
      </c>
      <c r="E2245">
        <v>95</v>
      </c>
      <c r="F2245" t="s">
        <v>60</v>
      </c>
      <c r="G2245">
        <v>7.7</v>
      </c>
      <c r="H2245">
        <v>85</v>
      </c>
      <c r="I2245">
        <v>3.03</v>
      </c>
    </row>
    <row r="2246" spans="1:9">
      <c r="A2246">
        <v>888</v>
      </c>
      <c r="B2246" t="s">
        <v>1431</v>
      </c>
      <c r="C2246" t="s">
        <v>1432</v>
      </c>
      <c r="D2246">
        <v>2001</v>
      </c>
      <c r="E2246">
        <v>95</v>
      </c>
      <c r="F2246" t="s">
        <v>21</v>
      </c>
      <c r="G2246">
        <v>7.7</v>
      </c>
      <c r="H2246">
        <v>85</v>
      </c>
      <c r="I2246">
        <v>3.03</v>
      </c>
    </row>
    <row r="2247" spans="1:9">
      <c r="A2247">
        <v>888</v>
      </c>
      <c r="B2247" t="s">
        <v>1431</v>
      </c>
      <c r="C2247" t="s">
        <v>1432</v>
      </c>
      <c r="D2247">
        <v>2001</v>
      </c>
      <c r="E2247">
        <v>95</v>
      </c>
      <c r="F2247" t="s">
        <v>112</v>
      </c>
      <c r="G2247">
        <v>7.7</v>
      </c>
      <c r="H2247">
        <v>85</v>
      </c>
      <c r="I2247">
        <v>3.03</v>
      </c>
    </row>
    <row r="2248" spans="1:9">
      <c r="A2248">
        <v>889</v>
      </c>
      <c r="B2248" t="s">
        <v>1433</v>
      </c>
      <c r="C2248" t="s">
        <v>1434</v>
      </c>
      <c r="D2248">
        <v>2016</v>
      </c>
      <c r="E2248">
        <v>96</v>
      </c>
      <c r="F2248" t="s">
        <v>60</v>
      </c>
      <c r="G2248">
        <v>7.7</v>
      </c>
      <c r="H2248">
        <v>0</v>
      </c>
      <c r="I2248">
        <v>0</v>
      </c>
    </row>
    <row r="2249" spans="1:9">
      <c r="A2249">
        <v>889</v>
      </c>
      <c r="B2249" t="s">
        <v>1433</v>
      </c>
      <c r="C2249" t="s">
        <v>1434</v>
      </c>
      <c r="D2249">
        <v>2016</v>
      </c>
      <c r="E2249">
        <v>96</v>
      </c>
      <c r="F2249" t="s">
        <v>21</v>
      </c>
      <c r="G2249">
        <v>7.7</v>
      </c>
      <c r="H2249">
        <v>0</v>
      </c>
      <c r="I2249">
        <v>0</v>
      </c>
    </row>
    <row r="2250" spans="1:9">
      <c r="A2250">
        <v>890</v>
      </c>
      <c r="B2250" t="s">
        <v>1435</v>
      </c>
      <c r="C2250" t="s">
        <v>663</v>
      </c>
      <c r="D2250">
        <v>1966</v>
      </c>
      <c r="E2250">
        <v>120</v>
      </c>
      <c r="F2250" t="s">
        <v>30</v>
      </c>
      <c r="G2250">
        <v>7.7</v>
      </c>
      <c r="H2250">
        <v>72</v>
      </c>
      <c r="I2250">
        <v>28.35</v>
      </c>
    </row>
    <row r="2251" spans="1:9">
      <c r="A2251">
        <v>890</v>
      </c>
      <c r="B2251" t="s">
        <v>1435</v>
      </c>
      <c r="C2251" t="s">
        <v>663</v>
      </c>
      <c r="D2251">
        <v>1966</v>
      </c>
      <c r="E2251">
        <v>120</v>
      </c>
      <c r="F2251" t="s">
        <v>21</v>
      </c>
      <c r="G2251">
        <v>7.7</v>
      </c>
      <c r="H2251">
        <v>72</v>
      </c>
      <c r="I2251">
        <v>28.35</v>
      </c>
    </row>
    <row r="2252" spans="1:9">
      <c r="A2252">
        <v>890</v>
      </c>
      <c r="B2252" t="s">
        <v>1435</v>
      </c>
      <c r="C2252" t="s">
        <v>663</v>
      </c>
      <c r="D2252">
        <v>1966</v>
      </c>
      <c r="E2252">
        <v>120</v>
      </c>
      <c r="F2252" t="s">
        <v>31</v>
      </c>
      <c r="G2252">
        <v>7.7</v>
      </c>
      <c r="H2252">
        <v>72</v>
      </c>
      <c r="I2252">
        <v>28.35</v>
      </c>
    </row>
    <row r="2253" spans="1:9">
      <c r="A2253">
        <v>891</v>
      </c>
      <c r="B2253" t="s">
        <v>1436</v>
      </c>
      <c r="C2253" t="s">
        <v>1437</v>
      </c>
      <c r="D2253">
        <v>1991</v>
      </c>
      <c r="E2253">
        <v>129</v>
      </c>
      <c r="F2253" t="s">
        <v>60</v>
      </c>
      <c r="G2253">
        <v>7.7</v>
      </c>
      <c r="H2253">
        <v>68</v>
      </c>
      <c r="I2253">
        <v>2.02</v>
      </c>
    </row>
    <row r="2254" spans="1:9">
      <c r="A2254">
        <v>891</v>
      </c>
      <c r="B2254" t="s">
        <v>1436</v>
      </c>
      <c r="C2254" t="s">
        <v>1437</v>
      </c>
      <c r="D2254">
        <v>1991</v>
      </c>
      <c r="E2254">
        <v>129</v>
      </c>
      <c r="F2254" t="s">
        <v>21</v>
      </c>
      <c r="G2254">
        <v>7.7</v>
      </c>
      <c r="H2254">
        <v>68</v>
      </c>
      <c r="I2254">
        <v>2.02</v>
      </c>
    </row>
    <row r="2255" spans="1:9">
      <c r="A2255">
        <v>892</v>
      </c>
      <c r="B2255" t="s">
        <v>1438</v>
      </c>
      <c r="C2255" t="s">
        <v>522</v>
      </c>
      <c r="D2255">
        <v>1947</v>
      </c>
      <c r="E2255">
        <v>101</v>
      </c>
      <c r="F2255" t="s">
        <v>21</v>
      </c>
      <c r="G2255">
        <v>7.7</v>
      </c>
      <c r="H2255">
        <v>86</v>
      </c>
      <c r="I2255">
        <v>0</v>
      </c>
    </row>
    <row r="2256" spans="1:9">
      <c r="A2256">
        <v>893</v>
      </c>
      <c r="B2256" t="s">
        <v>1439</v>
      </c>
      <c r="C2256" t="s">
        <v>1440</v>
      </c>
      <c r="D2256">
        <v>2012</v>
      </c>
      <c r="E2256">
        <v>111</v>
      </c>
      <c r="F2256" t="s">
        <v>21</v>
      </c>
      <c r="G2256">
        <v>7.7</v>
      </c>
      <c r="H2256">
        <v>70</v>
      </c>
      <c r="I2256">
        <v>0.18</v>
      </c>
    </row>
    <row r="2257" spans="1:9">
      <c r="A2257">
        <v>893</v>
      </c>
      <c r="B2257" t="s">
        <v>1439</v>
      </c>
      <c r="C2257" t="s">
        <v>1440</v>
      </c>
      <c r="D2257">
        <v>2012</v>
      </c>
      <c r="E2257">
        <v>111</v>
      </c>
      <c r="F2257" t="s">
        <v>112</v>
      </c>
      <c r="G2257">
        <v>7.7</v>
      </c>
      <c r="H2257">
        <v>70</v>
      </c>
      <c r="I2257">
        <v>0.18</v>
      </c>
    </row>
    <row r="2258" spans="1:9">
      <c r="A2258">
        <v>893</v>
      </c>
      <c r="B2258" t="s">
        <v>1439</v>
      </c>
      <c r="C2258" t="s">
        <v>1440</v>
      </c>
      <c r="D2258">
        <v>2012</v>
      </c>
      <c r="E2258">
        <v>111</v>
      </c>
      <c r="F2258" t="s">
        <v>50</v>
      </c>
      <c r="G2258">
        <v>7.7</v>
      </c>
      <c r="H2258">
        <v>70</v>
      </c>
      <c r="I2258">
        <v>0.18</v>
      </c>
    </row>
    <row r="2259" spans="1:9">
      <c r="A2259">
        <v>894</v>
      </c>
      <c r="B2259" t="s">
        <v>1441</v>
      </c>
      <c r="C2259" t="s">
        <v>1442</v>
      </c>
      <c r="D2259">
        <v>2003</v>
      </c>
      <c r="E2259">
        <v>80</v>
      </c>
      <c r="F2259" t="s">
        <v>40</v>
      </c>
      <c r="G2259">
        <v>7.7</v>
      </c>
      <c r="H2259">
        <v>91</v>
      </c>
      <c r="I2259">
        <v>7</v>
      </c>
    </row>
    <row r="2260" spans="1:9">
      <c r="A2260">
        <v>894</v>
      </c>
      <c r="B2260" t="s">
        <v>1441</v>
      </c>
      <c r="C2260" t="s">
        <v>1442</v>
      </c>
      <c r="D2260">
        <v>2003</v>
      </c>
      <c r="E2260">
        <v>80</v>
      </c>
      <c r="F2260" t="s">
        <v>36</v>
      </c>
      <c r="G2260">
        <v>7.7</v>
      </c>
      <c r="H2260">
        <v>91</v>
      </c>
      <c r="I2260">
        <v>7</v>
      </c>
    </row>
    <row r="2261" spans="1:9">
      <c r="A2261">
        <v>894</v>
      </c>
      <c r="B2261" t="s">
        <v>1441</v>
      </c>
      <c r="C2261" t="s">
        <v>1442</v>
      </c>
      <c r="D2261">
        <v>2003</v>
      </c>
      <c r="E2261">
        <v>80</v>
      </c>
      <c r="F2261" t="s">
        <v>60</v>
      </c>
      <c r="G2261">
        <v>7.7</v>
      </c>
      <c r="H2261">
        <v>91</v>
      </c>
      <c r="I2261">
        <v>7</v>
      </c>
    </row>
    <row r="2262" spans="1:9">
      <c r="A2262">
        <v>895</v>
      </c>
      <c r="B2262" t="s">
        <v>1443</v>
      </c>
      <c r="C2262" t="s">
        <v>1444</v>
      </c>
      <c r="D2262">
        <v>2003</v>
      </c>
      <c r="E2262">
        <v>121</v>
      </c>
      <c r="F2262" t="s">
        <v>60</v>
      </c>
      <c r="G2262">
        <v>7.7</v>
      </c>
      <c r="H2262">
        <v>68</v>
      </c>
      <c r="I2262">
        <v>4.0599999999999996</v>
      </c>
    </row>
    <row r="2263" spans="1:9">
      <c r="A2263">
        <v>895</v>
      </c>
      <c r="B2263" t="s">
        <v>1443</v>
      </c>
      <c r="C2263" t="s">
        <v>1444</v>
      </c>
      <c r="D2263">
        <v>2003</v>
      </c>
      <c r="E2263">
        <v>121</v>
      </c>
      <c r="F2263" t="s">
        <v>21</v>
      </c>
      <c r="G2263">
        <v>7.7</v>
      </c>
      <c r="H2263">
        <v>68</v>
      </c>
      <c r="I2263">
        <v>4.0599999999999996</v>
      </c>
    </row>
    <row r="2264" spans="1:9">
      <c r="A2264">
        <v>895</v>
      </c>
      <c r="B2264" t="s">
        <v>1443</v>
      </c>
      <c r="C2264" t="s">
        <v>1444</v>
      </c>
      <c r="D2264">
        <v>2003</v>
      </c>
      <c r="E2264">
        <v>121</v>
      </c>
      <c r="F2264" t="s">
        <v>50</v>
      </c>
      <c r="G2264">
        <v>7.7</v>
      </c>
      <c r="H2264">
        <v>68</v>
      </c>
      <c r="I2264">
        <v>4.0599999999999996</v>
      </c>
    </row>
    <row r="2265" spans="1:9">
      <c r="A2265">
        <v>896</v>
      </c>
      <c r="B2265" t="s">
        <v>1445</v>
      </c>
      <c r="C2265" t="s">
        <v>1446</v>
      </c>
      <c r="D2265">
        <v>2015</v>
      </c>
      <c r="E2265">
        <v>108</v>
      </c>
      <c r="F2265" t="s">
        <v>40</v>
      </c>
      <c r="G2265">
        <v>7.7</v>
      </c>
      <c r="H2265">
        <v>70</v>
      </c>
      <c r="I2265">
        <v>1.34</v>
      </c>
    </row>
    <row r="2266" spans="1:9">
      <c r="A2266">
        <v>896</v>
      </c>
      <c r="B2266" t="s">
        <v>1445</v>
      </c>
      <c r="C2266" t="s">
        <v>1446</v>
      </c>
      <c r="D2266">
        <v>2015</v>
      </c>
      <c r="E2266">
        <v>108</v>
      </c>
      <c r="F2266" t="s">
        <v>36</v>
      </c>
      <c r="G2266">
        <v>7.7</v>
      </c>
      <c r="H2266">
        <v>70</v>
      </c>
      <c r="I2266">
        <v>1.34</v>
      </c>
    </row>
    <row r="2267" spans="1:9">
      <c r="A2267">
        <v>896</v>
      </c>
      <c r="B2267" t="s">
        <v>1445</v>
      </c>
      <c r="C2267" t="s">
        <v>1446</v>
      </c>
      <c r="D2267">
        <v>2015</v>
      </c>
      <c r="E2267">
        <v>108</v>
      </c>
      <c r="F2267" t="s">
        <v>21</v>
      </c>
      <c r="G2267">
        <v>7.7</v>
      </c>
      <c r="H2267">
        <v>70</v>
      </c>
      <c r="I2267">
        <v>1.34</v>
      </c>
    </row>
    <row r="2268" spans="1:9">
      <c r="A2268">
        <v>897</v>
      </c>
      <c r="B2268" t="s">
        <v>1447</v>
      </c>
      <c r="C2268" t="s">
        <v>1448</v>
      </c>
      <c r="D2268">
        <v>1962</v>
      </c>
      <c r="E2268">
        <v>106</v>
      </c>
      <c r="F2268" t="s">
        <v>21</v>
      </c>
      <c r="G2268">
        <v>7.7</v>
      </c>
      <c r="H2268">
        <v>76</v>
      </c>
      <c r="I2268">
        <v>0</v>
      </c>
    </row>
    <row r="2269" spans="1:9">
      <c r="A2269">
        <v>897</v>
      </c>
      <c r="B2269" t="s">
        <v>1447</v>
      </c>
      <c r="C2269" t="s">
        <v>1448</v>
      </c>
      <c r="D2269">
        <v>1962</v>
      </c>
      <c r="E2269">
        <v>106</v>
      </c>
      <c r="F2269" t="s">
        <v>83</v>
      </c>
      <c r="G2269">
        <v>7.7</v>
      </c>
      <c r="H2269">
        <v>76</v>
      </c>
      <c r="I2269">
        <v>0</v>
      </c>
    </row>
    <row r="2270" spans="1:9">
      <c r="A2270">
        <v>898</v>
      </c>
      <c r="B2270" t="s">
        <v>195</v>
      </c>
      <c r="C2270" t="s">
        <v>709</v>
      </c>
      <c r="D2270">
        <v>1932</v>
      </c>
      <c r="E2270">
        <v>93</v>
      </c>
      <c r="F2270" t="s">
        <v>27</v>
      </c>
      <c r="G2270">
        <v>7.7</v>
      </c>
      <c r="H2270">
        <v>90</v>
      </c>
      <c r="I2270">
        <v>0</v>
      </c>
    </row>
    <row r="2271" spans="1:9">
      <c r="A2271">
        <v>898</v>
      </c>
      <c r="B2271" t="s">
        <v>195</v>
      </c>
      <c r="C2271" t="s">
        <v>709</v>
      </c>
      <c r="D2271">
        <v>1932</v>
      </c>
      <c r="E2271">
        <v>93</v>
      </c>
      <c r="F2271" t="s">
        <v>24</v>
      </c>
      <c r="G2271">
        <v>7.7</v>
      </c>
      <c r="H2271">
        <v>90</v>
      </c>
      <c r="I2271">
        <v>0</v>
      </c>
    </row>
    <row r="2272" spans="1:9">
      <c r="A2272">
        <v>898</v>
      </c>
      <c r="B2272" t="s">
        <v>195</v>
      </c>
      <c r="C2272" t="s">
        <v>709</v>
      </c>
      <c r="D2272">
        <v>1932</v>
      </c>
      <c r="E2272">
        <v>93</v>
      </c>
      <c r="F2272" t="s">
        <v>21</v>
      </c>
      <c r="G2272">
        <v>7.7</v>
      </c>
      <c r="H2272">
        <v>90</v>
      </c>
      <c r="I2272">
        <v>0</v>
      </c>
    </row>
    <row r="2273" spans="1:9">
      <c r="A2273">
        <v>899</v>
      </c>
      <c r="B2273" t="s">
        <v>1449</v>
      </c>
      <c r="C2273" t="s">
        <v>1450</v>
      </c>
      <c r="D2273">
        <v>1955</v>
      </c>
      <c r="E2273">
        <v>90</v>
      </c>
      <c r="F2273" t="s">
        <v>21</v>
      </c>
      <c r="G2273">
        <v>7.7</v>
      </c>
      <c r="H2273">
        <v>0</v>
      </c>
      <c r="I2273">
        <v>0</v>
      </c>
    </row>
    <row r="2274" spans="1:9">
      <c r="A2274">
        <v>899</v>
      </c>
      <c r="B2274" t="s">
        <v>1449</v>
      </c>
      <c r="C2274" t="s">
        <v>1450</v>
      </c>
      <c r="D2274">
        <v>1955</v>
      </c>
      <c r="E2274">
        <v>90</v>
      </c>
      <c r="F2274" t="s">
        <v>50</v>
      </c>
      <c r="G2274">
        <v>7.7</v>
      </c>
      <c r="H2274">
        <v>0</v>
      </c>
      <c r="I2274">
        <v>0</v>
      </c>
    </row>
    <row r="2275" spans="1:9">
      <c r="A2275">
        <v>900</v>
      </c>
      <c r="B2275" t="s">
        <v>1451</v>
      </c>
      <c r="C2275" t="s">
        <v>792</v>
      </c>
      <c r="D2275">
        <v>2004</v>
      </c>
      <c r="E2275">
        <v>126</v>
      </c>
      <c r="F2275" t="s">
        <v>36</v>
      </c>
      <c r="G2275">
        <v>7.7</v>
      </c>
      <c r="H2275">
        <v>75</v>
      </c>
      <c r="I2275">
        <v>16.78</v>
      </c>
    </row>
    <row r="2276" spans="1:9">
      <c r="A2276">
        <v>900</v>
      </c>
      <c r="B2276" t="s">
        <v>1451</v>
      </c>
      <c r="C2276" t="s">
        <v>792</v>
      </c>
      <c r="D2276">
        <v>2004</v>
      </c>
      <c r="E2276">
        <v>126</v>
      </c>
      <c r="F2276" t="s">
        <v>30</v>
      </c>
      <c r="G2276">
        <v>7.7</v>
      </c>
      <c r="H2276">
        <v>75</v>
      </c>
      <c r="I2276">
        <v>16.78</v>
      </c>
    </row>
    <row r="2277" spans="1:9">
      <c r="A2277">
        <v>900</v>
      </c>
      <c r="B2277" t="s">
        <v>1451</v>
      </c>
      <c r="C2277" t="s">
        <v>792</v>
      </c>
      <c r="D2277">
        <v>2004</v>
      </c>
      <c r="E2277">
        <v>126</v>
      </c>
      <c r="F2277" t="s">
        <v>21</v>
      </c>
      <c r="G2277">
        <v>7.7</v>
      </c>
      <c r="H2277">
        <v>75</v>
      </c>
      <c r="I2277">
        <v>16.78</v>
      </c>
    </row>
    <row r="2278" spans="1:9">
      <c r="A2278">
        <v>901</v>
      </c>
      <c r="B2278" t="s">
        <v>1452</v>
      </c>
      <c r="C2278" t="s">
        <v>124</v>
      </c>
      <c r="D2278">
        <v>1938</v>
      </c>
      <c r="E2278">
        <v>96</v>
      </c>
      <c r="F2278" t="s">
        <v>57</v>
      </c>
      <c r="G2278">
        <v>7.7</v>
      </c>
      <c r="H2278">
        <v>98</v>
      </c>
      <c r="I2278">
        <v>0</v>
      </c>
    </row>
    <row r="2279" spans="1:9">
      <c r="A2279">
        <v>901</v>
      </c>
      <c r="B2279" t="s">
        <v>1452</v>
      </c>
      <c r="C2279" t="s">
        <v>124</v>
      </c>
      <c r="D2279">
        <v>1938</v>
      </c>
      <c r="E2279">
        <v>96</v>
      </c>
      <c r="F2279" t="s">
        <v>83</v>
      </c>
      <c r="G2279">
        <v>7.7</v>
      </c>
      <c r="H2279">
        <v>98</v>
      </c>
      <c r="I2279">
        <v>0</v>
      </c>
    </row>
    <row r="2280" spans="1:9">
      <c r="A2280">
        <v>902</v>
      </c>
      <c r="B2280" t="s">
        <v>1453</v>
      </c>
      <c r="C2280" t="s">
        <v>1437</v>
      </c>
      <c r="D2280">
        <v>1986</v>
      </c>
      <c r="E2280">
        <v>107</v>
      </c>
      <c r="F2280" t="s">
        <v>60</v>
      </c>
      <c r="G2280">
        <v>7.7</v>
      </c>
      <c r="H2280">
        <v>75</v>
      </c>
      <c r="I2280">
        <v>1.44</v>
      </c>
    </row>
    <row r="2281" spans="1:9">
      <c r="A2281">
        <v>902</v>
      </c>
      <c r="B2281" t="s">
        <v>1453</v>
      </c>
      <c r="C2281" t="s">
        <v>1437</v>
      </c>
      <c r="D2281">
        <v>1986</v>
      </c>
      <c r="E2281">
        <v>107</v>
      </c>
      <c r="F2281" t="s">
        <v>24</v>
      </c>
      <c r="G2281">
        <v>7.7</v>
      </c>
      <c r="H2281">
        <v>75</v>
      </c>
      <c r="I2281">
        <v>1.44</v>
      </c>
    </row>
    <row r="2282" spans="1:9">
      <c r="A2282">
        <v>902</v>
      </c>
      <c r="B2282" t="s">
        <v>1453</v>
      </c>
      <c r="C2282" t="s">
        <v>1437</v>
      </c>
      <c r="D2282">
        <v>1986</v>
      </c>
      <c r="E2282">
        <v>107</v>
      </c>
      <c r="F2282" t="s">
        <v>21</v>
      </c>
      <c r="G2282">
        <v>7.7</v>
      </c>
      <c r="H2282">
        <v>75</v>
      </c>
      <c r="I2282">
        <v>1.44</v>
      </c>
    </row>
    <row r="2283" spans="1:9">
      <c r="A2283">
        <v>903</v>
      </c>
      <c r="B2283" t="s">
        <v>1454</v>
      </c>
      <c r="C2283" t="s">
        <v>1455</v>
      </c>
      <c r="D2283">
        <v>1954</v>
      </c>
      <c r="E2283">
        <v>124</v>
      </c>
      <c r="F2283" t="s">
        <v>21</v>
      </c>
      <c r="G2283">
        <v>7.7</v>
      </c>
      <c r="H2283">
        <v>63</v>
      </c>
      <c r="I2283">
        <v>21.75</v>
      </c>
    </row>
    <row r="2284" spans="1:9">
      <c r="A2284">
        <v>903</v>
      </c>
      <c r="B2284" t="s">
        <v>1454</v>
      </c>
      <c r="C2284" t="s">
        <v>1455</v>
      </c>
      <c r="D2284">
        <v>1954</v>
      </c>
      <c r="E2284">
        <v>124</v>
      </c>
      <c r="F2284" t="s">
        <v>80</v>
      </c>
      <c r="G2284">
        <v>7.7</v>
      </c>
      <c r="H2284">
        <v>63</v>
      </c>
      <c r="I2284">
        <v>21.75</v>
      </c>
    </row>
    <row r="2285" spans="1:9">
      <c r="A2285">
        <v>904</v>
      </c>
      <c r="B2285" t="s">
        <v>1456</v>
      </c>
      <c r="C2285" t="s">
        <v>305</v>
      </c>
      <c r="D2285">
        <v>2008</v>
      </c>
      <c r="E2285">
        <v>122</v>
      </c>
      <c r="F2285" t="s">
        <v>30</v>
      </c>
      <c r="G2285">
        <v>7.7</v>
      </c>
      <c r="H2285">
        <v>80</v>
      </c>
      <c r="I2285">
        <v>18.59</v>
      </c>
    </row>
    <row r="2286" spans="1:9">
      <c r="A2286">
        <v>904</v>
      </c>
      <c r="B2286" t="s">
        <v>1456</v>
      </c>
      <c r="C2286" t="s">
        <v>305</v>
      </c>
      <c r="D2286">
        <v>2008</v>
      </c>
      <c r="E2286">
        <v>122</v>
      </c>
      <c r="F2286" t="s">
        <v>21</v>
      </c>
      <c r="G2286">
        <v>7.7</v>
      </c>
      <c r="H2286">
        <v>80</v>
      </c>
      <c r="I2286">
        <v>18.59</v>
      </c>
    </row>
    <row r="2287" spans="1:9">
      <c r="A2287">
        <v>904</v>
      </c>
      <c r="B2287" t="s">
        <v>1456</v>
      </c>
      <c r="C2287" t="s">
        <v>305</v>
      </c>
      <c r="D2287">
        <v>2008</v>
      </c>
      <c r="E2287">
        <v>122</v>
      </c>
      <c r="F2287" t="s">
        <v>31</v>
      </c>
      <c r="G2287">
        <v>7.7</v>
      </c>
      <c r="H2287">
        <v>80</v>
      </c>
      <c r="I2287">
        <v>18.59</v>
      </c>
    </row>
    <row r="2288" spans="1:9">
      <c r="A2288">
        <v>905</v>
      </c>
      <c r="B2288" t="s">
        <v>1457</v>
      </c>
      <c r="C2288" t="s">
        <v>1458</v>
      </c>
      <c r="D2288">
        <v>1997</v>
      </c>
      <c r="E2288">
        <v>95</v>
      </c>
      <c r="F2288" t="s">
        <v>21</v>
      </c>
      <c r="G2288">
        <v>7.7</v>
      </c>
      <c r="H2288">
        <v>80</v>
      </c>
      <c r="I2288">
        <v>0.31</v>
      </c>
    </row>
    <row r="2289" spans="1:9">
      <c r="A2289">
        <v>906</v>
      </c>
      <c r="B2289" t="s">
        <v>1459</v>
      </c>
      <c r="C2289" t="s">
        <v>344</v>
      </c>
      <c r="D2289">
        <v>1948</v>
      </c>
      <c r="E2289">
        <v>100</v>
      </c>
      <c r="F2289" t="s">
        <v>27</v>
      </c>
      <c r="G2289">
        <v>7.7</v>
      </c>
      <c r="H2289">
        <v>0</v>
      </c>
      <c r="I2289">
        <v>0</v>
      </c>
    </row>
    <row r="2290" spans="1:9">
      <c r="A2290">
        <v>906</v>
      </c>
      <c r="B2290" t="s">
        <v>1459</v>
      </c>
      <c r="C2290" t="s">
        <v>344</v>
      </c>
      <c r="D2290">
        <v>1948</v>
      </c>
      <c r="E2290">
        <v>100</v>
      </c>
      <c r="F2290" t="s">
        <v>24</v>
      </c>
      <c r="G2290">
        <v>7.7</v>
      </c>
      <c r="H2290">
        <v>0</v>
      </c>
      <c r="I2290">
        <v>0</v>
      </c>
    </row>
    <row r="2291" spans="1:9">
      <c r="A2291">
        <v>906</v>
      </c>
      <c r="B2291" t="s">
        <v>1459</v>
      </c>
      <c r="C2291" t="s">
        <v>344</v>
      </c>
      <c r="D2291">
        <v>1948</v>
      </c>
      <c r="E2291">
        <v>100</v>
      </c>
      <c r="F2291" t="s">
        <v>21</v>
      </c>
      <c r="G2291">
        <v>7.7</v>
      </c>
      <c r="H2291">
        <v>0</v>
      </c>
      <c r="I2291">
        <v>0</v>
      </c>
    </row>
    <row r="2292" spans="1:9">
      <c r="A2292">
        <v>907</v>
      </c>
      <c r="B2292" t="s">
        <v>1460</v>
      </c>
      <c r="C2292" t="s">
        <v>243</v>
      </c>
      <c r="D2292">
        <v>2016</v>
      </c>
      <c r="E2292">
        <v>124</v>
      </c>
      <c r="F2292" t="s">
        <v>21</v>
      </c>
      <c r="G2292">
        <v>7.7</v>
      </c>
      <c r="H2292">
        <v>85</v>
      </c>
      <c r="I2292">
        <v>2.4</v>
      </c>
    </row>
    <row r="2293" spans="1:9">
      <c r="A2293">
        <v>907</v>
      </c>
      <c r="B2293" t="s">
        <v>1460</v>
      </c>
      <c r="C2293" t="s">
        <v>243</v>
      </c>
      <c r="D2293">
        <v>2016</v>
      </c>
      <c r="E2293">
        <v>124</v>
      </c>
      <c r="F2293" t="s">
        <v>83</v>
      </c>
      <c r="G2293">
        <v>7.7</v>
      </c>
      <c r="H2293">
        <v>85</v>
      </c>
      <c r="I2293">
        <v>2.4</v>
      </c>
    </row>
    <row r="2294" spans="1:9">
      <c r="A2294">
        <v>908</v>
      </c>
      <c r="B2294" t="s">
        <v>1461</v>
      </c>
      <c r="C2294" t="s">
        <v>1462</v>
      </c>
      <c r="D2294">
        <v>2010</v>
      </c>
      <c r="E2294">
        <v>106</v>
      </c>
      <c r="F2294" t="s">
        <v>21</v>
      </c>
      <c r="G2294">
        <v>7.7</v>
      </c>
      <c r="H2294">
        <v>0</v>
      </c>
      <c r="I2294">
        <v>0</v>
      </c>
    </row>
    <row r="2295" spans="1:9">
      <c r="A2295">
        <v>908</v>
      </c>
      <c r="B2295" t="s">
        <v>1461</v>
      </c>
      <c r="C2295" t="s">
        <v>1462</v>
      </c>
      <c r="D2295">
        <v>2010</v>
      </c>
      <c r="E2295">
        <v>106</v>
      </c>
      <c r="F2295" t="s">
        <v>83</v>
      </c>
      <c r="G2295">
        <v>7.7</v>
      </c>
      <c r="H2295">
        <v>0</v>
      </c>
      <c r="I2295">
        <v>0</v>
      </c>
    </row>
    <row r="2296" spans="1:9">
      <c r="A2296">
        <v>909</v>
      </c>
      <c r="B2296" t="s">
        <v>1463</v>
      </c>
      <c r="C2296" t="s">
        <v>94</v>
      </c>
      <c r="D2296">
        <v>1990</v>
      </c>
      <c r="E2296">
        <v>119</v>
      </c>
      <c r="F2296" t="s">
        <v>21</v>
      </c>
      <c r="G2296">
        <v>7.7</v>
      </c>
      <c r="H2296">
        <v>0</v>
      </c>
      <c r="I2296">
        <v>1.96</v>
      </c>
    </row>
    <row r="2297" spans="1:9">
      <c r="A2297">
        <v>909</v>
      </c>
      <c r="B2297" t="s">
        <v>1463</v>
      </c>
      <c r="C2297" t="s">
        <v>94</v>
      </c>
      <c r="D2297">
        <v>1990</v>
      </c>
      <c r="E2297">
        <v>119</v>
      </c>
      <c r="F2297" t="s">
        <v>70</v>
      </c>
      <c r="G2297">
        <v>7.7</v>
      </c>
      <c r="H2297">
        <v>0</v>
      </c>
      <c r="I2297">
        <v>1.96</v>
      </c>
    </row>
    <row r="2298" spans="1:9">
      <c r="A2298">
        <v>910</v>
      </c>
      <c r="B2298" t="s">
        <v>1464</v>
      </c>
      <c r="C2298" t="s">
        <v>309</v>
      </c>
      <c r="D2298">
        <v>2001</v>
      </c>
      <c r="E2298">
        <v>120</v>
      </c>
      <c r="F2298" t="s">
        <v>21</v>
      </c>
      <c r="G2298">
        <v>7.7</v>
      </c>
      <c r="H2298">
        <v>60</v>
      </c>
      <c r="I2298">
        <v>0.14000000000000001</v>
      </c>
    </row>
    <row r="2299" spans="1:9">
      <c r="A2299">
        <v>910</v>
      </c>
      <c r="B2299" t="s">
        <v>1464</v>
      </c>
      <c r="C2299" t="s">
        <v>309</v>
      </c>
      <c r="D2299">
        <v>2001</v>
      </c>
      <c r="E2299">
        <v>120</v>
      </c>
      <c r="F2299" t="s">
        <v>83</v>
      </c>
      <c r="G2299">
        <v>7.7</v>
      </c>
      <c r="H2299">
        <v>60</v>
      </c>
      <c r="I2299">
        <v>0.14000000000000001</v>
      </c>
    </row>
    <row r="2300" spans="1:9">
      <c r="A2300">
        <v>911</v>
      </c>
      <c r="B2300" t="s">
        <v>1465</v>
      </c>
      <c r="C2300" t="s">
        <v>1466</v>
      </c>
      <c r="D2300">
        <v>2003</v>
      </c>
      <c r="E2300">
        <v>113</v>
      </c>
      <c r="F2300" t="s">
        <v>21</v>
      </c>
      <c r="G2300">
        <v>7.7</v>
      </c>
      <c r="H2300">
        <v>61</v>
      </c>
      <c r="I2300">
        <v>0.02</v>
      </c>
    </row>
    <row r="2301" spans="1:9">
      <c r="A2301">
        <v>912</v>
      </c>
      <c r="B2301" t="s">
        <v>1467</v>
      </c>
      <c r="C2301" t="s">
        <v>1468</v>
      </c>
      <c r="D2301">
        <v>2005</v>
      </c>
      <c r="E2301">
        <v>94</v>
      </c>
      <c r="F2301" t="s">
        <v>60</v>
      </c>
      <c r="G2301">
        <v>7.7</v>
      </c>
      <c r="H2301">
        <v>51</v>
      </c>
      <c r="I2301">
        <v>0</v>
      </c>
    </row>
    <row r="2302" spans="1:9">
      <c r="A2302">
        <v>912</v>
      </c>
      <c r="B2302" t="s">
        <v>1467</v>
      </c>
      <c r="C2302" t="s">
        <v>1468</v>
      </c>
      <c r="D2302">
        <v>2005</v>
      </c>
      <c r="E2302">
        <v>94</v>
      </c>
      <c r="F2302" t="s">
        <v>24</v>
      </c>
      <c r="G2302">
        <v>7.7</v>
      </c>
      <c r="H2302">
        <v>51</v>
      </c>
      <c r="I2302">
        <v>0</v>
      </c>
    </row>
    <row r="2303" spans="1:9">
      <c r="A2303">
        <v>912</v>
      </c>
      <c r="B2303" t="s">
        <v>1467</v>
      </c>
      <c r="C2303" t="s">
        <v>1468</v>
      </c>
      <c r="D2303">
        <v>2005</v>
      </c>
      <c r="E2303">
        <v>94</v>
      </c>
      <c r="F2303" t="s">
        <v>21</v>
      </c>
      <c r="G2303">
        <v>7.7</v>
      </c>
      <c r="H2303">
        <v>51</v>
      </c>
      <c r="I2303">
        <v>0</v>
      </c>
    </row>
    <row r="2304" spans="1:9">
      <c r="A2304">
        <v>913</v>
      </c>
      <c r="B2304" t="s">
        <v>1469</v>
      </c>
      <c r="C2304" t="s">
        <v>540</v>
      </c>
      <c r="D2304">
        <v>2006</v>
      </c>
      <c r="E2304">
        <v>98</v>
      </c>
      <c r="F2304" t="s">
        <v>40</v>
      </c>
      <c r="G2304">
        <v>7.7</v>
      </c>
      <c r="H2304">
        <v>66</v>
      </c>
      <c r="I2304">
        <v>0</v>
      </c>
    </row>
    <row r="2305" spans="1:9">
      <c r="A2305">
        <v>913</v>
      </c>
      <c r="B2305" t="s">
        <v>1469</v>
      </c>
      <c r="C2305" t="s">
        <v>540</v>
      </c>
      <c r="D2305">
        <v>2006</v>
      </c>
      <c r="E2305">
        <v>98</v>
      </c>
      <c r="F2305" t="s">
        <v>36</v>
      </c>
      <c r="G2305">
        <v>7.7</v>
      </c>
      <c r="H2305">
        <v>66</v>
      </c>
      <c r="I2305">
        <v>0</v>
      </c>
    </row>
    <row r="2306" spans="1:9">
      <c r="A2306">
        <v>913</v>
      </c>
      <c r="B2306" t="s">
        <v>1469</v>
      </c>
      <c r="C2306" t="s">
        <v>540</v>
      </c>
      <c r="D2306">
        <v>2006</v>
      </c>
      <c r="E2306">
        <v>98</v>
      </c>
      <c r="F2306" t="s">
        <v>60</v>
      </c>
      <c r="G2306">
        <v>7.7</v>
      </c>
      <c r="H2306">
        <v>66</v>
      </c>
      <c r="I2306">
        <v>0</v>
      </c>
    </row>
    <row r="2307" spans="1:9">
      <c r="A2307">
        <v>914</v>
      </c>
      <c r="B2307" t="s">
        <v>1470</v>
      </c>
      <c r="C2307" t="s">
        <v>1471</v>
      </c>
      <c r="D2307">
        <v>2002</v>
      </c>
      <c r="E2307">
        <v>114</v>
      </c>
      <c r="F2307" t="s">
        <v>21</v>
      </c>
      <c r="G2307">
        <v>7.7</v>
      </c>
      <c r="H2307">
        <v>83</v>
      </c>
      <c r="I2307">
        <v>4.8899999999999997</v>
      </c>
    </row>
    <row r="2308" spans="1:9">
      <c r="A2308">
        <v>915</v>
      </c>
      <c r="B2308" t="s">
        <v>1472</v>
      </c>
      <c r="C2308" t="s">
        <v>1473</v>
      </c>
      <c r="D2308">
        <v>2006</v>
      </c>
      <c r="E2308">
        <v>120</v>
      </c>
      <c r="F2308" t="s">
        <v>21</v>
      </c>
      <c r="G2308">
        <v>7.7</v>
      </c>
      <c r="H2308">
        <v>78</v>
      </c>
      <c r="I2308">
        <v>0.41</v>
      </c>
    </row>
    <row r="2309" spans="1:9">
      <c r="A2309">
        <v>916</v>
      </c>
      <c r="B2309" t="s">
        <v>1474</v>
      </c>
      <c r="C2309" t="s">
        <v>485</v>
      </c>
      <c r="D2309">
        <v>2002</v>
      </c>
      <c r="E2309">
        <v>105</v>
      </c>
      <c r="F2309" t="s">
        <v>21</v>
      </c>
      <c r="G2309">
        <v>7.7</v>
      </c>
      <c r="H2309">
        <v>76</v>
      </c>
      <c r="I2309">
        <v>15.54</v>
      </c>
    </row>
    <row r="2310" spans="1:9">
      <c r="A2310">
        <v>917</v>
      </c>
      <c r="B2310" t="s">
        <v>1475</v>
      </c>
      <c r="C2310" t="s">
        <v>1476</v>
      </c>
      <c r="D2310">
        <v>2017</v>
      </c>
      <c r="E2310">
        <v>94</v>
      </c>
      <c r="F2310" t="s">
        <v>40</v>
      </c>
      <c r="G2310">
        <v>7.7</v>
      </c>
      <c r="H2310">
        <v>78</v>
      </c>
      <c r="I2310">
        <v>0.31</v>
      </c>
    </row>
    <row r="2311" spans="1:9">
      <c r="A2311">
        <v>917</v>
      </c>
      <c r="B2311" t="s">
        <v>1475</v>
      </c>
      <c r="C2311" t="s">
        <v>1476</v>
      </c>
      <c r="D2311">
        <v>2017</v>
      </c>
      <c r="E2311">
        <v>94</v>
      </c>
      <c r="F2311" t="s">
        <v>21</v>
      </c>
      <c r="G2311">
        <v>7.7</v>
      </c>
      <c r="H2311">
        <v>78</v>
      </c>
      <c r="I2311">
        <v>0.31</v>
      </c>
    </row>
    <row r="2312" spans="1:9">
      <c r="A2312">
        <v>917</v>
      </c>
      <c r="B2312" t="s">
        <v>1475</v>
      </c>
      <c r="C2312" t="s">
        <v>1476</v>
      </c>
      <c r="D2312">
        <v>2017</v>
      </c>
      <c r="E2312">
        <v>94</v>
      </c>
      <c r="F2312" t="s">
        <v>88</v>
      </c>
      <c r="G2312">
        <v>7.7</v>
      </c>
      <c r="H2312">
        <v>78</v>
      </c>
      <c r="I2312">
        <v>0.31</v>
      </c>
    </row>
    <row r="2313" spans="1:9">
      <c r="A2313">
        <v>918</v>
      </c>
      <c r="B2313" t="s">
        <v>1477</v>
      </c>
      <c r="C2313" t="s">
        <v>511</v>
      </c>
      <c r="D2313">
        <v>1962</v>
      </c>
      <c r="E2313">
        <v>105</v>
      </c>
      <c r="F2313" t="s">
        <v>21</v>
      </c>
      <c r="G2313">
        <v>7.7</v>
      </c>
      <c r="H2313">
        <v>97</v>
      </c>
      <c r="I2313">
        <v>0</v>
      </c>
    </row>
    <row r="2314" spans="1:9">
      <c r="A2314">
        <v>918</v>
      </c>
      <c r="B2314" t="s">
        <v>1477</v>
      </c>
      <c r="C2314" t="s">
        <v>511</v>
      </c>
      <c r="D2314">
        <v>1962</v>
      </c>
      <c r="E2314">
        <v>105</v>
      </c>
      <c r="F2314" t="s">
        <v>50</v>
      </c>
      <c r="G2314">
        <v>7.7</v>
      </c>
      <c r="H2314">
        <v>97</v>
      </c>
      <c r="I2314">
        <v>0</v>
      </c>
    </row>
    <row r="2315" spans="1:9">
      <c r="A2315">
        <v>919</v>
      </c>
      <c r="B2315" t="s">
        <v>1478</v>
      </c>
      <c r="C2315" t="s">
        <v>703</v>
      </c>
      <c r="D2315">
        <v>1975</v>
      </c>
      <c r="E2315">
        <v>85</v>
      </c>
      <c r="F2315" t="s">
        <v>60</v>
      </c>
      <c r="G2315">
        <v>7.7</v>
      </c>
      <c r="H2315">
        <v>89</v>
      </c>
      <c r="I2315">
        <v>0</v>
      </c>
    </row>
    <row r="2316" spans="1:9">
      <c r="A2316">
        <v>919</v>
      </c>
      <c r="B2316" t="s">
        <v>1478</v>
      </c>
      <c r="C2316" t="s">
        <v>703</v>
      </c>
      <c r="D2316">
        <v>1975</v>
      </c>
      <c r="E2316">
        <v>85</v>
      </c>
      <c r="F2316" t="s">
        <v>80</v>
      </c>
      <c r="G2316">
        <v>7.7</v>
      </c>
      <c r="H2316">
        <v>89</v>
      </c>
      <c r="I2316">
        <v>0</v>
      </c>
    </row>
    <row r="2317" spans="1:9">
      <c r="A2317">
        <v>920</v>
      </c>
      <c r="B2317" t="s">
        <v>1479</v>
      </c>
      <c r="C2317" t="s">
        <v>1480</v>
      </c>
      <c r="D2317">
        <v>1997</v>
      </c>
      <c r="E2317">
        <v>103</v>
      </c>
      <c r="F2317" t="s">
        <v>24</v>
      </c>
      <c r="G2317">
        <v>7.7</v>
      </c>
      <c r="H2317">
        <v>83</v>
      </c>
      <c r="I2317">
        <v>0.23</v>
      </c>
    </row>
    <row r="2318" spans="1:9">
      <c r="A2318">
        <v>920</v>
      </c>
      <c r="B2318" t="s">
        <v>1479</v>
      </c>
      <c r="C2318" t="s">
        <v>1480</v>
      </c>
      <c r="D2318">
        <v>1997</v>
      </c>
      <c r="E2318">
        <v>103</v>
      </c>
      <c r="F2318" t="s">
        <v>21</v>
      </c>
      <c r="G2318">
        <v>7.7</v>
      </c>
      <c r="H2318">
        <v>83</v>
      </c>
      <c r="I2318">
        <v>0.23</v>
      </c>
    </row>
    <row r="2319" spans="1:9">
      <c r="A2319">
        <v>920</v>
      </c>
      <c r="B2319" t="s">
        <v>1479</v>
      </c>
      <c r="C2319" t="s">
        <v>1480</v>
      </c>
      <c r="D2319">
        <v>1997</v>
      </c>
      <c r="E2319">
        <v>103</v>
      </c>
      <c r="F2319" t="s">
        <v>50</v>
      </c>
      <c r="G2319">
        <v>7.7</v>
      </c>
      <c r="H2319">
        <v>83</v>
      </c>
      <c r="I2319">
        <v>0.23</v>
      </c>
    </row>
    <row r="2320" spans="1:9">
      <c r="A2320">
        <v>921</v>
      </c>
      <c r="B2320" t="s">
        <v>1481</v>
      </c>
      <c r="C2320" t="s">
        <v>703</v>
      </c>
      <c r="D2320">
        <v>1985</v>
      </c>
      <c r="E2320">
        <v>82</v>
      </c>
      <c r="F2320" t="s">
        <v>60</v>
      </c>
      <c r="G2320">
        <v>7.7</v>
      </c>
      <c r="H2320">
        <v>75</v>
      </c>
      <c r="I2320">
        <v>10.63</v>
      </c>
    </row>
    <row r="2321" spans="1:9">
      <c r="A2321">
        <v>921</v>
      </c>
      <c r="B2321" t="s">
        <v>1481</v>
      </c>
      <c r="C2321" t="s">
        <v>703</v>
      </c>
      <c r="D2321">
        <v>1985</v>
      </c>
      <c r="E2321">
        <v>82</v>
      </c>
      <c r="F2321" t="s">
        <v>70</v>
      </c>
      <c r="G2321">
        <v>7.7</v>
      </c>
      <c r="H2321">
        <v>75</v>
      </c>
      <c r="I2321">
        <v>10.63</v>
      </c>
    </row>
    <row r="2322" spans="1:9">
      <c r="A2322">
        <v>921</v>
      </c>
      <c r="B2322" t="s">
        <v>1481</v>
      </c>
      <c r="C2322" t="s">
        <v>703</v>
      </c>
      <c r="D2322">
        <v>1985</v>
      </c>
      <c r="E2322">
        <v>82</v>
      </c>
      <c r="F2322" t="s">
        <v>50</v>
      </c>
      <c r="G2322">
        <v>7.7</v>
      </c>
      <c r="H2322">
        <v>75</v>
      </c>
      <c r="I2322">
        <v>10.63</v>
      </c>
    </row>
    <row r="2323" spans="1:9">
      <c r="A2323">
        <v>922</v>
      </c>
      <c r="B2323" t="s">
        <v>1482</v>
      </c>
      <c r="C2323" t="s">
        <v>1483</v>
      </c>
      <c r="D2323">
        <v>1992</v>
      </c>
      <c r="E2323">
        <v>85</v>
      </c>
      <c r="F2323" t="s">
        <v>60</v>
      </c>
      <c r="G2323">
        <v>7.7</v>
      </c>
      <c r="H2323">
        <v>64</v>
      </c>
      <c r="I2323">
        <v>27.28</v>
      </c>
    </row>
    <row r="2324" spans="1:9">
      <c r="A2324">
        <v>922</v>
      </c>
      <c r="B2324" t="s">
        <v>1482</v>
      </c>
      <c r="C2324" t="s">
        <v>1483</v>
      </c>
      <c r="D2324">
        <v>1992</v>
      </c>
      <c r="E2324">
        <v>85</v>
      </c>
      <c r="F2324" t="s">
        <v>21</v>
      </c>
      <c r="G2324">
        <v>7.7</v>
      </c>
      <c r="H2324">
        <v>64</v>
      </c>
      <c r="I2324">
        <v>27.28</v>
      </c>
    </row>
    <row r="2325" spans="1:9">
      <c r="A2325">
        <v>922</v>
      </c>
      <c r="B2325" t="s">
        <v>1482</v>
      </c>
      <c r="C2325" t="s">
        <v>1483</v>
      </c>
      <c r="D2325">
        <v>1992</v>
      </c>
      <c r="E2325">
        <v>85</v>
      </c>
      <c r="F2325" t="s">
        <v>88</v>
      </c>
      <c r="G2325">
        <v>7.7</v>
      </c>
      <c r="H2325">
        <v>64</v>
      </c>
      <c r="I2325">
        <v>27.28</v>
      </c>
    </row>
    <row r="2326" spans="1:9">
      <c r="A2326">
        <v>923</v>
      </c>
      <c r="B2326" t="s">
        <v>1484</v>
      </c>
      <c r="C2326" t="s">
        <v>243</v>
      </c>
      <c r="D2326">
        <v>2013</v>
      </c>
      <c r="E2326">
        <v>130</v>
      </c>
      <c r="F2326" t="s">
        <v>21</v>
      </c>
      <c r="G2326">
        <v>7.7</v>
      </c>
      <c r="H2326">
        <v>85</v>
      </c>
      <c r="I2326">
        <v>1.33</v>
      </c>
    </row>
    <row r="2327" spans="1:9">
      <c r="A2327">
        <v>923</v>
      </c>
      <c r="B2327" t="s">
        <v>1484</v>
      </c>
      <c r="C2327" t="s">
        <v>243</v>
      </c>
      <c r="D2327">
        <v>2013</v>
      </c>
      <c r="E2327">
        <v>130</v>
      </c>
      <c r="F2327" t="s">
        <v>57</v>
      </c>
      <c r="G2327">
        <v>7.7</v>
      </c>
      <c r="H2327">
        <v>85</v>
      </c>
      <c r="I2327">
        <v>1.33</v>
      </c>
    </row>
    <row r="2328" spans="1:9">
      <c r="A2328">
        <v>924</v>
      </c>
      <c r="B2328" t="s">
        <v>1485</v>
      </c>
      <c r="C2328" t="s">
        <v>703</v>
      </c>
      <c r="D2328">
        <v>1983</v>
      </c>
      <c r="E2328">
        <v>79</v>
      </c>
      <c r="F2328" t="s">
        <v>60</v>
      </c>
      <c r="G2328">
        <v>7.7</v>
      </c>
      <c r="H2328">
        <v>0</v>
      </c>
      <c r="I2328">
        <v>11.8</v>
      </c>
    </row>
    <row r="2329" spans="1:9">
      <c r="A2329">
        <v>925</v>
      </c>
      <c r="B2329" t="s">
        <v>1486</v>
      </c>
      <c r="C2329" t="s">
        <v>933</v>
      </c>
      <c r="D2329">
        <v>2007</v>
      </c>
      <c r="E2329">
        <v>122</v>
      </c>
      <c r="F2329" t="s">
        <v>21</v>
      </c>
      <c r="G2329">
        <v>7.7</v>
      </c>
      <c r="H2329">
        <v>85</v>
      </c>
      <c r="I2329">
        <v>0.74</v>
      </c>
    </row>
    <row r="2330" spans="1:9">
      <c r="A2330">
        <v>926</v>
      </c>
      <c r="B2330" t="s">
        <v>1487</v>
      </c>
      <c r="C2330" t="s">
        <v>77</v>
      </c>
      <c r="D2330">
        <v>2022</v>
      </c>
      <c r="E2330">
        <v>192</v>
      </c>
      <c r="F2330" t="s">
        <v>27</v>
      </c>
      <c r="G2330">
        <v>7.6</v>
      </c>
      <c r="H2330">
        <v>67</v>
      </c>
      <c r="I2330">
        <v>659.68</v>
      </c>
    </row>
    <row r="2331" spans="1:9">
      <c r="A2331">
        <v>926</v>
      </c>
      <c r="B2331" t="s">
        <v>1487</v>
      </c>
      <c r="C2331" t="s">
        <v>77</v>
      </c>
      <c r="D2331">
        <v>2022</v>
      </c>
      <c r="E2331">
        <v>192</v>
      </c>
      <c r="F2331" t="s">
        <v>36</v>
      </c>
      <c r="G2331">
        <v>7.6</v>
      </c>
      <c r="H2331">
        <v>67</v>
      </c>
      <c r="I2331">
        <v>659.68</v>
      </c>
    </row>
    <row r="2332" spans="1:9">
      <c r="A2332">
        <v>926</v>
      </c>
      <c r="B2332" t="s">
        <v>1487</v>
      </c>
      <c r="C2332" t="s">
        <v>77</v>
      </c>
      <c r="D2332">
        <v>2022</v>
      </c>
      <c r="E2332">
        <v>192</v>
      </c>
      <c r="F2332" t="s">
        <v>70</v>
      </c>
      <c r="G2332">
        <v>7.6</v>
      </c>
      <c r="H2332">
        <v>67</v>
      </c>
      <c r="I2332">
        <v>659.68</v>
      </c>
    </row>
    <row r="2333" spans="1:9">
      <c r="A2333">
        <v>927</v>
      </c>
      <c r="B2333" t="s">
        <v>1488</v>
      </c>
      <c r="C2333" t="s">
        <v>1273</v>
      </c>
      <c r="D2333">
        <v>2001</v>
      </c>
      <c r="E2333">
        <v>152</v>
      </c>
      <c r="F2333" t="s">
        <v>36</v>
      </c>
      <c r="G2333">
        <v>7.6</v>
      </c>
      <c r="H2333">
        <v>65</v>
      </c>
      <c r="I2333">
        <v>317.58</v>
      </c>
    </row>
    <row r="2334" spans="1:9">
      <c r="A2334">
        <v>927</v>
      </c>
      <c r="B2334" t="s">
        <v>1488</v>
      </c>
      <c r="C2334" t="s">
        <v>1273</v>
      </c>
      <c r="D2334">
        <v>2001</v>
      </c>
      <c r="E2334">
        <v>152</v>
      </c>
      <c r="F2334" t="s">
        <v>88</v>
      </c>
      <c r="G2334">
        <v>7.6</v>
      </c>
      <c r="H2334">
        <v>65</v>
      </c>
      <c r="I2334">
        <v>317.58</v>
      </c>
    </row>
    <row r="2335" spans="1:9">
      <c r="A2335">
        <v>927</v>
      </c>
      <c r="B2335" t="s">
        <v>1488</v>
      </c>
      <c r="C2335" t="s">
        <v>1273</v>
      </c>
      <c r="D2335">
        <v>2001</v>
      </c>
      <c r="E2335">
        <v>152</v>
      </c>
      <c r="F2335" t="s">
        <v>70</v>
      </c>
      <c r="G2335">
        <v>7.6</v>
      </c>
      <c r="H2335">
        <v>65</v>
      </c>
      <c r="I2335">
        <v>317.58</v>
      </c>
    </row>
    <row r="2336" spans="1:9">
      <c r="A2336">
        <v>928</v>
      </c>
      <c r="B2336" t="s">
        <v>1489</v>
      </c>
      <c r="C2336" t="s">
        <v>42</v>
      </c>
      <c r="D2336">
        <v>2019</v>
      </c>
      <c r="E2336">
        <v>161</v>
      </c>
      <c r="F2336" t="s">
        <v>60</v>
      </c>
      <c r="G2336">
        <v>7.6</v>
      </c>
      <c r="H2336">
        <v>83</v>
      </c>
      <c r="I2336">
        <v>142.5</v>
      </c>
    </row>
    <row r="2337" spans="1:9">
      <c r="A2337">
        <v>928</v>
      </c>
      <c r="B2337" t="s">
        <v>1489</v>
      </c>
      <c r="C2337" t="s">
        <v>42</v>
      </c>
      <c r="D2337">
        <v>2019</v>
      </c>
      <c r="E2337">
        <v>161</v>
      </c>
      <c r="F2337" t="s">
        <v>21</v>
      </c>
      <c r="G2337">
        <v>7.6</v>
      </c>
      <c r="H2337">
        <v>83</v>
      </c>
      <c r="I2337">
        <v>142.5</v>
      </c>
    </row>
    <row r="2338" spans="1:9">
      <c r="A2338">
        <v>929</v>
      </c>
      <c r="B2338" t="s">
        <v>1490</v>
      </c>
      <c r="C2338" t="s">
        <v>1491</v>
      </c>
      <c r="D2338">
        <v>2000</v>
      </c>
      <c r="E2338">
        <v>102</v>
      </c>
      <c r="F2338" t="s">
        <v>24</v>
      </c>
      <c r="G2338">
        <v>7.6</v>
      </c>
      <c r="H2338">
        <v>64</v>
      </c>
      <c r="I2338">
        <v>15.07</v>
      </c>
    </row>
    <row r="2339" spans="1:9">
      <c r="A2339">
        <v>929</v>
      </c>
      <c r="B2339" t="s">
        <v>1490</v>
      </c>
      <c r="C2339" t="s">
        <v>1491</v>
      </c>
      <c r="D2339">
        <v>2000</v>
      </c>
      <c r="E2339">
        <v>102</v>
      </c>
      <c r="F2339" t="s">
        <v>21</v>
      </c>
      <c r="G2339">
        <v>7.6</v>
      </c>
      <c r="H2339">
        <v>64</v>
      </c>
      <c r="I2339">
        <v>15.07</v>
      </c>
    </row>
    <row r="2340" spans="1:9">
      <c r="A2340">
        <v>929</v>
      </c>
      <c r="B2340" t="s">
        <v>1490</v>
      </c>
      <c r="C2340" t="s">
        <v>1491</v>
      </c>
      <c r="D2340">
        <v>2000</v>
      </c>
      <c r="E2340">
        <v>102</v>
      </c>
      <c r="F2340" t="s">
        <v>106</v>
      </c>
      <c r="G2340">
        <v>7.6</v>
      </c>
      <c r="H2340">
        <v>64</v>
      </c>
      <c r="I2340">
        <v>15.07</v>
      </c>
    </row>
    <row r="2341" spans="1:9">
      <c r="A2341">
        <v>930</v>
      </c>
      <c r="B2341" t="s">
        <v>1492</v>
      </c>
      <c r="C2341" t="s">
        <v>114</v>
      </c>
      <c r="D2341">
        <v>1997</v>
      </c>
      <c r="E2341">
        <v>126</v>
      </c>
      <c r="F2341" t="s">
        <v>27</v>
      </c>
      <c r="G2341">
        <v>7.6</v>
      </c>
      <c r="H2341">
        <v>52</v>
      </c>
      <c r="I2341">
        <v>63.54</v>
      </c>
    </row>
    <row r="2342" spans="1:9">
      <c r="A2342">
        <v>930</v>
      </c>
      <c r="B2342" t="s">
        <v>1492</v>
      </c>
      <c r="C2342" t="s">
        <v>114</v>
      </c>
      <c r="D2342">
        <v>1997</v>
      </c>
      <c r="E2342">
        <v>126</v>
      </c>
      <c r="F2342" t="s">
        <v>36</v>
      </c>
      <c r="G2342">
        <v>7.6</v>
      </c>
      <c r="H2342">
        <v>52</v>
      </c>
      <c r="I2342">
        <v>63.54</v>
      </c>
    </row>
    <row r="2343" spans="1:9">
      <c r="A2343">
        <v>930</v>
      </c>
      <c r="B2343" t="s">
        <v>1492</v>
      </c>
      <c r="C2343" t="s">
        <v>114</v>
      </c>
      <c r="D2343">
        <v>1997</v>
      </c>
      <c r="E2343">
        <v>126</v>
      </c>
      <c r="F2343" t="s">
        <v>44</v>
      </c>
      <c r="G2343">
        <v>7.6</v>
      </c>
      <c r="H2343">
        <v>52</v>
      </c>
      <c r="I2343">
        <v>63.54</v>
      </c>
    </row>
    <row r="2344" spans="1:9">
      <c r="A2344">
        <v>931</v>
      </c>
      <c r="B2344" t="s">
        <v>1493</v>
      </c>
      <c r="C2344" t="s">
        <v>1494</v>
      </c>
      <c r="D2344">
        <v>2007</v>
      </c>
      <c r="E2344">
        <v>113</v>
      </c>
      <c r="F2344" t="s">
        <v>60</v>
      </c>
      <c r="G2344">
        <v>7.6</v>
      </c>
      <c r="H2344">
        <v>76</v>
      </c>
      <c r="I2344">
        <v>121.46</v>
      </c>
    </row>
    <row r="2345" spans="1:9">
      <c r="A2345">
        <v>932</v>
      </c>
      <c r="B2345" t="s">
        <v>1495</v>
      </c>
      <c r="C2345" t="s">
        <v>389</v>
      </c>
      <c r="D2345">
        <v>2001</v>
      </c>
      <c r="E2345">
        <v>110</v>
      </c>
      <c r="F2345" t="s">
        <v>60</v>
      </c>
      <c r="G2345">
        <v>7.6</v>
      </c>
      <c r="H2345">
        <v>76</v>
      </c>
      <c r="I2345">
        <v>52.36</v>
      </c>
    </row>
    <row r="2346" spans="1:9">
      <c r="A2346">
        <v>932</v>
      </c>
      <c r="B2346" t="s">
        <v>1495</v>
      </c>
      <c r="C2346" t="s">
        <v>389</v>
      </c>
      <c r="D2346">
        <v>2001</v>
      </c>
      <c r="E2346">
        <v>110</v>
      </c>
      <c r="F2346" t="s">
        <v>21</v>
      </c>
      <c r="G2346">
        <v>7.6</v>
      </c>
      <c r="H2346">
        <v>76</v>
      </c>
      <c r="I2346">
        <v>52.36</v>
      </c>
    </row>
    <row r="2347" spans="1:9">
      <c r="A2347">
        <v>933</v>
      </c>
      <c r="B2347">
        <v>300</v>
      </c>
      <c r="C2347" t="s">
        <v>815</v>
      </c>
      <c r="D2347">
        <v>2006</v>
      </c>
      <c r="E2347">
        <v>117</v>
      </c>
      <c r="F2347" t="s">
        <v>27</v>
      </c>
      <c r="G2347">
        <v>7.6</v>
      </c>
      <c r="H2347">
        <v>52</v>
      </c>
      <c r="I2347">
        <v>210.61</v>
      </c>
    </row>
    <row r="2348" spans="1:9">
      <c r="A2348">
        <v>933</v>
      </c>
      <c r="B2348">
        <v>300</v>
      </c>
      <c r="C2348" t="s">
        <v>815</v>
      </c>
      <c r="D2348">
        <v>2006</v>
      </c>
      <c r="E2348">
        <v>117</v>
      </c>
      <c r="F2348" t="s">
        <v>21</v>
      </c>
      <c r="G2348">
        <v>7.6</v>
      </c>
      <c r="H2348">
        <v>52</v>
      </c>
      <c r="I2348">
        <v>210.61</v>
      </c>
    </row>
    <row r="2349" spans="1:9">
      <c r="A2349">
        <v>934</v>
      </c>
      <c r="B2349" t="s">
        <v>1496</v>
      </c>
      <c r="C2349" t="s">
        <v>815</v>
      </c>
      <c r="D2349">
        <v>2009</v>
      </c>
      <c r="E2349">
        <v>162</v>
      </c>
      <c r="F2349" t="s">
        <v>27</v>
      </c>
      <c r="G2349">
        <v>7.6</v>
      </c>
      <c r="H2349">
        <v>56</v>
      </c>
      <c r="I2349">
        <v>107.51</v>
      </c>
    </row>
    <row r="2350" spans="1:9">
      <c r="A2350">
        <v>934</v>
      </c>
      <c r="B2350" t="s">
        <v>1496</v>
      </c>
      <c r="C2350" t="s">
        <v>815</v>
      </c>
      <c r="D2350">
        <v>2009</v>
      </c>
      <c r="E2350">
        <v>162</v>
      </c>
      <c r="F2350" t="s">
        <v>21</v>
      </c>
      <c r="G2350">
        <v>7.6</v>
      </c>
      <c r="H2350">
        <v>56</v>
      </c>
      <c r="I2350">
        <v>107.51</v>
      </c>
    </row>
    <row r="2351" spans="1:9">
      <c r="A2351">
        <v>934</v>
      </c>
      <c r="B2351" t="s">
        <v>1496</v>
      </c>
      <c r="C2351" t="s">
        <v>815</v>
      </c>
      <c r="D2351">
        <v>2009</v>
      </c>
      <c r="E2351">
        <v>162</v>
      </c>
      <c r="F2351" t="s">
        <v>57</v>
      </c>
      <c r="G2351">
        <v>7.6</v>
      </c>
      <c r="H2351">
        <v>56</v>
      </c>
      <c r="I2351">
        <v>107.51</v>
      </c>
    </row>
    <row r="2352" spans="1:9">
      <c r="A2352">
        <v>935</v>
      </c>
      <c r="B2352" t="s">
        <v>1497</v>
      </c>
      <c r="C2352" t="s">
        <v>1498</v>
      </c>
      <c r="D2352">
        <v>2018</v>
      </c>
      <c r="E2352">
        <v>119</v>
      </c>
      <c r="F2352" t="s">
        <v>27</v>
      </c>
      <c r="G2352">
        <v>7.6</v>
      </c>
      <c r="H2352">
        <v>66</v>
      </c>
      <c r="I2352">
        <v>324.58999999999997</v>
      </c>
    </row>
    <row r="2353" spans="1:9">
      <c r="A2353">
        <v>935</v>
      </c>
      <c r="B2353" t="s">
        <v>1497</v>
      </c>
      <c r="C2353" t="s">
        <v>1498</v>
      </c>
      <c r="D2353">
        <v>2018</v>
      </c>
      <c r="E2353">
        <v>119</v>
      </c>
      <c r="F2353" t="s">
        <v>36</v>
      </c>
      <c r="G2353">
        <v>7.6</v>
      </c>
      <c r="H2353">
        <v>66</v>
      </c>
      <c r="I2353">
        <v>324.58999999999997</v>
      </c>
    </row>
    <row r="2354" spans="1:9">
      <c r="A2354">
        <v>935</v>
      </c>
      <c r="B2354" t="s">
        <v>1497</v>
      </c>
      <c r="C2354" t="s">
        <v>1498</v>
      </c>
      <c r="D2354">
        <v>2018</v>
      </c>
      <c r="E2354">
        <v>119</v>
      </c>
      <c r="F2354" t="s">
        <v>60</v>
      </c>
      <c r="G2354">
        <v>7.6</v>
      </c>
      <c r="H2354">
        <v>66</v>
      </c>
      <c r="I2354">
        <v>324.58999999999997</v>
      </c>
    </row>
    <row r="2355" spans="1:9">
      <c r="A2355">
        <v>936</v>
      </c>
      <c r="B2355" t="s">
        <v>1499</v>
      </c>
      <c r="C2355" t="s">
        <v>271</v>
      </c>
      <c r="D2355">
        <v>2017</v>
      </c>
      <c r="E2355">
        <v>136</v>
      </c>
      <c r="F2355" t="s">
        <v>27</v>
      </c>
      <c r="G2355">
        <v>7.6</v>
      </c>
      <c r="H2355">
        <v>67</v>
      </c>
      <c r="I2355">
        <v>389.81</v>
      </c>
    </row>
    <row r="2356" spans="1:9">
      <c r="A2356">
        <v>936</v>
      </c>
      <c r="B2356" t="s">
        <v>1499</v>
      </c>
      <c r="C2356" t="s">
        <v>271</v>
      </c>
      <c r="D2356">
        <v>2017</v>
      </c>
      <c r="E2356">
        <v>136</v>
      </c>
      <c r="F2356" t="s">
        <v>36</v>
      </c>
      <c r="G2356">
        <v>7.6</v>
      </c>
      <c r="H2356">
        <v>67</v>
      </c>
      <c r="I2356">
        <v>389.81</v>
      </c>
    </row>
    <row r="2357" spans="1:9">
      <c r="A2357">
        <v>936</v>
      </c>
      <c r="B2357" t="s">
        <v>1499</v>
      </c>
      <c r="C2357" t="s">
        <v>271</v>
      </c>
      <c r="D2357">
        <v>2017</v>
      </c>
      <c r="E2357">
        <v>136</v>
      </c>
      <c r="F2357" t="s">
        <v>60</v>
      </c>
      <c r="G2357">
        <v>7.6</v>
      </c>
      <c r="H2357">
        <v>67</v>
      </c>
      <c r="I2357">
        <v>389.81</v>
      </c>
    </row>
    <row r="2358" spans="1:9">
      <c r="A2358">
        <v>937</v>
      </c>
      <c r="B2358" t="s">
        <v>1500</v>
      </c>
      <c r="C2358" t="s">
        <v>651</v>
      </c>
      <c r="D2358">
        <v>2016</v>
      </c>
      <c r="E2358">
        <v>107</v>
      </c>
      <c r="F2358" t="s">
        <v>40</v>
      </c>
      <c r="G2358">
        <v>7.6</v>
      </c>
      <c r="H2358">
        <v>81</v>
      </c>
      <c r="I2358">
        <v>248.76</v>
      </c>
    </row>
    <row r="2359" spans="1:9">
      <c r="A2359">
        <v>937</v>
      </c>
      <c r="B2359" t="s">
        <v>1500</v>
      </c>
      <c r="C2359" t="s">
        <v>651</v>
      </c>
      <c r="D2359">
        <v>2016</v>
      </c>
      <c r="E2359">
        <v>107</v>
      </c>
      <c r="F2359" t="s">
        <v>36</v>
      </c>
      <c r="G2359">
        <v>7.6</v>
      </c>
      <c r="H2359">
        <v>81</v>
      </c>
      <c r="I2359">
        <v>248.76</v>
      </c>
    </row>
    <row r="2360" spans="1:9">
      <c r="A2360">
        <v>937</v>
      </c>
      <c r="B2360" t="s">
        <v>1500</v>
      </c>
      <c r="C2360" t="s">
        <v>651</v>
      </c>
      <c r="D2360">
        <v>2016</v>
      </c>
      <c r="E2360">
        <v>107</v>
      </c>
      <c r="F2360" t="s">
        <v>60</v>
      </c>
      <c r="G2360">
        <v>7.6</v>
      </c>
      <c r="H2360">
        <v>81</v>
      </c>
      <c r="I2360">
        <v>248.76</v>
      </c>
    </row>
    <row r="2361" spans="1:9">
      <c r="A2361">
        <v>938</v>
      </c>
      <c r="B2361" t="s">
        <v>1501</v>
      </c>
      <c r="C2361" t="s">
        <v>1412</v>
      </c>
      <c r="D2361">
        <v>1987</v>
      </c>
      <c r="E2361">
        <v>102</v>
      </c>
      <c r="F2361" t="s">
        <v>27</v>
      </c>
      <c r="G2361">
        <v>7.6</v>
      </c>
      <c r="H2361">
        <v>70</v>
      </c>
      <c r="I2361">
        <v>53.42</v>
      </c>
    </row>
    <row r="2362" spans="1:9">
      <c r="A2362">
        <v>938</v>
      </c>
      <c r="B2362" t="s">
        <v>1501</v>
      </c>
      <c r="C2362" t="s">
        <v>1412</v>
      </c>
      <c r="D2362">
        <v>1987</v>
      </c>
      <c r="E2362">
        <v>102</v>
      </c>
      <c r="F2362" t="s">
        <v>24</v>
      </c>
      <c r="G2362">
        <v>7.6</v>
      </c>
      <c r="H2362">
        <v>70</v>
      </c>
      <c r="I2362">
        <v>53.42</v>
      </c>
    </row>
    <row r="2363" spans="1:9">
      <c r="A2363">
        <v>938</v>
      </c>
      <c r="B2363" t="s">
        <v>1501</v>
      </c>
      <c r="C2363" t="s">
        <v>1412</v>
      </c>
      <c r="D2363">
        <v>1987</v>
      </c>
      <c r="E2363">
        <v>102</v>
      </c>
      <c r="F2363" t="s">
        <v>44</v>
      </c>
      <c r="G2363">
        <v>7.6</v>
      </c>
      <c r="H2363">
        <v>70</v>
      </c>
      <c r="I2363">
        <v>53.42</v>
      </c>
    </row>
    <row r="2364" spans="1:9">
      <c r="A2364">
        <v>939</v>
      </c>
      <c r="B2364" t="s">
        <v>1502</v>
      </c>
      <c r="C2364" t="s">
        <v>1237</v>
      </c>
      <c r="D2364">
        <v>2010</v>
      </c>
      <c r="E2364">
        <v>117</v>
      </c>
      <c r="F2364" t="s">
        <v>27</v>
      </c>
      <c r="G2364">
        <v>7.6</v>
      </c>
      <c r="H2364">
        <v>66</v>
      </c>
      <c r="I2364">
        <v>48.07</v>
      </c>
    </row>
    <row r="2365" spans="1:9">
      <c r="A2365">
        <v>939</v>
      </c>
      <c r="B2365" t="s">
        <v>1502</v>
      </c>
      <c r="C2365" t="s">
        <v>1237</v>
      </c>
      <c r="D2365">
        <v>2010</v>
      </c>
      <c r="E2365">
        <v>117</v>
      </c>
      <c r="F2365" t="s">
        <v>60</v>
      </c>
      <c r="G2365">
        <v>7.6</v>
      </c>
      <c r="H2365">
        <v>66</v>
      </c>
      <c r="I2365">
        <v>48.07</v>
      </c>
    </row>
    <row r="2366" spans="1:9">
      <c r="A2366">
        <v>939</v>
      </c>
      <c r="B2366" t="s">
        <v>1502</v>
      </c>
      <c r="C2366" t="s">
        <v>1237</v>
      </c>
      <c r="D2366">
        <v>2010</v>
      </c>
      <c r="E2366">
        <v>117</v>
      </c>
      <c r="F2366" t="s">
        <v>24</v>
      </c>
      <c r="G2366">
        <v>7.6</v>
      </c>
      <c r="H2366">
        <v>66</v>
      </c>
      <c r="I2366">
        <v>48.07</v>
      </c>
    </row>
    <row r="2367" spans="1:9">
      <c r="A2367">
        <v>940</v>
      </c>
      <c r="B2367" t="s">
        <v>1503</v>
      </c>
      <c r="C2367" t="s">
        <v>225</v>
      </c>
      <c r="D2367">
        <v>2015</v>
      </c>
      <c r="E2367">
        <v>121</v>
      </c>
      <c r="F2367" t="s">
        <v>27</v>
      </c>
      <c r="G2367">
        <v>7.6</v>
      </c>
      <c r="H2367">
        <v>82</v>
      </c>
      <c r="I2367">
        <v>46.89</v>
      </c>
    </row>
    <row r="2368" spans="1:9">
      <c r="A2368">
        <v>940</v>
      </c>
      <c r="B2368" t="s">
        <v>1503</v>
      </c>
      <c r="C2368" t="s">
        <v>225</v>
      </c>
      <c r="D2368">
        <v>2015</v>
      </c>
      <c r="E2368">
        <v>121</v>
      </c>
      <c r="F2368" t="s">
        <v>24</v>
      </c>
      <c r="G2368">
        <v>7.6</v>
      </c>
      <c r="H2368">
        <v>82</v>
      </c>
      <c r="I2368">
        <v>46.89</v>
      </c>
    </row>
    <row r="2369" spans="1:9">
      <c r="A2369">
        <v>940</v>
      </c>
      <c r="B2369" t="s">
        <v>1503</v>
      </c>
      <c r="C2369" t="s">
        <v>225</v>
      </c>
      <c r="D2369">
        <v>2015</v>
      </c>
      <c r="E2369">
        <v>121</v>
      </c>
      <c r="F2369" t="s">
        <v>21</v>
      </c>
      <c r="G2369">
        <v>7.6</v>
      </c>
      <c r="H2369">
        <v>82</v>
      </c>
      <c r="I2369">
        <v>46.89</v>
      </c>
    </row>
    <row r="2370" spans="1:9">
      <c r="A2370">
        <v>941</v>
      </c>
      <c r="B2370" t="s">
        <v>1504</v>
      </c>
      <c r="C2370" t="s">
        <v>1505</v>
      </c>
      <c r="D2370">
        <v>1992</v>
      </c>
      <c r="E2370">
        <v>120</v>
      </c>
      <c r="F2370" t="s">
        <v>60</v>
      </c>
      <c r="G2370">
        <v>7.6</v>
      </c>
      <c r="H2370">
        <v>68</v>
      </c>
      <c r="I2370">
        <v>52.93</v>
      </c>
    </row>
    <row r="2371" spans="1:9">
      <c r="A2371">
        <v>941</v>
      </c>
      <c r="B2371" t="s">
        <v>1504</v>
      </c>
      <c r="C2371" t="s">
        <v>1505</v>
      </c>
      <c r="D2371">
        <v>1992</v>
      </c>
      <c r="E2371">
        <v>120</v>
      </c>
      <c r="F2371" t="s">
        <v>24</v>
      </c>
      <c r="G2371">
        <v>7.6</v>
      </c>
      <c r="H2371">
        <v>68</v>
      </c>
      <c r="I2371">
        <v>52.93</v>
      </c>
    </row>
    <row r="2372" spans="1:9">
      <c r="A2372">
        <v>942</v>
      </c>
      <c r="B2372" t="s">
        <v>1506</v>
      </c>
      <c r="C2372" t="s">
        <v>389</v>
      </c>
      <c r="D2372">
        <v>1998</v>
      </c>
      <c r="E2372">
        <v>93</v>
      </c>
      <c r="F2372" t="s">
        <v>60</v>
      </c>
      <c r="G2372">
        <v>7.6</v>
      </c>
      <c r="H2372">
        <v>86</v>
      </c>
      <c r="I2372">
        <v>17.11</v>
      </c>
    </row>
    <row r="2373" spans="1:9">
      <c r="A2373">
        <v>942</v>
      </c>
      <c r="B2373" t="s">
        <v>1506</v>
      </c>
      <c r="C2373" t="s">
        <v>389</v>
      </c>
      <c r="D2373">
        <v>1998</v>
      </c>
      <c r="E2373">
        <v>93</v>
      </c>
      <c r="F2373" t="s">
        <v>21</v>
      </c>
      <c r="G2373">
        <v>7.6</v>
      </c>
      <c r="H2373">
        <v>86</v>
      </c>
      <c r="I2373">
        <v>17.11</v>
      </c>
    </row>
    <row r="2374" spans="1:9">
      <c r="A2374">
        <v>942</v>
      </c>
      <c r="B2374" t="s">
        <v>1506</v>
      </c>
      <c r="C2374" t="s">
        <v>389</v>
      </c>
      <c r="D2374">
        <v>1998</v>
      </c>
      <c r="E2374">
        <v>93</v>
      </c>
      <c r="F2374" t="s">
        <v>50</v>
      </c>
      <c r="G2374">
        <v>7.6</v>
      </c>
      <c r="H2374">
        <v>86</v>
      </c>
      <c r="I2374">
        <v>17.11</v>
      </c>
    </row>
    <row r="2375" spans="1:9">
      <c r="A2375">
        <v>943</v>
      </c>
      <c r="B2375" t="s">
        <v>1507</v>
      </c>
      <c r="C2375" t="s">
        <v>1508</v>
      </c>
      <c r="D2375">
        <v>2004</v>
      </c>
      <c r="E2375">
        <v>103</v>
      </c>
      <c r="F2375" t="s">
        <v>106</v>
      </c>
      <c r="G2375">
        <v>7.6</v>
      </c>
      <c r="H2375">
        <v>46</v>
      </c>
      <c r="I2375">
        <v>56</v>
      </c>
    </row>
    <row r="2376" spans="1:9">
      <c r="A2376">
        <v>943</v>
      </c>
      <c r="B2376" t="s">
        <v>1507</v>
      </c>
      <c r="C2376" t="s">
        <v>1508</v>
      </c>
      <c r="D2376">
        <v>2004</v>
      </c>
      <c r="E2376">
        <v>103</v>
      </c>
      <c r="F2376" t="s">
        <v>57</v>
      </c>
      <c r="G2376">
        <v>7.6</v>
      </c>
      <c r="H2376">
        <v>46</v>
      </c>
      <c r="I2376">
        <v>56</v>
      </c>
    </row>
    <row r="2377" spans="1:9">
      <c r="A2377">
        <v>943</v>
      </c>
      <c r="B2377" t="s">
        <v>1507</v>
      </c>
      <c r="C2377" t="s">
        <v>1508</v>
      </c>
      <c r="D2377">
        <v>2004</v>
      </c>
      <c r="E2377">
        <v>103</v>
      </c>
      <c r="F2377" t="s">
        <v>83</v>
      </c>
      <c r="G2377">
        <v>7.6</v>
      </c>
      <c r="H2377">
        <v>46</v>
      </c>
      <c r="I2377">
        <v>56</v>
      </c>
    </row>
    <row r="2378" spans="1:9">
      <c r="A2378">
        <v>944</v>
      </c>
      <c r="B2378" t="s">
        <v>1509</v>
      </c>
      <c r="C2378" t="s">
        <v>1510</v>
      </c>
      <c r="D2378">
        <v>1999</v>
      </c>
      <c r="E2378">
        <v>89</v>
      </c>
      <c r="F2378" t="s">
        <v>60</v>
      </c>
      <c r="G2378">
        <v>7.6</v>
      </c>
      <c r="H2378">
        <v>68</v>
      </c>
      <c r="I2378">
        <v>10.82</v>
      </c>
    </row>
    <row r="2379" spans="1:9">
      <c r="A2379">
        <v>945</v>
      </c>
      <c r="B2379" t="s">
        <v>1511</v>
      </c>
      <c r="C2379" t="s">
        <v>1512</v>
      </c>
      <c r="D2379">
        <v>2011</v>
      </c>
      <c r="E2379">
        <v>133</v>
      </c>
      <c r="F2379" t="s">
        <v>30</v>
      </c>
      <c r="G2379">
        <v>7.6</v>
      </c>
      <c r="H2379">
        <v>87</v>
      </c>
      <c r="I2379">
        <v>75.61</v>
      </c>
    </row>
    <row r="2380" spans="1:9">
      <c r="A2380">
        <v>945</v>
      </c>
      <c r="B2380" t="s">
        <v>1511</v>
      </c>
      <c r="C2380" t="s">
        <v>1512</v>
      </c>
      <c r="D2380">
        <v>2011</v>
      </c>
      <c r="E2380">
        <v>133</v>
      </c>
      <c r="F2380" t="s">
        <v>21</v>
      </c>
      <c r="G2380">
        <v>7.6</v>
      </c>
      <c r="H2380">
        <v>87</v>
      </c>
      <c r="I2380">
        <v>75.61</v>
      </c>
    </row>
    <row r="2381" spans="1:9">
      <c r="A2381">
        <v>945</v>
      </c>
      <c r="B2381" t="s">
        <v>1511</v>
      </c>
      <c r="C2381" t="s">
        <v>1512</v>
      </c>
      <c r="D2381">
        <v>2011</v>
      </c>
      <c r="E2381">
        <v>133</v>
      </c>
      <c r="F2381" t="s">
        <v>363</v>
      </c>
      <c r="G2381">
        <v>7.6</v>
      </c>
      <c r="H2381">
        <v>87</v>
      </c>
      <c r="I2381">
        <v>75.61</v>
      </c>
    </row>
    <row r="2382" spans="1:9">
      <c r="A2382">
        <v>946</v>
      </c>
      <c r="B2382" t="s">
        <v>1513</v>
      </c>
      <c r="C2382" t="s">
        <v>1514</v>
      </c>
      <c r="D2382">
        <v>2018</v>
      </c>
      <c r="E2382">
        <v>136</v>
      </c>
      <c r="F2382" t="s">
        <v>21</v>
      </c>
      <c r="G2382">
        <v>7.6</v>
      </c>
      <c r="H2382">
        <v>88</v>
      </c>
      <c r="I2382">
        <v>215.29</v>
      </c>
    </row>
    <row r="2383" spans="1:9">
      <c r="A2383">
        <v>946</v>
      </c>
      <c r="B2383" t="s">
        <v>1513</v>
      </c>
      <c r="C2383" t="s">
        <v>1514</v>
      </c>
      <c r="D2383">
        <v>2018</v>
      </c>
      <c r="E2383">
        <v>136</v>
      </c>
      <c r="F2383" t="s">
        <v>112</v>
      </c>
      <c r="G2383">
        <v>7.6</v>
      </c>
      <c r="H2383">
        <v>88</v>
      </c>
      <c r="I2383">
        <v>215.29</v>
      </c>
    </row>
    <row r="2384" spans="1:9">
      <c r="A2384">
        <v>946</v>
      </c>
      <c r="B2384" t="s">
        <v>1513</v>
      </c>
      <c r="C2384" t="s">
        <v>1514</v>
      </c>
      <c r="D2384">
        <v>2018</v>
      </c>
      <c r="E2384">
        <v>136</v>
      </c>
      <c r="F2384" t="s">
        <v>50</v>
      </c>
      <c r="G2384">
        <v>7.6</v>
      </c>
      <c r="H2384">
        <v>88</v>
      </c>
      <c r="I2384">
        <v>215.29</v>
      </c>
    </row>
    <row r="2385" spans="1:9">
      <c r="A2385">
        <v>947</v>
      </c>
      <c r="B2385" t="s">
        <v>1515</v>
      </c>
      <c r="C2385" t="s">
        <v>1516</v>
      </c>
      <c r="D2385">
        <v>2004</v>
      </c>
      <c r="E2385">
        <v>113</v>
      </c>
      <c r="F2385" t="s">
        <v>21</v>
      </c>
      <c r="G2385">
        <v>7.6</v>
      </c>
      <c r="H2385">
        <v>30</v>
      </c>
      <c r="I2385">
        <v>57.94</v>
      </c>
    </row>
    <row r="2386" spans="1:9">
      <c r="A2386">
        <v>947</v>
      </c>
      <c r="B2386" t="s">
        <v>1515</v>
      </c>
      <c r="C2386" t="s">
        <v>1516</v>
      </c>
      <c r="D2386">
        <v>2004</v>
      </c>
      <c r="E2386">
        <v>113</v>
      </c>
      <c r="F2386" t="s">
        <v>44</v>
      </c>
      <c r="G2386">
        <v>7.6</v>
      </c>
      <c r="H2386">
        <v>30</v>
      </c>
      <c r="I2386">
        <v>57.94</v>
      </c>
    </row>
    <row r="2387" spans="1:9">
      <c r="A2387">
        <v>947</v>
      </c>
      <c r="B2387" t="s">
        <v>1515</v>
      </c>
      <c r="C2387" t="s">
        <v>1516</v>
      </c>
      <c r="D2387">
        <v>2004</v>
      </c>
      <c r="E2387">
        <v>113</v>
      </c>
      <c r="F2387" t="s">
        <v>83</v>
      </c>
      <c r="G2387">
        <v>7.6</v>
      </c>
      <c r="H2387">
        <v>30</v>
      </c>
      <c r="I2387">
        <v>57.94</v>
      </c>
    </row>
    <row r="2388" spans="1:9">
      <c r="A2388">
        <v>948</v>
      </c>
      <c r="B2388" t="s">
        <v>1517</v>
      </c>
      <c r="C2388" t="s">
        <v>646</v>
      </c>
      <c r="D2388">
        <v>2006</v>
      </c>
      <c r="E2388">
        <v>129</v>
      </c>
      <c r="F2388" t="s">
        <v>24</v>
      </c>
      <c r="G2388">
        <v>7.6</v>
      </c>
      <c r="H2388">
        <v>76</v>
      </c>
      <c r="I2388">
        <v>88.51</v>
      </c>
    </row>
    <row r="2389" spans="1:9">
      <c r="A2389">
        <v>948</v>
      </c>
      <c r="B2389" t="s">
        <v>1517</v>
      </c>
      <c r="C2389" t="s">
        <v>646</v>
      </c>
      <c r="D2389">
        <v>2006</v>
      </c>
      <c r="E2389">
        <v>129</v>
      </c>
      <c r="F2389" t="s">
        <v>21</v>
      </c>
      <c r="G2389">
        <v>7.6</v>
      </c>
      <c r="H2389">
        <v>76</v>
      </c>
      <c r="I2389">
        <v>88.51</v>
      </c>
    </row>
    <row r="2390" spans="1:9">
      <c r="A2390">
        <v>948</v>
      </c>
      <c r="B2390" t="s">
        <v>1517</v>
      </c>
      <c r="C2390" t="s">
        <v>646</v>
      </c>
      <c r="D2390">
        <v>2006</v>
      </c>
      <c r="E2390">
        <v>129</v>
      </c>
      <c r="F2390" t="s">
        <v>57</v>
      </c>
      <c r="G2390">
        <v>7.6</v>
      </c>
      <c r="H2390">
        <v>76</v>
      </c>
      <c r="I2390">
        <v>88.51</v>
      </c>
    </row>
    <row r="2391" spans="1:9">
      <c r="A2391">
        <v>949</v>
      </c>
      <c r="B2391" t="s">
        <v>1518</v>
      </c>
      <c r="C2391" t="s">
        <v>85</v>
      </c>
      <c r="D2391">
        <v>2005</v>
      </c>
      <c r="E2391">
        <v>140</v>
      </c>
      <c r="F2391" t="s">
        <v>27</v>
      </c>
      <c r="G2391">
        <v>7.6</v>
      </c>
      <c r="H2391">
        <v>68</v>
      </c>
      <c r="I2391">
        <v>380.26</v>
      </c>
    </row>
    <row r="2392" spans="1:9">
      <c r="A2392">
        <v>949</v>
      </c>
      <c r="B2392" t="s">
        <v>1518</v>
      </c>
      <c r="C2392" t="s">
        <v>85</v>
      </c>
      <c r="D2392">
        <v>2005</v>
      </c>
      <c r="E2392">
        <v>140</v>
      </c>
      <c r="F2392" t="s">
        <v>36</v>
      </c>
      <c r="G2392">
        <v>7.6</v>
      </c>
      <c r="H2392">
        <v>68</v>
      </c>
      <c r="I2392">
        <v>380.26</v>
      </c>
    </row>
    <row r="2393" spans="1:9">
      <c r="A2393">
        <v>949</v>
      </c>
      <c r="B2393" t="s">
        <v>1518</v>
      </c>
      <c r="C2393" t="s">
        <v>85</v>
      </c>
      <c r="D2393">
        <v>2005</v>
      </c>
      <c r="E2393">
        <v>140</v>
      </c>
      <c r="F2393" t="s">
        <v>70</v>
      </c>
      <c r="G2393">
        <v>7.6</v>
      </c>
      <c r="H2393">
        <v>68</v>
      </c>
      <c r="I2393">
        <v>380.26</v>
      </c>
    </row>
    <row r="2394" spans="1:9">
      <c r="A2394">
        <v>950</v>
      </c>
      <c r="B2394" t="s">
        <v>1519</v>
      </c>
      <c r="C2394" t="s">
        <v>1237</v>
      </c>
      <c r="D2394">
        <v>2007</v>
      </c>
      <c r="E2394">
        <v>127</v>
      </c>
      <c r="F2394" t="s">
        <v>36</v>
      </c>
      <c r="G2394">
        <v>7.6</v>
      </c>
      <c r="H2394">
        <v>66</v>
      </c>
      <c r="I2394">
        <v>38.630000000000003</v>
      </c>
    </row>
    <row r="2395" spans="1:9">
      <c r="A2395">
        <v>950</v>
      </c>
      <c r="B2395" t="s">
        <v>1519</v>
      </c>
      <c r="C2395" t="s">
        <v>1237</v>
      </c>
      <c r="D2395">
        <v>2007</v>
      </c>
      <c r="E2395">
        <v>127</v>
      </c>
      <c r="F2395" t="s">
        <v>88</v>
      </c>
      <c r="G2395">
        <v>7.6</v>
      </c>
      <c r="H2395">
        <v>66</v>
      </c>
      <c r="I2395">
        <v>38.630000000000003</v>
      </c>
    </row>
    <row r="2396" spans="1:9">
      <c r="A2396">
        <v>950</v>
      </c>
      <c r="B2396" t="s">
        <v>1519</v>
      </c>
      <c r="C2396" t="s">
        <v>1237</v>
      </c>
      <c r="D2396">
        <v>2007</v>
      </c>
      <c r="E2396">
        <v>127</v>
      </c>
      <c r="F2396" t="s">
        <v>70</v>
      </c>
      <c r="G2396">
        <v>7.6</v>
      </c>
      <c r="H2396">
        <v>66</v>
      </c>
      <c r="I2396">
        <v>38.630000000000003</v>
      </c>
    </row>
    <row r="2397" spans="1:9">
      <c r="A2397">
        <v>951</v>
      </c>
      <c r="B2397" t="s">
        <v>1520</v>
      </c>
      <c r="C2397" t="s">
        <v>281</v>
      </c>
      <c r="D2397">
        <v>2010</v>
      </c>
      <c r="E2397">
        <v>110</v>
      </c>
      <c r="F2397" t="s">
        <v>21</v>
      </c>
      <c r="G2397">
        <v>7.6</v>
      </c>
      <c r="H2397">
        <v>80</v>
      </c>
      <c r="I2397">
        <v>171.24</v>
      </c>
    </row>
    <row r="2398" spans="1:9">
      <c r="A2398">
        <v>951</v>
      </c>
      <c r="B2398" t="s">
        <v>1520</v>
      </c>
      <c r="C2398" t="s">
        <v>281</v>
      </c>
      <c r="D2398">
        <v>2010</v>
      </c>
      <c r="E2398">
        <v>110</v>
      </c>
      <c r="F2398" t="s">
        <v>53</v>
      </c>
      <c r="G2398">
        <v>7.6</v>
      </c>
      <c r="H2398">
        <v>80</v>
      </c>
      <c r="I2398">
        <v>171.24</v>
      </c>
    </row>
    <row r="2399" spans="1:9">
      <c r="A2399">
        <v>952</v>
      </c>
      <c r="B2399" t="s">
        <v>1521</v>
      </c>
      <c r="C2399" t="s">
        <v>1446</v>
      </c>
      <c r="D2399">
        <v>2008</v>
      </c>
      <c r="E2399">
        <v>92</v>
      </c>
      <c r="F2399" t="s">
        <v>40</v>
      </c>
      <c r="G2399">
        <v>7.6</v>
      </c>
      <c r="H2399">
        <v>74</v>
      </c>
      <c r="I2399">
        <v>215.43</v>
      </c>
    </row>
    <row r="2400" spans="1:9">
      <c r="A2400">
        <v>952</v>
      </c>
      <c r="B2400" t="s">
        <v>1521</v>
      </c>
      <c r="C2400" t="s">
        <v>1446</v>
      </c>
      <c r="D2400">
        <v>2008</v>
      </c>
      <c r="E2400">
        <v>92</v>
      </c>
      <c r="F2400" t="s">
        <v>27</v>
      </c>
      <c r="G2400">
        <v>7.6</v>
      </c>
      <c r="H2400">
        <v>74</v>
      </c>
      <c r="I2400">
        <v>215.43</v>
      </c>
    </row>
    <row r="2401" spans="1:9">
      <c r="A2401">
        <v>952</v>
      </c>
      <c r="B2401" t="s">
        <v>1521</v>
      </c>
      <c r="C2401" t="s">
        <v>1446</v>
      </c>
      <c r="D2401">
        <v>2008</v>
      </c>
      <c r="E2401">
        <v>92</v>
      </c>
      <c r="F2401" t="s">
        <v>36</v>
      </c>
      <c r="G2401">
        <v>7.6</v>
      </c>
      <c r="H2401">
        <v>74</v>
      </c>
      <c r="I2401">
        <v>215.43</v>
      </c>
    </row>
    <row r="2402" spans="1:9">
      <c r="A2402">
        <v>953</v>
      </c>
      <c r="B2402" t="s">
        <v>1522</v>
      </c>
      <c r="C2402" t="s">
        <v>29</v>
      </c>
      <c r="D2402">
        <v>2002</v>
      </c>
      <c r="E2402">
        <v>145</v>
      </c>
      <c r="F2402" t="s">
        <v>27</v>
      </c>
      <c r="G2402">
        <v>7.6</v>
      </c>
      <c r="H2402">
        <v>80</v>
      </c>
      <c r="I2402">
        <v>132.07</v>
      </c>
    </row>
    <row r="2403" spans="1:9">
      <c r="A2403">
        <v>953</v>
      </c>
      <c r="B2403" t="s">
        <v>1522</v>
      </c>
      <c r="C2403" t="s">
        <v>29</v>
      </c>
      <c r="D2403">
        <v>2002</v>
      </c>
      <c r="E2403">
        <v>145</v>
      </c>
      <c r="F2403" t="s">
        <v>24</v>
      </c>
      <c r="G2403">
        <v>7.6</v>
      </c>
      <c r="H2403">
        <v>80</v>
      </c>
      <c r="I2403">
        <v>132.07</v>
      </c>
    </row>
    <row r="2404" spans="1:9">
      <c r="A2404">
        <v>953</v>
      </c>
      <c r="B2404" t="s">
        <v>1522</v>
      </c>
      <c r="C2404" t="s">
        <v>29</v>
      </c>
      <c r="D2404">
        <v>2002</v>
      </c>
      <c r="E2404">
        <v>145</v>
      </c>
      <c r="F2404" t="s">
        <v>57</v>
      </c>
      <c r="G2404">
        <v>7.6</v>
      </c>
      <c r="H2404">
        <v>80</v>
      </c>
      <c r="I2404">
        <v>132.07</v>
      </c>
    </row>
    <row r="2405" spans="1:9">
      <c r="A2405">
        <v>954</v>
      </c>
      <c r="B2405" t="s">
        <v>1523</v>
      </c>
      <c r="C2405" t="s">
        <v>1524</v>
      </c>
      <c r="D2405">
        <v>2016</v>
      </c>
      <c r="E2405">
        <v>102</v>
      </c>
      <c r="F2405" t="s">
        <v>24</v>
      </c>
      <c r="G2405">
        <v>7.6</v>
      </c>
      <c r="H2405">
        <v>88</v>
      </c>
      <c r="I2405">
        <v>26.86</v>
      </c>
    </row>
    <row r="2406" spans="1:9">
      <c r="A2406">
        <v>954</v>
      </c>
      <c r="B2406" t="s">
        <v>1523</v>
      </c>
      <c r="C2406" t="s">
        <v>1524</v>
      </c>
      <c r="D2406">
        <v>2016</v>
      </c>
      <c r="E2406">
        <v>102</v>
      </c>
      <c r="F2406" t="s">
        <v>21</v>
      </c>
      <c r="G2406">
        <v>7.6</v>
      </c>
      <c r="H2406">
        <v>88</v>
      </c>
      <c r="I2406">
        <v>26.86</v>
      </c>
    </row>
    <row r="2407" spans="1:9">
      <c r="A2407">
        <v>954</v>
      </c>
      <c r="B2407" t="s">
        <v>1523</v>
      </c>
      <c r="C2407" t="s">
        <v>1524</v>
      </c>
      <c r="D2407">
        <v>2016</v>
      </c>
      <c r="E2407">
        <v>102</v>
      </c>
      <c r="F2407" t="s">
        <v>83</v>
      </c>
      <c r="G2407">
        <v>7.6</v>
      </c>
      <c r="H2407">
        <v>88</v>
      </c>
      <c r="I2407">
        <v>26.86</v>
      </c>
    </row>
    <row r="2408" spans="1:9">
      <c r="A2408">
        <v>955</v>
      </c>
      <c r="B2408" t="s">
        <v>1525</v>
      </c>
      <c r="C2408" t="s">
        <v>1526</v>
      </c>
      <c r="D2408">
        <v>2009</v>
      </c>
      <c r="E2408">
        <v>129</v>
      </c>
      <c r="F2408" t="s">
        <v>30</v>
      </c>
      <c r="G2408">
        <v>7.6</v>
      </c>
      <c r="H2408">
        <v>53</v>
      </c>
      <c r="I2408">
        <v>255.96</v>
      </c>
    </row>
    <row r="2409" spans="1:9">
      <c r="A2409">
        <v>955</v>
      </c>
      <c r="B2409" t="s">
        <v>1525</v>
      </c>
      <c r="C2409" t="s">
        <v>1526</v>
      </c>
      <c r="D2409">
        <v>2009</v>
      </c>
      <c r="E2409">
        <v>129</v>
      </c>
      <c r="F2409" t="s">
        <v>21</v>
      </c>
      <c r="G2409">
        <v>7.6</v>
      </c>
      <c r="H2409">
        <v>53</v>
      </c>
      <c r="I2409">
        <v>255.96</v>
      </c>
    </row>
    <row r="2410" spans="1:9">
      <c r="A2410">
        <v>955</v>
      </c>
      <c r="B2410" t="s">
        <v>1525</v>
      </c>
      <c r="C2410" t="s">
        <v>1526</v>
      </c>
      <c r="D2410">
        <v>2009</v>
      </c>
      <c r="E2410">
        <v>129</v>
      </c>
      <c r="F2410" t="s">
        <v>363</v>
      </c>
      <c r="G2410">
        <v>7.6</v>
      </c>
      <c r="H2410">
        <v>53</v>
      </c>
      <c r="I2410">
        <v>255.96</v>
      </c>
    </row>
    <row r="2411" spans="1:9">
      <c r="A2411">
        <v>956</v>
      </c>
      <c r="B2411" t="s">
        <v>1527</v>
      </c>
      <c r="C2411" t="s">
        <v>1528</v>
      </c>
      <c r="D2411">
        <v>2007</v>
      </c>
      <c r="E2411">
        <v>100</v>
      </c>
      <c r="F2411" t="s">
        <v>24</v>
      </c>
      <c r="G2411">
        <v>7.6</v>
      </c>
      <c r="H2411">
        <v>83</v>
      </c>
      <c r="I2411">
        <v>17.11</v>
      </c>
    </row>
    <row r="2412" spans="1:9">
      <c r="A2412">
        <v>956</v>
      </c>
      <c r="B2412" t="s">
        <v>1527</v>
      </c>
      <c r="C2412" t="s">
        <v>1528</v>
      </c>
      <c r="D2412">
        <v>2007</v>
      </c>
      <c r="E2412">
        <v>100</v>
      </c>
      <c r="F2412" t="s">
        <v>21</v>
      </c>
      <c r="G2412">
        <v>7.6</v>
      </c>
      <c r="H2412">
        <v>83</v>
      </c>
      <c r="I2412">
        <v>17.11</v>
      </c>
    </row>
    <row r="2413" spans="1:9">
      <c r="A2413">
        <v>956</v>
      </c>
      <c r="B2413" t="s">
        <v>1527</v>
      </c>
      <c r="C2413" t="s">
        <v>1528</v>
      </c>
      <c r="D2413">
        <v>2007</v>
      </c>
      <c r="E2413">
        <v>100</v>
      </c>
      <c r="F2413" t="s">
        <v>83</v>
      </c>
      <c r="G2413">
        <v>7.6</v>
      </c>
      <c r="H2413">
        <v>83</v>
      </c>
      <c r="I2413">
        <v>17.11</v>
      </c>
    </row>
    <row r="2414" spans="1:9">
      <c r="A2414">
        <v>957</v>
      </c>
      <c r="B2414" t="s">
        <v>1529</v>
      </c>
      <c r="C2414" t="s">
        <v>758</v>
      </c>
      <c r="D2414">
        <v>2001</v>
      </c>
      <c r="E2414">
        <v>104</v>
      </c>
      <c r="F2414" t="s">
        <v>106</v>
      </c>
      <c r="G2414">
        <v>7.6</v>
      </c>
      <c r="H2414">
        <v>74</v>
      </c>
      <c r="I2414">
        <v>96.52</v>
      </c>
    </row>
    <row r="2415" spans="1:9">
      <c r="A2415">
        <v>957</v>
      </c>
      <c r="B2415" t="s">
        <v>1529</v>
      </c>
      <c r="C2415" t="s">
        <v>758</v>
      </c>
      <c r="D2415">
        <v>2001</v>
      </c>
      <c r="E2415">
        <v>104</v>
      </c>
      <c r="F2415" t="s">
        <v>57</v>
      </c>
      <c r="G2415">
        <v>7.6</v>
      </c>
      <c r="H2415">
        <v>74</v>
      </c>
      <c r="I2415">
        <v>96.52</v>
      </c>
    </row>
    <row r="2416" spans="1:9">
      <c r="A2416">
        <v>957</v>
      </c>
      <c r="B2416" t="s">
        <v>1529</v>
      </c>
      <c r="C2416" t="s">
        <v>758</v>
      </c>
      <c r="D2416">
        <v>2001</v>
      </c>
      <c r="E2416">
        <v>104</v>
      </c>
      <c r="F2416" t="s">
        <v>83</v>
      </c>
      <c r="G2416">
        <v>7.6</v>
      </c>
      <c r="H2416">
        <v>74</v>
      </c>
      <c r="I2416">
        <v>96.52</v>
      </c>
    </row>
    <row r="2417" spans="1:9">
      <c r="A2417">
        <v>958</v>
      </c>
      <c r="B2417" t="s">
        <v>1530</v>
      </c>
      <c r="C2417" t="s">
        <v>124</v>
      </c>
      <c r="D2417">
        <v>1963</v>
      </c>
      <c r="E2417">
        <v>119</v>
      </c>
      <c r="F2417" t="s">
        <v>21</v>
      </c>
      <c r="G2417">
        <v>7.6</v>
      </c>
      <c r="H2417">
        <v>90</v>
      </c>
      <c r="I2417">
        <v>11.4</v>
      </c>
    </row>
    <row r="2418" spans="1:9">
      <c r="A2418">
        <v>958</v>
      </c>
      <c r="B2418" t="s">
        <v>1530</v>
      </c>
      <c r="C2418" t="s">
        <v>124</v>
      </c>
      <c r="D2418">
        <v>1963</v>
      </c>
      <c r="E2418">
        <v>119</v>
      </c>
      <c r="F2418" t="s">
        <v>106</v>
      </c>
      <c r="G2418">
        <v>7.6</v>
      </c>
      <c r="H2418">
        <v>90</v>
      </c>
      <c r="I2418">
        <v>11.4</v>
      </c>
    </row>
    <row r="2419" spans="1:9">
      <c r="A2419">
        <v>958</v>
      </c>
      <c r="B2419" t="s">
        <v>1530</v>
      </c>
      <c r="C2419" t="s">
        <v>124</v>
      </c>
      <c r="D2419">
        <v>1963</v>
      </c>
      <c r="E2419">
        <v>119</v>
      </c>
      <c r="F2419" t="s">
        <v>57</v>
      </c>
      <c r="G2419">
        <v>7.6</v>
      </c>
      <c r="H2419">
        <v>90</v>
      </c>
      <c r="I2419">
        <v>11.4</v>
      </c>
    </row>
    <row r="2420" spans="1:9">
      <c r="A2420">
        <v>959</v>
      </c>
      <c r="B2420" t="s">
        <v>1531</v>
      </c>
      <c r="C2420" t="s">
        <v>1532</v>
      </c>
      <c r="D2420">
        <v>1998</v>
      </c>
      <c r="E2420">
        <v>87</v>
      </c>
      <c r="F2420" t="s">
        <v>40</v>
      </c>
      <c r="G2420">
        <v>7.6</v>
      </c>
      <c r="H2420">
        <v>71</v>
      </c>
      <c r="I2420">
        <v>120.62</v>
      </c>
    </row>
    <row r="2421" spans="1:9">
      <c r="A2421">
        <v>959</v>
      </c>
      <c r="B2421" t="s">
        <v>1531</v>
      </c>
      <c r="C2421" t="s">
        <v>1532</v>
      </c>
      <c r="D2421">
        <v>1998</v>
      </c>
      <c r="E2421">
        <v>87</v>
      </c>
      <c r="F2421" t="s">
        <v>36</v>
      </c>
      <c r="G2421">
        <v>7.6</v>
      </c>
      <c r="H2421">
        <v>71</v>
      </c>
      <c r="I2421">
        <v>120.62</v>
      </c>
    </row>
    <row r="2422" spans="1:9">
      <c r="A2422">
        <v>959</v>
      </c>
      <c r="B2422" t="s">
        <v>1531</v>
      </c>
      <c r="C2422" t="s">
        <v>1532</v>
      </c>
      <c r="D2422">
        <v>1998</v>
      </c>
      <c r="E2422">
        <v>87</v>
      </c>
      <c r="F2422" t="s">
        <v>60</v>
      </c>
      <c r="G2422">
        <v>7.6</v>
      </c>
      <c r="H2422">
        <v>71</v>
      </c>
      <c r="I2422">
        <v>120.62</v>
      </c>
    </row>
    <row r="2423" spans="1:9">
      <c r="A2423">
        <v>960</v>
      </c>
      <c r="B2423" t="s">
        <v>1533</v>
      </c>
      <c r="C2423" t="s">
        <v>1528</v>
      </c>
      <c r="D2423">
        <v>1986</v>
      </c>
      <c r="E2423">
        <v>96</v>
      </c>
      <c r="F2423" t="s">
        <v>21</v>
      </c>
      <c r="G2423">
        <v>7.6</v>
      </c>
      <c r="H2423">
        <v>79</v>
      </c>
      <c r="I2423">
        <v>40.46</v>
      </c>
    </row>
    <row r="2424" spans="1:9">
      <c r="A2424">
        <v>960</v>
      </c>
      <c r="B2424" t="s">
        <v>1533</v>
      </c>
      <c r="C2424" t="s">
        <v>1528</v>
      </c>
      <c r="D2424">
        <v>1986</v>
      </c>
      <c r="E2424">
        <v>96</v>
      </c>
      <c r="F2424" t="s">
        <v>106</v>
      </c>
      <c r="G2424">
        <v>7.6</v>
      </c>
      <c r="H2424">
        <v>79</v>
      </c>
      <c r="I2424">
        <v>40.46</v>
      </c>
    </row>
    <row r="2425" spans="1:9">
      <c r="A2425">
        <v>960</v>
      </c>
      <c r="B2425" t="s">
        <v>1533</v>
      </c>
      <c r="C2425" t="s">
        <v>1528</v>
      </c>
      <c r="D2425">
        <v>1986</v>
      </c>
      <c r="E2425">
        <v>96</v>
      </c>
      <c r="F2425" t="s">
        <v>44</v>
      </c>
      <c r="G2425">
        <v>7.6</v>
      </c>
      <c r="H2425">
        <v>79</v>
      </c>
      <c r="I2425">
        <v>40.46</v>
      </c>
    </row>
    <row r="2426" spans="1:9">
      <c r="A2426">
        <v>961</v>
      </c>
      <c r="B2426" t="s">
        <v>1534</v>
      </c>
      <c r="C2426" t="s">
        <v>1233</v>
      </c>
      <c r="D2426">
        <v>1987</v>
      </c>
      <c r="E2426">
        <v>109</v>
      </c>
      <c r="F2426" t="s">
        <v>27</v>
      </c>
      <c r="G2426">
        <v>7.6</v>
      </c>
      <c r="H2426">
        <v>68</v>
      </c>
      <c r="I2426">
        <v>65.209999999999994</v>
      </c>
    </row>
    <row r="2427" spans="1:9">
      <c r="A2427">
        <v>961</v>
      </c>
      <c r="B2427" t="s">
        <v>1534</v>
      </c>
      <c r="C2427" t="s">
        <v>1233</v>
      </c>
      <c r="D2427">
        <v>1987</v>
      </c>
      <c r="E2427">
        <v>109</v>
      </c>
      <c r="F2427" t="s">
        <v>24</v>
      </c>
      <c r="G2427">
        <v>7.6</v>
      </c>
      <c r="H2427">
        <v>68</v>
      </c>
      <c r="I2427">
        <v>65.209999999999994</v>
      </c>
    </row>
    <row r="2428" spans="1:9">
      <c r="A2428">
        <v>961</v>
      </c>
      <c r="B2428" t="s">
        <v>1534</v>
      </c>
      <c r="C2428" t="s">
        <v>1233</v>
      </c>
      <c r="D2428">
        <v>1987</v>
      </c>
      <c r="E2428">
        <v>109</v>
      </c>
      <c r="F2428" t="s">
        <v>83</v>
      </c>
      <c r="G2428">
        <v>7.6</v>
      </c>
      <c r="H2428">
        <v>68</v>
      </c>
      <c r="I2428">
        <v>65.209999999999994</v>
      </c>
    </row>
    <row r="2429" spans="1:9">
      <c r="A2429">
        <v>962</v>
      </c>
      <c r="B2429" t="s">
        <v>1535</v>
      </c>
      <c r="C2429" t="s">
        <v>1536</v>
      </c>
      <c r="D2429">
        <v>2014</v>
      </c>
      <c r="E2429">
        <v>86</v>
      </c>
      <c r="F2429" t="s">
        <v>60</v>
      </c>
      <c r="G2429">
        <v>7.6</v>
      </c>
      <c r="H2429">
        <v>76</v>
      </c>
      <c r="I2429">
        <v>3.33</v>
      </c>
    </row>
    <row r="2430" spans="1:9">
      <c r="A2430">
        <v>962</v>
      </c>
      <c r="B2430" t="s">
        <v>1535</v>
      </c>
      <c r="C2430" t="s">
        <v>1536</v>
      </c>
      <c r="D2430">
        <v>2014</v>
      </c>
      <c r="E2430">
        <v>86</v>
      </c>
      <c r="F2430" t="s">
        <v>106</v>
      </c>
      <c r="G2430">
        <v>7.6</v>
      </c>
      <c r="H2430">
        <v>76</v>
      </c>
      <c r="I2430">
        <v>3.33</v>
      </c>
    </row>
    <row r="2431" spans="1:9">
      <c r="A2431">
        <v>963</v>
      </c>
      <c r="B2431" t="s">
        <v>1537</v>
      </c>
      <c r="C2431" t="s">
        <v>1538</v>
      </c>
      <c r="D2431">
        <v>2021</v>
      </c>
      <c r="E2431">
        <v>114</v>
      </c>
      <c r="F2431" t="s">
        <v>40</v>
      </c>
      <c r="G2431">
        <v>7.6</v>
      </c>
      <c r="H2431">
        <v>81</v>
      </c>
      <c r="I2431">
        <v>0</v>
      </c>
    </row>
    <row r="2432" spans="1:9">
      <c r="A2432">
        <v>963</v>
      </c>
      <c r="B2432" t="s">
        <v>1537</v>
      </c>
      <c r="C2432" t="s">
        <v>1538</v>
      </c>
      <c r="D2432">
        <v>2021</v>
      </c>
      <c r="E2432">
        <v>114</v>
      </c>
      <c r="F2432" t="s">
        <v>36</v>
      </c>
      <c r="G2432">
        <v>7.6</v>
      </c>
      <c r="H2432">
        <v>81</v>
      </c>
      <c r="I2432">
        <v>0</v>
      </c>
    </row>
    <row r="2433" spans="1:9">
      <c r="A2433">
        <v>963</v>
      </c>
      <c r="B2433" t="s">
        <v>1537</v>
      </c>
      <c r="C2433" t="s">
        <v>1538</v>
      </c>
      <c r="D2433">
        <v>2021</v>
      </c>
      <c r="E2433">
        <v>114</v>
      </c>
      <c r="F2433" t="s">
        <v>60</v>
      </c>
      <c r="G2433">
        <v>7.6</v>
      </c>
      <c r="H2433">
        <v>81</v>
      </c>
      <c r="I2433">
        <v>0</v>
      </c>
    </row>
    <row r="2434" spans="1:9">
      <c r="A2434">
        <v>964</v>
      </c>
      <c r="B2434" t="s">
        <v>1539</v>
      </c>
      <c r="C2434" t="s">
        <v>1144</v>
      </c>
      <c r="D2434">
        <v>1998</v>
      </c>
      <c r="E2434">
        <v>170</v>
      </c>
      <c r="F2434" t="s">
        <v>21</v>
      </c>
      <c r="G2434">
        <v>7.6</v>
      </c>
      <c r="H2434">
        <v>78</v>
      </c>
      <c r="I2434">
        <v>36.4</v>
      </c>
    </row>
    <row r="2435" spans="1:9">
      <c r="A2435">
        <v>964</v>
      </c>
      <c r="B2435" t="s">
        <v>1539</v>
      </c>
      <c r="C2435" t="s">
        <v>1144</v>
      </c>
      <c r="D2435">
        <v>1998</v>
      </c>
      <c r="E2435">
        <v>170</v>
      </c>
      <c r="F2435" t="s">
        <v>31</v>
      </c>
      <c r="G2435">
        <v>7.6</v>
      </c>
      <c r="H2435">
        <v>78</v>
      </c>
      <c r="I2435">
        <v>36.4</v>
      </c>
    </row>
    <row r="2436" spans="1:9">
      <c r="A2436">
        <v>964</v>
      </c>
      <c r="B2436" t="s">
        <v>1539</v>
      </c>
      <c r="C2436" t="s">
        <v>1144</v>
      </c>
      <c r="D2436">
        <v>1998</v>
      </c>
      <c r="E2436">
        <v>170</v>
      </c>
      <c r="F2436" t="s">
        <v>80</v>
      </c>
      <c r="G2436">
        <v>7.6</v>
      </c>
      <c r="H2436">
        <v>78</v>
      </c>
      <c r="I2436">
        <v>36.4</v>
      </c>
    </row>
    <row r="2437" spans="1:9">
      <c r="A2437">
        <v>965</v>
      </c>
      <c r="B2437" t="s">
        <v>1540</v>
      </c>
      <c r="C2437" t="s">
        <v>1541</v>
      </c>
      <c r="D2437">
        <v>2010</v>
      </c>
      <c r="E2437">
        <v>95</v>
      </c>
      <c r="F2437" t="s">
        <v>40</v>
      </c>
      <c r="G2437">
        <v>7.6</v>
      </c>
      <c r="H2437">
        <v>72</v>
      </c>
      <c r="I2437">
        <v>251.51</v>
      </c>
    </row>
    <row r="2438" spans="1:9">
      <c r="A2438">
        <v>965</v>
      </c>
      <c r="B2438" t="s">
        <v>1540</v>
      </c>
      <c r="C2438" t="s">
        <v>1541</v>
      </c>
      <c r="D2438">
        <v>2010</v>
      </c>
      <c r="E2438">
        <v>95</v>
      </c>
      <c r="F2438" t="s">
        <v>36</v>
      </c>
      <c r="G2438">
        <v>7.6</v>
      </c>
      <c r="H2438">
        <v>72</v>
      </c>
      <c r="I2438">
        <v>251.51</v>
      </c>
    </row>
    <row r="2439" spans="1:9">
      <c r="A2439">
        <v>965</v>
      </c>
      <c r="B2439" t="s">
        <v>1540</v>
      </c>
      <c r="C2439" t="s">
        <v>1541</v>
      </c>
      <c r="D2439">
        <v>2010</v>
      </c>
      <c r="E2439">
        <v>95</v>
      </c>
      <c r="F2439" t="s">
        <v>60</v>
      </c>
      <c r="G2439">
        <v>7.6</v>
      </c>
      <c r="H2439">
        <v>72</v>
      </c>
      <c r="I2439">
        <v>251.51</v>
      </c>
    </row>
    <row r="2440" spans="1:9">
      <c r="A2440">
        <v>966</v>
      </c>
      <c r="B2440" t="s">
        <v>1542</v>
      </c>
      <c r="C2440" t="s">
        <v>1543</v>
      </c>
      <c r="D2440">
        <v>2018</v>
      </c>
      <c r="E2440">
        <v>102</v>
      </c>
      <c r="F2440" t="s">
        <v>21</v>
      </c>
      <c r="G2440">
        <v>7.6</v>
      </c>
      <c r="H2440">
        <v>71</v>
      </c>
      <c r="I2440">
        <v>26.02</v>
      </c>
    </row>
    <row r="2441" spans="1:9">
      <c r="A2441">
        <v>966</v>
      </c>
      <c r="B2441" t="s">
        <v>1542</v>
      </c>
      <c r="C2441" t="s">
        <v>1543</v>
      </c>
      <c r="D2441">
        <v>2018</v>
      </c>
      <c r="E2441">
        <v>102</v>
      </c>
      <c r="F2441" t="s">
        <v>57</v>
      </c>
      <c r="G2441">
        <v>7.6</v>
      </c>
      <c r="H2441">
        <v>71</v>
      </c>
      <c r="I2441">
        <v>26.02</v>
      </c>
    </row>
    <row r="2442" spans="1:9">
      <c r="A2442">
        <v>966</v>
      </c>
      <c r="B2442" t="s">
        <v>1542</v>
      </c>
      <c r="C2442" t="s">
        <v>1543</v>
      </c>
      <c r="D2442">
        <v>2018</v>
      </c>
      <c r="E2442">
        <v>102</v>
      </c>
      <c r="F2442" t="s">
        <v>83</v>
      </c>
      <c r="G2442">
        <v>7.6</v>
      </c>
      <c r="H2442">
        <v>71</v>
      </c>
      <c r="I2442">
        <v>26.02</v>
      </c>
    </row>
    <row r="2443" spans="1:9">
      <c r="A2443">
        <v>967</v>
      </c>
      <c r="B2443" t="s">
        <v>1544</v>
      </c>
      <c r="C2443" t="s">
        <v>895</v>
      </c>
      <c r="D2443">
        <v>2011</v>
      </c>
      <c r="E2443">
        <v>101</v>
      </c>
      <c r="F2443" t="s">
        <v>27</v>
      </c>
      <c r="G2443">
        <v>7.6</v>
      </c>
      <c r="H2443">
        <v>73</v>
      </c>
      <c r="I2443">
        <v>4.1100000000000003</v>
      </c>
    </row>
    <row r="2444" spans="1:9">
      <c r="A2444">
        <v>967</v>
      </c>
      <c r="B2444" t="s">
        <v>1544</v>
      </c>
      <c r="C2444" t="s">
        <v>895</v>
      </c>
      <c r="D2444">
        <v>2011</v>
      </c>
      <c r="E2444">
        <v>101</v>
      </c>
      <c r="F2444" t="s">
        <v>24</v>
      </c>
      <c r="G2444">
        <v>7.6</v>
      </c>
      <c r="H2444">
        <v>73</v>
      </c>
      <c r="I2444">
        <v>4.1100000000000003</v>
      </c>
    </row>
    <row r="2445" spans="1:9">
      <c r="A2445">
        <v>967</v>
      </c>
      <c r="B2445" t="s">
        <v>1544</v>
      </c>
      <c r="C2445" t="s">
        <v>895</v>
      </c>
      <c r="D2445">
        <v>2011</v>
      </c>
      <c r="E2445">
        <v>101</v>
      </c>
      <c r="F2445" t="s">
        <v>83</v>
      </c>
      <c r="G2445">
        <v>7.6</v>
      </c>
      <c r="H2445">
        <v>73</v>
      </c>
      <c r="I2445">
        <v>4.1100000000000003</v>
      </c>
    </row>
    <row r="2446" spans="1:9">
      <c r="A2446">
        <v>968</v>
      </c>
      <c r="B2446" t="s">
        <v>1545</v>
      </c>
      <c r="C2446" t="s">
        <v>396</v>
      </c>
      <c r="D2446">
        <v>1981</v>
      </c>
      <c r="E2446">
        <v>96</v>
      </c>
      <c r="F2446" t="s">
        <v>27</v>
      </c>
      <c r="G2446">
        <v>7.6</v>
      </c>
      <c r="H2446">
        <v>77</v>
      </c>
      <c r="I2446">
        <v>12.47</v>
      </c>
    </row>
    <row r="2447" spans="1:9">
      <c r="A2447">
        <v>968</v>
      </c>
      <c r="B2447" t="s">
        <v>1545</v>
      </c>
      <c r="C2447" t="s">
        <v>396</v>
      </c>
      <c r="D2447">
        <v>1981</v>
      </c>
      <c r="E2447">
        <v>96</v>
      </c>
      <c r="F2447" t="s">
        <v>36</v>
      </c>
      <c r="G2447">
        <v>7.6</v>
      </c>
      <c r="H2447">
        <v>77</v>
      </c>
      <c r="I2447">
        <v>12.47</v>
      </c>
    </row>
    <row r="2448" spans="1:9">
      <c r="A2448">
        <v>968</v>
      </c>
      <c r="B2448" t="s">
        <v>1545</v>
      </c>
      <c r="C2448" t="s">
        <v>396</v>
      </c>
      <c r="D2448">
        <v>1981</v>
      </c>
      <c r="E2448">
        <v>96</v>
      </c>
      <c r="F2448" t="s">
        <v>44</v>
      </c>
      <c r="G2448">
        <v>7.6</v>
      </c>
      <c r="H2448">
        <v>77</v>
      </c>
      <c r="I2448">
        <v>12.47</v>
      </c>
    </row>
    <row r="2449" spans="1:9">
      <c r="A2449">
        <v>969</v>
      </c>
      <c r="B2449" t="s">
        <v>1546</v>
      </c>
      <c r="C2449" t="s">
        <v>1547</v>
      </c>
      <c r="D2449">
        <v>1998</v>
      </c>
      <c r="E2449">
        <v>100</v>
      </c>
      <c r="F2449" t="s">
        <v>70</v>
      </c>
      <c r="G2449">
        <v>7.6</v>
      </c>
      <c r="H2449">
        <v>66</v>
      </c>
      <c r="I2449">
        <v>14.38</v>
      </c>
    </row>
    <row r="2450" spans="1:9">
      <c r="A2450">
        <v>969</v>
      </c>
      <c r="B2450" t="s">
        <v>1546</v>
      </c>
      <c r="C2450" t="s">
        <v>1547</v>
      </c>
      <c r="D2450">
        <v>1998</v>
      </c>
      <c r="E2450">
        <v>100</v>
      </c>
      <c r="F2450" t="s">
        <v>57</v>
      </c>
      <c r="G2450">
        <v>7.6</v>
      </c>
      <c r="H2450">
        <v>66</v>
      </c>
      <c r="I2450">
        <v>14.38</v>
      </c>
    </row>
    <row r="2451" spans="1:9">
      <c r="A2451">
        <v>969</v>
      </c>
      <c r="B2451" t="s">
        <v>1546</v>
      </c>
      <c r="C2451" t="s">
        <v>1547</v>
      </c>
      <c r="D2451">
        <v>1998</v>
      </c>
      <c r="E2451">
        <v>100</v>
      </c>
      <c r="F2451" t="s">
        <v>44</v>
      </c>
      <c r="G2451">
        <v>7.6</v>
      </c>
      <c r="H2451">
        <v>66</v>
      </c>
      <c r="I2451">
        <v>14.38</v>
      </c>
    </row>
    <row r="2452" spans="1:9">
      <c r="A2452">
        <v>970</v>
      </c>
      <c r="B2452" t="s">
        <v>1548</v>
      </c>
      <c r="C2452" t="s">
        <v>1247</v>
      </c>
      <c r="D2452">
        <v>2007</v>
      </c>
      <c r="E2452">
        <v>114</v>
      </c>
      <c r="F2452" t="s">
        <v>24</v>
      </c>
      <c r="G2452">
        <v>7.6</v>
      </c>
      <c r="H2452">
        <v>72</v>
      </c>
      <c r="I2452">
        <v>20.3</v>
      </c>
    </row>
    <row r="2453" spans="1:9">
      <c r="A2453">
        <v>970</v>
      </c>
      <c r="B2453" t="s">
        <v>1548</v>
      </c>
      <c r="C2453" t="s">
        <v>1247</v>
      </c>
      <c r="D2453">
        <v>2007</v>
      </c>
      <c r="E2453">
        <v>114</v>
      </c>
      <c r="F2453" t="s">
        <v>21</v>
      </c>
      <c r="G2453">
        <v>7.6</v>
      </c>
      <c r="H2453">
        <v>72</v>
      </c>
      <c r="I2453">
        <v>20.3</v>
      </c>
    </row>
    <row r="2454" spans="1:9">
      <c r="A2454">
        <v>970</v>
      </c>
      <c r="B2454" t="s">
        <v>1548</v>
      </c>
      <c r="C2454" t="s">
        <v>1247</v>
      </c>
      <c r="D2454">
        <v>2007</v>
      </c>
      <c r="E2454">
        <v>114</v>
      </c>
      <c r="F2454" t="s">
        <v>57</v>
      </c>
      <c r="G2454">
        <v>7.6</v>
      </c>
      <c r="H2454">
        <v>72</v>
      </c>
      <c r="I2454">
        <v>20.3</v>
      </c>
    </row>
    <row r="2455" spans="1:9">
      <c r="A2455">
        <v>971</v>
      </c>
      <c r="B2455" t="s">
        <v>1549</v>
      </c>
      <c r="C2455" t="s">
        <v>939</v>
      </c>
      <c r="D2455">
        <v>2011</v>
      </c>
      <c r="E2455">
        <v>120</v>
      </c>
      <c r="F2455" t="s">
        <v>21</v>
      </c>
      <c r="G2455">
        <v>7.6</v>
      </c>
      <c r="H2455">
        <v>70</v>
      </c>
      <c r="I2455">
        <v>3.19</v>
      </c>
    </row>
    <row r="2456" spans="1:9">
      <c r="A2456">
        <v>971</v>
      </c>
      <c r="B2456" t="s">
        <v>1549</v>
      </c>
      <c r="C2456" t="s">
        <v>939</v>
      </c>
      <c r="D2456">
        <v>2011</v>
      </c>
      <c r="E2456">
        <v>120</v>
      </c>
      <c r="F2456" t="s">
        <v>106</v>
      </c>
      <c r="G2456">
        <v>7.6</v>
      </c>
      <c r="H2456">
        <v>70</v>
      </c>
      <c r="I2456">
        <v>3.19</v>
      </c>
    </row>
    <row r="2457" spans="1:9">
      <c r="A2457">
        <v>971</v>
      </c>
      <c r="B2457" t="s">
        <v>1549</v>
      </c>
      <c r="C2457" t="s">
        <v>939</v>
      </c>
      <c r="D2457">
        <v>2011</v>
      </c>
      <c r="E2457">
        <v>120</v>
      </c>
      <c r="F2457" t="s">
        <v>57</v>
      </c>
      <c r="G2457">
        <v>7.6</v>
      </c>
      <c r="H2457">
        <v>70</v>
      </c>
      <c r="I2457">
        <v>3.19</v>
      </c>
    </row>
    <row r="2458" spans="1:9">
      <c r="A2458">
        <v>972</v>
      </c>
      <c r="B2458" t="s">
        <v>1550</v>
      </c>
      <c r="C2458" t="s">
        <v>87</v>
      </c>
      <c r="D2458">
        <v>2008</v>
      </c>
      <c r="E2458">
        <v>101</v>
      </c>
      <c r="F2458" t="s">
        <v>40</v>
      </c>
      <c r="G2458">
        <v>7.6</v>
      </c>
      <c r="H2458">
        <v>86</v>
      </c>
      <c r="I2458">
        <v>15.09</v>
      </c>
    </row>
    <row r="2459" spans="1:9">
      <c r="A2459">
        <v>972</v>
      </c>
      <c r="B2459" t="s">
        <v>1550</v>
      </c>
      <c r="C2459" t="s">
        <v>87</v>
      </c>
      <c r="D2459">
        <v>2008</v>
      </c>
      <c r="E2459">
        <v>101</v>
      </c>
      <c r="F2459" t="s">
        <v>36</v>
      </c>
      <c r="G2459">
        <v>7.6</v>
      </c>
      <c r="H2459">
        <v>86</v>
      </c>
      <c r="I2459">
        <v>15.09</v>
      </c>
    </row>
    <row r="2460" spans="1:9">
      <c r="A2460">
        <v>972</v>
      </c>
      <c r="B2460" t="s">
        <v>1550</v>
      </c>
      <c r="C2460" t="s">
        <v>87</v>
      </c>
      <c r="D2460">
        <v>2008</v>
      </c>
      <c r="E2460">
        <v>101</v>
      </c>
      <c r="F2460" t="s">
        <v>60</v>
      </c>
      <c r="G2460">
        <v>7.6</v>
      </c>
      <c r="H2460">
        <v>86</v>
      </c>
      <c r="I2460">
        <v>15.09</v>
      </c>
    </row>
    <row r="2461" spans="1:9">
      <c r="A2461">
        <v>973</v>
      </c>
      <c r="B2461" t="s">
        <v>1551</v>
      </c>
      <c r="C2461" t="s">
        <v>1552</v>
      </c>
      <c r="D2461">
        <v>1967</v>
      </c>
      <c r="E2461">
        <v>78</v>
      </c>
      <c r="F2461" t="s">
        <v>40</v>
      </c>
      <c r="G2461">
        <v>7.6</v>
      </c>
      <c r="H2461">
        <v>65</v>
      </c>
      <c r="I2461">
        <v>141.84</v>
      </c>
    </row>
    <row r="2462" spans="1:9">
      <c r="A2462">
        <v>973</v>
      </c>
      <c r="B2462" t="s">
        <v>1551</v>
      </c>
      <c r="C2462" t="s">
        <v>1552</v>
      </c>
      <c r="D2462">
        <v>1967</v>
      </c>
      <c r="E2462">
        <v>78</v>
      </c>
      <c r="F2462" t="s">
        <v>36</v>
      </c>
      <c r="G2462">
        <v>7.6</v>
      </c>
      <c r="H2462">
        <v>65</v>
      </c>
      <c r="I2462">
        <v>141.84</v>
      </c>
    </row>
    <row r="2463" spans="1:9">
      <c r="A2463">
        <v>973</v>
      </c>
      <c r="B2463" t="s">
        <v>1551</v>
      </c>
      <c r="C2463" t="s">
        <v>1552</v>
      </c>
      <c r="D2463">
        <v>1967</v>
      </c>
      <c r="E2463">
        <v>78</v>
      </c>
      <c r="F2463" t="s">
        <v>60</v>
      </c>
      <c r="G2463">
        <v>7.6</v>
      </c>
      <c r="H2463">
        <v>65</v>
      </c>
      <c r="I2463">
        <v>141.84</v>
      </c>
    </row>
    <row r="2464" spans="1:9">
      <c r="A2464">
        <v>974</v>
      </c>
      <c r="B2464" t="s">
        <v>1553</v>
      </c>
      <c r="C2464" t="s">
        <v>1554</v>
      </c>
      <c r="D2464">
        <v>1973</v>
      </c>
      <c r="E2464">
        <v>102</v>
      </c>
      <c r="F2464" t="s">
        <v>27</v>
      </c>
      <c r="G2464">
        <v>7.6</v>
      </c>
      <c r="H2464">
        <v>83</v>
      </c>
      <c r="I2464">
        <v>25</v>
      </c>
    </row>
    <row r="2465" spans="1:9">
      <c r="A2465">
        <v>974</v>
      </c>
      <c r="B2465" t="s">
        <v>1553</v>
      </c>
      <c r="C2465" t="s">
        <v>1554</v>
      </c>
      <c r="D2465">
        <v>1973</v>
      </c>
      <c r="E2465">
        <v>102</v>
      </c>
      <c r="F2465" t="s">
        <v>24</v>
      </c>
      <c r="G2465">
        <v>7.6</v>
      </c>
      <c r="H2465">
        <v>83</v>
      </c>
      <c r="I2465">
        <v>25</v>
      </c>
    </row>
    <row r="2466" spans="1:9">
      <c r="A2466">
        <v>974</v>
      </c>
      <c r="B2466" t="s">
        <v>1553</v>
      </c>
      <c r="C2466" t="s">
        <v>1554</v>
      </c>
      <c r="D2466">
        <v>1973</v>
      </c>
      <c r="E2466">
        <v>102</v>
      </c>
      <c r="F2466" t="s">
        <v>83</v>
      </c>
      <c r="G2466">
        <v>7.6</v>
      </c>
      <c r="H2466">
        <v>83</v>
      </c>
      <c r="I2466">
        <v>25</v>
      </c>
    </row>
    <row r="2467" spans="1:9">
      <c r="A2467">
        <v>975</v>
      </c>
      <c r="B2467" t="s">
        <v>1555</v>
      </c>
      <c r="C2467" t="s">
        <v>1556</v>
      </c>
      <c r="D2467">
        <v>2012</v>
      </c>
      <c r="E2467">
        <v>109</v>
      </c>
      <c r="F2467" t="s">
        <v>27</v>
      </c>
      <c r="G2467">
        <v>7.6</v>
      </c>
      <c r="H2467">
        <v>68</v>
      </c>
      <c r="I2467">
        <v>41</v>
      </c>
    </row>
    <row r="2468" spans="1:9">
      <c r="A2468">
        <v>975</v>
      </c>
      <c r="B2468" t="s">
        <v>1555</v>
      </c>
      <c r="C2468" t="s">
        <v>1556</v>
      </c>
      <c r="D2468">
        <v>2012</v>
      </c>
      <c r="E2468">
        <v>109</v>
      </c>
      <c r="F2468" t="s">
        <v>36</v>
      </c>
      <c r="G2468">
        <v>7.6</v>
      </c>
      <c r="H2468">
        <v>68</v>
      </c>
      <c r="I2468">
        <v>41</v>
      </c>
    </row>
    <row r="2469" spans="1:9">
      <c r="A2469">
        <v>975</v>
      </c>
      <c r="B2469" t="s">
        <v>1555</v>
      </c>
      <c r="C2469" t="s">
        <v>1556</v>
      </c>
      <c r="D2469">
        <v>2012</v>
      </c>
      <c r="E2469">
        <v>109</v>
      </c>
      <c r="F2469" t="s">
        <v>24</v>
      </c>
      <c r="G2469">
        <v>7.6</v>
      </c>
      <c r="H2469">
        <v>68</v>
      </c>
      <c r="I2469">
        <v>41</v>
      </c>
    </row>
    <row r="2470" spans="1:9">
      <c r="A2470">
        <v>976</v>
      </c>
      <c r="B2470" t="s">
        <v>1557</v>
      </c>
      <c r="C2470" t="s">
        <v>1558</v>
      </c>
      <c r="D2470">
        <v>2019</v>
      </c>
      <c r="E2470">
        <v>126</v>
      </c>
      <c r="F2470" t="s">
        <v>30</v>
      </c>
      <c r="G2470">
        <v>7.6</v>
      </c>
      <c r="H2470">
        <v>73</v>
      </c>
      <c r="I2470">
        <v>0</v>
      </c>
    </row>
    <row r="2471" spans="1:9">
      <c r="A2471">
        <v>976</v>
      </c>
      <c r="B2471" t="s">
        <v>1557</v>
      </c>
      <c r="C2471" t="s">
        <v>1558</v>
      </c>
      <c r="D2471">
        <v>2019</v>
      </c>
      <c r="E2471">
        <v>126</v>
      </c>
      <c r="F2471" t="s">
        <v>21</v>
      </c>
      <c r="G2471">
        <v>7.6</v>
      </c>
      <c r="H2471">
        <v>73</v>
      </c>
      <c r="I2471">
        <v>0</v>
      </c>
    </row>
    <row r="2472" spans="1:9">
      <c r="A2472">
        <v>976</v>
      </c>
      <c r="B2472" t="s">
        <v>1557</v>
      </c>
      <c r="C2472" t="s">
        <v>1558</v>
      </c>
      <c r="D2472">
        <v>2019</v>
      </c>
      <c r="E2472">
        <v>126</v>
      </c>
      <c r="F2472" t="s">
        <v>31</v>
      </c>
      <c r="G2472">
        <v>7.6</v>
      </c>
      <c r="H2472">
        <v>73</v>
      </c>
      <c r="I2472">
        <v>0</v>
      </c>
    </row>
    <row r="2473" spans="1:9">
      <c r="A2473">
        <v>977</v>
      </c>
      <c r="B2473" t="s">
        <v>1559</v>
      </c>
      <c r="C2473" t="s">
        <v>998</v>
      </c>
      <c r="D2473">
        <v>2014</v>
      </c>
      <c r="E2473">
        <v>130</v>
      </c>
      <c r="F2473" t="s">
        <v>27</v>
      </c>
      <c r="G2473">
        <v>7.6</v>
      </c>
      <c r="H2473">
        <v>79</v>
      </c>
      <c r="I2473">
        <v>208.55</v>
      </c>
    </row>
    <row r="2474" spans="1:9">
      <c r="A2474">
        <v>977</v>
      </c>
      <c r="B2474" t="s">
        <v>1559</v>
      </c>
      <c r="C2474" t="s">
        <v>998</v>
      </c>
      <c r="D2474">
        <v>2014</v>
      </c>
      <c r="E2474">
        <v>130</v>
      </c>
      <c r="F2474" t="s">
        <v>36</v>
      </c>
      <c r="G2474">
        <v>7.6</v>
      </c>
      <c r="H2474">
        <v>79</v>
      </c>
      <c r="I2474">
        <v>208.55</v>
      </c>
    </row>
    <row r="2475" spans="1:9">
      <c r="A2475">
        <v>977</v>
      </c>
      <c r="B2475" t="s">
        <v>1559</v>
      </c>
      <c r="C2475" t="s">
        <v>998</v>
      </c>
      <c r="D2475">
        <v>2014</v>
      </c>
      <c r="E2475">
        <v>130</v>
      </c>
      <c r="F2475" t="s">
        <v>21</v>
      </c>
      <c r="G2475">
        <v>7.6</v>
      </c>
      <c r="H2475">
        <v>79</v>
      </c>
      <c r="I2475">
        <v>208.55</v>
      </c>
    </row>
    <row r="2476" spans="1:9">
      <c r="A2476">
        <v>978</v>
      </c>
      <c r="B2476" t="s">
        <v>1560</v>
      </c>
      <c r="C2476" t="s">
        <v>1561</v>
      </c>
      <c r="D2476">
        <v>2001</v>
      </c>
      <c r="E2476">
        <v>132</v>
      </c>
      <c r="F2476" t="s">
        <v>21</v>
      </c>
      <c r="G2476">
        <v>7.6</v>
      </c>
      <c r="H2476">
        <v>28</v>
      </c>
      <c r="I2476">
        <v>40.31</v>
      </c>
    </row>
    <row r="2477" spans="1:9">
      <c r="A2477">
        <v>979</v>
      </c>
      <c r="B2477" t="s">
        <v>1562</v>
      </c>
      <c r="C2477" t="s">
        <v>703</v>
      </c>
      <c r="D2477">
        <v>2005</v>
      </c>
      <c r="E2477">
        <v>124</v>
      </c>
      <c r="F2477" t="s">
        <v>21</v>
      </c>
      <c r="G2477">
        <v>7.6</v>
      </c>
      <c r="H2477">
        <v>72</v>
      </c>
      <c r="I2477">
        <v>23.09</v>
      </c>
    </row>
    <row r="2478" spans="1:9">
      <c r="A2478">
        <v>979</v>
      </c>
      <c r="B2478" t="s">
        <v>1562</v>
      </c>
      <c r="C2478" t="s">
        <v>703</v>
      </c>
      <c r="D2478">
        <v>2005</v>
      </c>
      <c r="E2478">
        <v>124</v>
      </c>
      <c r="F2478" t="s">
        <v>50</v>
      </c>
      <c r="G2478">
        <v>7.6</v>
      </c>
      <c r="H2478">
        <v>72</v>
      </c>
      <c r="I2478">
        <v>23.09</v>
      </c>
    </row>
    <row r="2479" spans="1:9">
      <c r="A2479">
        <v>979</v>
      </c>
      <c r="B2479" t="s">
        <v>1562</v>
      </c>
      <c r="C2479" t="s">
        <v>703</v>
      </c>
      <c r="D2479">
        <v>2005</v>
      </c>
      <c r="E2479">
        <v>124</v>
      </c>
      <c r="F2479" t="s">
        <v>83</v>
      </c>
      <c r="G2479">
        <v>7.6</v>
      </c>
      <c r="H2479">
        <v>72</v>
      </c>
      <c r="I2479">
        <v>23.09</v>
      </c>
    </row>
    <row r="2480" spans="1:9">
      <c r="A2480">
        <v>980</v>
      </c>
      <c r="B2480" t="s">
        <v>1563</v>
      </c>
      <c r="C2480" t="s">
        <v>291</v>
      </c>
      <c r="D2480">
        <v>1995</v>
      </c>
      <c r="E2480">
        <v>135</v>
      </c>
      <c r="F2480" t="s">
        <v>21</v>
      </c>
      <c r="G2480">
        <v>7.6</v>
      </c>
      <c r="H2480">
        <v>69</v>
      </c>
      <c r="I2480">
        <v>71.52</v>
      </c>
    </row>
    <row r="2481" spans="1:9">
      <c r="A2481">
        <v>980</v>
      </c>
      <c r="B2481" t="s">
        <v>1563</v>
      </c>
      <c r="C2481" t="s">
        <v>291</v>
      </c>
      <c r="D2481">
        <v>1995</v>
      </c>
      <c r="E2481">
        <v>135</v>
      </c>
      <c r="F2481" t="s">
        <v>50</v>
      </c>
      <c r="G2481">
        <v>7.6</v>
      </c>
      <c r="H2481">
        <v>69</v>
      </c>
      <c r="I2481">
        <v>71.52</v>
      </c>
    </row>
    <row r="2482" spans="1:9">
      <c r="A2482">
        <v>981</v>
      </c>
      <c r="B2482" t="s">
        <v>1564</v>
      </c>
      <c r="C2482" t="s">
        <v>63</v>
      </c>
      <c r="D2482">
        <v>1985</v>
      </c>
      <c r="E2482">
        <v>97</v>
      </c>
      <c r="F2482" t="s">
        <v>60</v>
      </c>
      <c r="G2482">
        <v>7.6</v>
      </c>
      <c r="H2482">
        <v>90</v>
      </c>
      <c r="I2482">
        <v>10.6</v>
      </c>
    </row>
    <row r="2483" spans="1:9">
      <c r="A2483">
        <v>981</v>
      </c>
      <c r="B2483" t="s">
        <v>1564</v>
      </c>
      <c r="C2483" t="s">
        <v>63</v>
      </c>
      <c r="D2483">
        <v>1985</v>
      </c>
      <c r="E2483">
        <v>97</v>
      </c>
      <c r="F2483" t="s">
        <v>24</v>
      </c>
      <c r="G2483">
        <v>7.6</v>
      </c>
      <c r="H2483">
        <v>90</v>
      </c>
      <c r="I2483">
        <v>10.6</v>
      </c>
    </row>
    <row r="2484" spans="1:9">
      <c r="A2484">
        <v>981</v>
      </c>
      <c r="B2484" t="s">
        <v>1564</v>
      </c>
      <c r="C2484" t="s">
        <v>63</v>
      </c>
      <c r="D2484">
        <v>1985</v>
      </c>
      <c r="E2484">
        <v>97</v>
      </c>
      <c r="F2484" t="s">
        <v>21</v>
      </c>
      <c r="G2484">
        <v>7.6</v>
      </c>
      <c r="H2484">
        <v>90</v>
      </c>
      <c r="I2484">
        <v>10.6</v>
      </c>
    </row>
    <row r="2485" spans="1:9">
      <c r="A2485">
        <v>982</v>
      </c>
      <c r="B2485" t="s">
        <v>1565</v>
      </c>
      <c r="C2485" t="s">
        <v>175</v>
      </c>
      <c r="D2485">
        <v>1954</v>
      </c>
      <c r="E2485">
        <v>113</v>
      </c>
      <c r="F2485" t="s">
        <v>60</v>
      </c>
      <c r="G2485">
        <v>7.6</v>
      </c>
      <c r="H2485">
        <v>72</v>
      </c>
      <c r="I2485">
        <v>0</v>
      </c>
    </row>
    <row r="2486" spans="1:9">
      <c r="A2486">
        <v>982</v>
      </c>
      <c r="B2486" t="s">
        <v>1565</v>
      </c>
      <c r="C2486" t="s">
        <v>175</v>
      </c>
      <c r="D2486">
        <v>1954</v>
      </c>
      <c r="E2486">
        <v>113</v>
      </c>
      <c r="F2486" t="s">
        <v>21</v>
      </c>
      <c r="G2486">
        <v>7.6</v>
      </c>
      <c r="H2486">
        <v>72</v>
      </c>
      <c r="I2486">
        <v>0</v>
      </c>
    </row>
    <row r="2487" spans="1:9">
      <c r="A2487">
        <v>982</v>
      </c>
      <c r="B2487" t="s">
        <v>1565</v>
      </c>
      <c r="C2487" t="s">
        <v>175</v>
      </c>
      <c r="D2487">
        <v>1954</v>
      </c>
      <c r="E2487">
        <v>113</v>
      </c>
      <c r="F2487" t="s">
        <v>50</v>
      </c>
      <c r="G2487">
        <v>7.6</v>
      </c>
      <c r="H2487">
        <v>72</v>
      </c>
      <c r="I2487">
        <v>0</v>
      </c>
    </row>
    <row r="2488" spans="1:9">
      <c r="A2488">
        <v>983</v>
      </c>
      <c r="B2488" t="s">
        <v>1566</v>
      </c>
      <c r="C2488" t="s">
        <v>303</v>
      </c>
      <c r="D2488">
        <v>1995</v>
      </c>
      <c r="E2488">
        <v>128</v>
      </c>
      <c r="F2488" t="s">
        <v>27</v>
      </c>
      <c r="G2488">
        <v>7.6</v>
      </c>
      <c r="H2488">
        <v>58</v>
      </c>
      <c r="I2488">
        <v>100.01</v>
      </c>
    </row>
    <row r="2489" spans="1:9">
      <c r="A2489">
        <v>983</v>
      </c>
      <c r="B2489" t="s">
        <v>1566</v>
      </c>
      <c r="C2489" t="s">
        <v>303</v>
      </c>
      <c r="D2489">
        <v>1995</v>
      </c>
      <c r="E2489">
        <v>128</v>
      </c>
      <c r="F2489" t="s">
        <v>36</v>
      </c>
      <c r="G2489">
        <v>7.6</v>
      </c>
      <c r="H2489">
        <v>58</v>
      </c>
      <c r="I2489">
        <v>100.01</v>
      </c>
    </row>
    <row r="2490" spans="1:9">
      <c r="A2490">
        <v>983</v>
      </c>
      <c r="B2490" t="s">
        <v>1566</v>
      </c>
      <c r="C2490" t="s">
        <v>303</v>
      </c>
      <c r="D2490">
        <v>1995</v>
      </c>
      <c r="E2490">
        <v>128</v>
      </c>
      <c r="F2490" t="s">
        <v>83</v>
      </c>
      <c r="G2490">
        <v>7.6</v>
      </c>
      <c r="H2490">
        <v>58</v>
      </c>
      <c r="I2490">
        <v>100.01</v>
      </c>
    </row>
    <row r="2491" spans="1:9">
      <c r="A2491">
        <v>984</v>
      </c>
      <c r="B2491" t="s">
        <v>1567</v>
      </c>
      <c r="C2491" t="s">
        <v>946</v>
      </c>
      <c r="D2491">
        <v>1955</v>
      </c>
      <c r="E2491">
        <v>111</v>
      </c>
      <c r="F2491" t="s">
        <v>21</v>
      </c>
      <c r="G2491">
        <v>7.6</v>
      </c>
      <c r="H2491">
        <v>89</v>
      </c>
      <c r="I2491">
        <v>0</v>
      </c>
    </row>
    <row r="2492" spans="1:9">
      <c r="A2492">
        <v>985</v>
      </c>
      <c r="B2492" t="s">
        <v>1568</v>
      </c>
      <c r="C2492" t="s">
        <v>1569</v>
      </c>
      <c r="D2492">
        <v>1937</v>
      </c>
      <c r="E2492">
        <v>83</v>
      </c>
      <c r="F2492" t="s">
        <v>40</v>
      </c>
      <c r="G2492">
        <v>7.6</v>
      </c>
      <c r="H2492">
        <v>96</v>
      </c>
      <c r="I2492">
        <v>184.93</v>
      </c>
    </row>
    <row r="2493" spans="1:9">
      <c r="A2493">
        <v>985</v>
      </c>
      <c r="B2493" t="s">
        <v>1568</v>
      </c>
      <c r="C2493" t="s">
        <v>1569</v>
      </c>
      <c r="D2493">
        <v>1937</v>
      </c>
      <c r="E2493">
        <v>83</v>
      </c>
      <c r="F2493" t="s">
        <v>36</v>
      </c>
      <c r="G2493">
        <v>7.6</v>
      </c>
      <c r="H2493">
        <v>96</v>
      </c>
      <c r="I2493">
        <v>184.93</v>
      </c>
    </row>
    <row r="2494" spans="1:9">
      <c r="A2494">
        <v>985</v>
      </c>
      <c r="B2494" t="s">
        <v>1568</v>
      </c>
      <c r="C2494" t="s">
        <v>1569</v>
      </c>
      <c r="D2494">
        <v>1937</v>
      </c>
      <c r="E2494">
        <v>83</v>
      </c>
      <c r="F2494" t="s">
        <v>88</v>
      </c>
      <c r="G2494">
        <v>7.6</v>
      </c>
      <c r="H2494">
        <v>96</v>
      </c>
      <c r="I2494">
        <v>184.93</v>
      </c>
    </row>
    <row r="2495" spans="1:9">
      <c r="A2495">
        <v>986</v>
      </c>
      <c r="B2495" t="s">
        <v>1570</v>
      </c>
      <c r="C2495" t="s">
        <v>663</v>
      </c>
      <c r="D2495">
        <v>1953</v>
      </c>
      <c r="E2495">
        <v>118</v>
      </c>
      <c r="F2495" t="s">
        <v>21</v>
      </c>
      <c r="G2495">
        <v>7.6</v>
      </c>
      <c r="H2495">
        <v>85</v>
      </c>
      <c r="I2495">
        <v>30.5</v>
      </c>
    </row>
    <row r="2496" spans="1:9">
      <c r="A2496">
        <v>986</v>
      </c>
      <c r="B2496" t="s">
        <v>1570</v>
      </c>
      <c r="C2496" t="s">
        <v>663</v>
      </c>
      <c r="D2496">
        <v>1953</v>
      </c>
      <c r="E2496">
        <v>118</v>
      </c>
      <c r="F2496" t="s">
        <v>50</v>
      </c>
      <c r="G2496">
        <v>7.6</v>
      </c>
      <c r="H2496">
        <v>85</v>
      </c>
      <c r="I2496">
        <v>30.5</v>
      </c>
    </row>
    <row r="2497" spans="1:9">
      <c r="A2497">
        <v>986</v>
      </c>
      <c r="B2497" t="s">
        <v>1570</v>
      </c>
      <c r="C2497" t="s">
        <v>663</v>
      </c>
      <c r="D2497">
        <v>1953</v>
      </c>
      <c r="E2497">
        <v>118</v>
      </c>
      <c r="F2497" t="s">
        <v>80</v>
      </c>
      <c r="G2497">
        <v>7.6</v>
      </c>
      <c r="H2497">
        <v>85</v>
      </c>
      <c r="I2497">
        <v>30.5</v>
      </c>
    </row>
    <row r="2498" spans="1:9">
      <c r="A2498">
        <v>987</v>
      </c>
      <c r="B2498" t="s">
        <v>1571</v>
      </c>
      <c r="C2498" t="s">
        <v>1572</v>
      </c>
      <c r="D2498">
        <v>2011</v>
      </c>
      <c r="E2498">
        <v>100</v>
      </c>
      <c r="F2498" t="s">
        <v>60</v>
      </c>
      <c r="G2498">
        <v>7.6</v>
      </c>
      <c r="H2498">
        <v>72</v>
      </c>
      <c r="I2498">
        <v>35.01</v>
      </c>
    </row>
    <row r="2499" spans="1:9">
      <c r="A2499">
        <v>987</v>
      </c>
      <c r="B2499" t="s">
        <v>1571</v>
      </c>
      <c r="C2499" t="s">
        <v>1572</v>
      </c>
      <c r="D2499">
        <v>2011</v>
      </c>
      <c r="E2499">
        <v>100</v>
      </c>
      <c r="F2499" t="s">
        <v>21</v>
      </c>
      <c r="G2499">
        <v>7.6</v>
      </c>
      <c r="H2499">
        <v>72</v>
      </c>
      <c r="I2499">
        <v>35.01</v>
      </c>
    </row>
    <row r="2500" spans="1:9">
      <c r="A2500">
        <v>987</v>
      </c>
      <c r="B2500" t="s">
        <v>1571</v>
      </c>
      <c r="C2500" t="s">
        <v>1572</v>
      </c>
      <c r="D2500">
        <v>2011</v>
      </c>
      <c r="E2500">
        <v>100</v>
      </c>
      <c r="F2500" t="s">
        <v>50</v>
      </c>
      <c r="G2500">
        <v>7.6</v>
      </c>
      <c r="H2500">
        <v>72</v>
      </c>
      <c r="I2500">
        <v>35.01</v>
      </c>
    </row>
    <row r="2501" spans="1:9">
      <c r="A2501">
        <v>988</v>
      </c>
      <c r="B2501" t="s">
        <v>1573</v>
      </c>
      <c r="C2501" t="s">
        <v>405</v>
      </c>
      <c r="D2501">
        <v>1991</v>
      </c>
      <c r="E2501">
        <v>116</v>
      </c>
      <c r="F2501" t="s">
        <v>60</v>
      </c>
      <c r="G2501">
        <v>7.6</v>
      </c>
      <c r="H2501">
        <v>69</v>
      </c>
      <c r="I2501">
        <v>6.15</v>
      </c>
    </row>
    <row r="2502" spans="1:9">
      <c r="A2502">
        <v>988</v>
      </c>
      <c r="B2502" t="s">
        <v>1573</v>
      </c>
      <c r="C2502" t="s">
        <v>405</v>
      </c>
      <c r="D2502">
        <v>1991</v>
      </c>
      <c r="E2502">
        <v>116</v>
      </c>
      <c r="F2502" t="s">
        <v>21</v>
      </c>
      <c r="G2502">
        <v>7.6</v>
      </c>
      <c r="H2502">
        <v>69</v>
      </c>
      <c r="I2502">
        <v>6.15</v>
      </c>
    </row>
    <row r="2503" spans="1:9">
      <c r="A2503">
        <v>988</v>
      </c>
      <c r="B2503" t="s">
        <v>1573</v>
      </c>
      <c r="C2503" t="s">
        <v>405</v>
      </c>
      <c r="D2503">
        <v>1991</v>
      </c>
      <c r="E2503">
        <v>116</v>
      </c>
      <c r="F2503" t="s">
        <v>83</v>
      </c>
      <c r="G2503">
        <v>7.6</v>
      </c>
      <c r="H2503">
        <v>69</v>
      </c>
      <c r="I2503">
        <v>6.15</v>
      </c>
    </row>
    <row r="2504" spans="1:9">
      <c r="A2504">
        <v>989</v>
      </c>
      <c r="B2504" t="s">
        <v>1574</v>
      </c>
      <c r="C2504" t="s">
        <v>489</v>
      </c>
      <c r="D2504">
        <v>2003</v>
      </c>
      <c r="E2504">
        <v>124</v>
      </c>
      <c r="F2504" t="s">
        <v>24</v>
      </c>
      <c r="G2504">
        <v>7.6</v>
      </c>
      <c r="H2504">
        <v>70</v>
      </c>
      <c r="I2504">
        <v>16.29</v>
      </c>
    </row>
    <row r="2505" spans="1:9">
      <c r="A2505">
        <v>989</v>
      </c>
      <c r="B2505" t="s">
        <v>1574</v>
      </c>
      <c r="C2505" t="s">
        <v>489</v>
      </c>
      <c r="D2505">
        <v>2003</v>
      </c>
      <c r="E2505">
        <v>124</v>
      </c>
      <c r="F2505" t="s">
        <v>21</v>
      </c>
      <c r="G2505">
        <v>7.6</v>
      </c>
      <c r="H2505">
        <v>70</v>
      </c>
      <c r="I2505">
        <v>16.29</v>
      </c>
    </row>
    <row r="2506" spans="1:9">
      <c r="A2506">
        <v>989</v>
      </c>
      <c r="B2506" t="s">
        <v>1574</v>
      </c>
      <c r="C2506" t="s">
        <v>489</v>
      </c>
      <c r="D2506">
        <v>2003</v>
      </c>
      <c r="E2506">
        <v>124</v>
      </c>
      <c r="F2506" t="s">
        <v>83</v>
      </c>
      <c r="G2506">
        <v>7.6</v>
      </c>
      <c r="H2506">
        <v>70</v>
      </c>
      <c r="I2506">
        <v>16.29</v>
      </c>
    </row>
    <row r="2507" spans="1:9">
      <c r="A2507">
        <v>990</v>
      </c>
      <c r="B2507" t="s">
        <v>1575</v>
      </c>
      <c r="C2507" t="s">
        <v>667</v>
      </c>
      <c r="D2507">
        <v>2006</v>
      </c>
      <c r="E2507">
        <v>111</v>
      </c>
      <c r="F2507" t="s">
        <v>27</v>
      </c>
      <c r="G2507">
        <v>7.6</v>
      </c>
      <c r="H2507">
        <v>90</v>
      </c>
      <c r="I2507">
        <v>31.57</v>
      </c>
    </row>
    <row r="2508" spans="1:9">
      <c r="A2508">
        <v>990</v>
      </c>
      <c r="B2508" t="s">
        <v>1575</v>
      </c>
      <c r="C2508" t="s">
        <v>667</v>
      </c>
      <c r="D2508">
        <v>2006</v>
      </c>
      <c r="E2508">
        <v>111</v>
      </c>
      <c r="F2508" t="s">
        <v>21</v>
      </c>
      <c r="G2508">
        <v>7.6</v>
      </c>
      <c r="H2508">
        <v>90</v>
      </c>
      <c r="I2508">
        <v>31.57</v>
      </c>
    </row>
    <row r="2509" spans="1:9">
      <c r="A2509">
        <v>990</v>
      </c>
      <c r="B2509" t="s">
        <v>1575</v>
      </c>
      <c r="C2509" t="s">
        <v>667</v>
      </c>
      <c r="D2509">
        <v>2006</v>
      </c>
      <c r="E2509">
        <v>111</v>
      </c>
      <c r="F2509" t="s">
        <v>31</v>
      </c>
      <c r="G2509">
        <v>7.6</v>
      </c>
      <c r="H2509">
        <v>90</v>
      </c>
      <c r="I2509">
        <v>31.57</v>
      </c>
    </row>
    <row r="2510" spans="1:9">
      <c r="A2510">
        <v>991</v>
      </c>
      <c r="B2510" t="s">
        <v>1576</v>
      </c>
      <c r="C2510" t="s">
        <v>1577</v>
      </c>
      <c r="D2510">
        <v>2006</v>
      </c>
      <c r="E2510">
        <v>123</v>
      </c>
      <c r="F2510" t="s">
        <v>30</v>
      </c>
      <c r="G2510">
        <v>7.6</v>
      </c>
      <c r="H2510">
        <v>74</v>
      </c>
      <c r="I2510">
        <v>17.61</v>
      </c>
    </row>
    <row r="2511" spans="1:9">
      <c r="A2511">
        <v>991</v>
      </c>
      <c r="B2511" t="s">
        <v>1576</v>
      </c>
      <c r="C2511" t="s">
        <v>1577</v>
      </c>
      <c r="D2511">
        <v>2006</v>
      </c>
      <c r="E2511">
        <v>123</v>
      </c>
      <c r="F2511" t="s">
        <v>21</v>
      </c>
      <c r="G2511">
        <v>7.6</v>
      </c>
      <c r="H2511">
        <v>74</v>
      </c>
      <c r="I2511">
        <v>17.61</v>
      </c>
    </row>
    <row r="2512" spans="1:9">
      <c r="A2512">
        <v>991</v>
      </c>
      <c r="B2512" t="s">
        <v>1576</v>
      </c>
      <c r="C2512" t="s">
        <v>1577</v>
      </c>
      <c r="D2512">
        <v>2006</v>
      </c>
      <c r="E2512">
        <v>123</v>
      </c>
      <c r="F2512" t="s">
        <v>31</v>
      </c>
      <c r="G2512">
        <v>7.6</v>
      </c>
      <c r="H2512">
        <v>74</v>
      </c>
      <c r="I2512">
        <v>17.61</v>
      </c>
    </row>
    <row r="2513" spans="1:9">
      <c r="A2513">
        <v>992</v>
      </c>
      <c r="B2513" t="s">
        <v>1578</v>
      </c>
      <c r="C2513" t="s">
        <v>646</v>
      </c>
      <c r="D2513">
        <v>2002</v>
      </c>
      <c r="E2513">
        <v>135</v>
      </c>
      <c r="F2513" t="s">
        <v>21</v>
      </c>
      <c r="G2513">
        <v>7.6</v>
      </c>
      <c r="H2513">
        <v>69</v>
      </c>
      <c r="I2513">
        <v>13.06</v>
      </c>
    </row>
    <row r="2514" spans="1:9">
      <c r="A2514">
        <v>993</v>
      </c>
      <c r="B2514" t="s">
        <v>1579</v>
      </c>
      <c r="C2514" t="s">
        <v>1580</v>
      </c>
      <c r="D2514">
        <v>1974</v>
      </c>
      <c r="E2514">
        <v>104</v>
      </c>
      <c r="F2514" t="s">
        <v>27</v>
      </c>
      <c r="G2514">
        <v>7.6</v>
      </c>
      <c r="H2514">
        <v>68</v>
      </c>
      <c r="I2514">
        <v>2.4900000000000002</v>
      </c>
    </row>
    <row r="2515" spans="1:9">
      <c r="A2515">
        <v>993</v>
      </c>
      <c r="B2515" t="s">
        <v>1579</v>
      </c>
      <c r="C2515" t="s">
        <v>1580</v>
      </c>
      <c r="D2515">
        <v>1974</v>
      </c>
      <c r="E2515">
        <v>104</v>
      </c>
      <c r="F2515" t="s">
        <v>24</v>
      </c>
      <c r="G2515">
        <v>7.6</v>
      </c>
      <c r="H2515">
        <v>68</v>
      </c>
      <c r="I2515">
        <v>2.4900000000000002</v>
      </c>
    </row>
    <row r="2516" spans="1:9">
      <c r="A2516">
        <v>993</v>
      </c>
      <c r="B2516" t="s">
        <v>1579</v>
      </c>
      <c r="C2516" t="s">
        <v>1580</v>
      </c>
      <c r="D2516">
        <v>1974</v>
      </c>
      <c r="E2516">
        <v>104</v>
      </c>
      <c r="F2516" t="s">
        <v>83</v>
      </c>
      <c r="G2516">
        <v>7.6</v>
      </c>
      <c r="H2516">
        <v>68</v>
      </c>
      <c r="I2516">
        <v>2.4900000000000002</v>
      </c>
    </row>
    <row r="2517" spans="1:9">
      <c r="A2517">
        <v>994</v>
      </c>
      <c r="B2517" t="s">
        <v>1581</v>
      </c>
      <c r="C2517" t="s">
        <v>1582</v>
      </c>
      <c r="D2517">
        <v>2007</v>
      </c>
      <c r="E2517">
        <v>122</v>
      </c>
      <c r="F2517" t="s">
        <v>30</v>
      </c>
      <c r="G2517">
        <v>7.6</v>
      </c>
      <c r="H2517">
        <v>78</v>
      </c>
      <c r="I2517">
        <v>0.87</v>
      </c>
    </row>
    <row r="2518" spans="1:9">
      <c r="A2518">
        <v>994</v>
      </c>
      <c r="B2518" t="s">
        <v>1581</v>
      </c>
      <c r="C2518" t="s">
        <v>1582</v>
      </c>
      <c r="D2518">
        <v>2007</v>
      </c>
      <c r="E2518">
        <v>122</v>
      </c>
      <c r="F2518" t="s">
        <v>21</v>
      </c>
      <c r="G2518">
        <v>7.6</v>
      </c>
      <c r="H2518">
        <v>78</v>
      </c>
      <c r="I2518">
        <v>0.87</v>
      </c>
    </row>
    <row r="2519" spans="1:9">
      <c r="A2519">
        <v>994</v>
      </c>
      <c r="B2519" t="s">
        <v>1581</v>
      </c>
      <c r="C2519" t="s">
        <v>1582</v>
      </c>
      <c r="D2519">
        <v>2007</v>
      </c>
      <c r="E2519">
        <v>122</v>
      </c>
      <c r="F2519" t="s">
        <v>112</v>
      </c>
      <c r="G2519">
        <v>7.6</v>
      </c>
      <c r="H2519">
        <v>78</v>
      </c>
      <c r="I2519">
        <v>0.87</v>
      </c>
    </row>
    <row r="2520" spans="1:9">
      <c r="A2520">
        <v>995</v>
      </c>
      <c r="B2520" t="s">
        <v>1583</v>
      </c>
      <c r="C2520" t="s">
        <v>223</v>
      </c>
      <c r="D2520">
        <v>2004</v>
      </c>
      <c r="E2520">
        <v>133</v>
      </c>
      <c r="F2520" t="s">
        <v>21</v>
      </c>
      <c r="G2520">
        <v>7.6</v>
      </c>
      <c r="H2520">
        <v>76</v>
      </c>
      <c r="I2520">
        <v>6.17</v>
      </c>
    </row>
    <row r="2521" spans="1:9">
      <c r="A2521">
        <v>995</v>
      </c>
      <c r="B2521" t="s">
        <v>1583</v>
      </c>
      <c r="C2521" t="s">
        <v>223</v>
      </c>
      <c r="D2521">
        <v>2004</v>
      </c>
      <c r="E2521">
        <v>133</v>
      </c>
      <c r="F2521" t="s">
        <v>57</v>
      </c>
      <c r="G2521">
        <v>7.6</v>
      </c>
      <c r="H2521">
        <v>76</v>
      </c>
      <c r="I2521">
        <v>6.17</v>
      </c>
    </row>
    <row r="2522" spans="1:9">
      <c r="A2522">
        <v>995</v>
      </c>
      <c r="B2522" t="s">
        <v>1583</v>
      </c>
      <c r="C2522" t="s">
        <v>223</v>
      </c>
      <c r="D2522">
        <v>2004</v>
      </c>
      <c r="E2522">
        <v>133</v>
      </c>
      <c r="F2522" t="s">
        <v>50</v>
      </c>
      <c r="G2522">
        <v>7.6</v>
      </c>
      <c r="H2522">
        <v>76</v>
      </c>
      <c r="I2522">
        <v>6.17</v>
      </c>
    </row>
    <row r="2523" spans="1:9">
      <c r="A2523">
        <v>996</v>
      </c>
      <c r="B2523" t="s">
        <v>1584</v>
      </c>
      <c r="C2523" t="s">
        <v>1585</v>
      </c>
      <c r="D2523">
        <v>1996</v>
      </c>
      <c r="E2523">
        <v>105</v>
      </c>
      <c r="F2523" t="s">
        <v>30</v>
      </c>
      <c r="G2523">
        <v>7.6</v>
      </c>
      <c r="H2523">
        <v>87</v>
      </c>
      <c r="I2523">
        <v>35.81</v>
      </c>
    </row>
    <row r="2524" spans="1:9">
      <c r="A2524">
        <v>996</v>
      </c>
      <c r="B2524" t="s">
        <v>1584</v>
      </c>
      <c r="C2524" t="s">
        <v>1585</v>
      </c>
      <c r="D2524">
        <v>1996</v>
      </c>
      <c r="E2524">
        <v>105</v>
      </c>
      <c r="F2524" t="s">
        <v>21</v>
      </c>
      <c r="G2524">
        <v>7.6</v>
      </c>
      <c r="H2524">
        <v>87</v>
      </c>
      <c r="I2524">
        <v>35.81</v>
      </c>
    </row>
    <row r="2525" spans="1:9">
      <c r="A2525">
        <v>996</v>
      </c>
      <c r="B2525" t="s">
        <v>1584</v>
      </c>
      <c r="C2525" t="s">
        <v>1585</v>
      </c>
      <c r="D2525">
        <v>1996</v>
      </c>
      <c r="E2525">
        <v>105</v>
      </c>
      <c r="F2525" t="s">
        <v>112</v>
      </c>
      <c r="G2525">
        <v>7.6</v>
      </c>
      <c r="H2525">
        <v>87</v>
      </c>
      <c r="I2525">
        <v>35.81</v>
      </c>
    </row>
    <row r="2526" spans="1:9">
      <c r="A2526">
        <v>997</v>
      </c>
      <c r="B2526" t="s">
        <v>1586</v>
      </c>
      <c r="C2526" t="s">
        <v>1587</v>
      </c>
      <c r="D2526">
        <v>2013</v>
      </c>
      <c r="E2526">
        <v>98</v>
      </c>
      <c r="F2526" t="s">
        <v>30</v>
      </c>
      <c r="G2526">
        <v>7.6</v>
      </c>
      <c r="H2526">
        <v>77</v>
      </c>
      <c r="I2526">
        <v>37.71</v>
      </c>
    </row>
    <row r="2527" spans="1:9">
      <c r="A2527">
        <v>997</v>
      </c>
      <c r="B2527" t="s">
        <v>1586</v>
      </c>
      <c r="C2527" t="s">
        <v>1587</v>
      </c>
      <c r="D2527">
        <v>2013</v>
      </c>
      <c r="E2527">
        <v>98</v>
      </c>
      <c r="F2527" t="s">
        <v>60</v>
      </c>
      <c r="G2527">
        <v>7.6</v>
      </c>
      <c r="H2527">
        <v>77</v>
      </c>
      <c r="I2527">
        <v>37.71</v>
      </c>
    </row>
    <row r="2528" spans="1:9">
      <c r="A2528">
        <v>997</v>
      </c>
      <c r="B2528" t="s">
        <v>1586</v>
      </c>
      <c r="C2528" t="s">
        <v>1587</v>
      </c>
      <c r="D2528">
        <v>2013</v>
      </c>
      <c r="E2528">
        <v>98</v>
      </c>
      <c r="F2528" t="s">
        <v>21</v>
      </c>
      <c r="G2528">
        <v>7.6</v>
      </c>
      <c r="H2528">
        <v>77</v>
      </c>
      <c r="I2528">
        <v>37.71</v>
      </c>
    </row>
    <row r="2529" spans="1:9">
      <c r="A2529">
        <v>998</v>
      </c>
      <c r="B2529" t="s">
        <v>1588</v>
      </c>
      <c r="C2529" t="s">
        <v>1167</v>
      </c>
      <c r="D2529">
        <v>1933</v>
      </c>
      <c r="E2529">
        <v>71</v>
      </c>
      <c r="F2529" t="s">
        <v>106</v>
      </c>
      <c r="G2529">
        <v>7.6</v>
      </c>
      <c r="H2529">
        <v>87</v>
      </c>
      <c r="I2529">
        <v>0</v>
      </c>
    </row>
    <row r="2530" spans="1:9">
      <c r="A2530">
        <v>998</v>
      </c>
      <c r="B2530" t="s">
        <v>1588</v>
      </c>
      <c r="C2530" t="s">
        <v>1167</v>
      </c>
      <c r="D2530">
        <v>1933</v>
      </c>
      <c r="E2530">
        <v>71</v>
      </c>
      <c r="F2530" t="s">
        <v>44</v>
      </c>
      <c r="G2530">
        <v>7.6</v>
      </c>
      <c r="H2530">
        <v>87</v>
      </c>
      <c r="I2530">
        <v>0</v>
      </c>
    </row>
    <row r="2531" spans="1:9">
      <c r="A2531">
        <v>999</v>
      </c>
      <c r="B2531" t="s">
        <v>1589</v>
      </c>
      <c r="C2531" t="s">
        <v>1590</v>
      </c>
      <c r="D2531">
        <v>2009</v>
      </c>
      <c r="E2531">
        <v>113</v>
      </c>
      <c r="F2531" t="s">
        <v>27</v>
      </c>
      <c r="G2531">
        <v>7.6</v>
      </c>
      <c r="H2531">
        <v>0</v>
      </c>
      <c r="I2531">
        <v>0</v>
      </c>
    </row>
    <row r="2532" spans="1:9">
      <c r="A2532">
        <v>999</v>
      </c>
      <c r="B2532" t="s">
        <v>1589</v>
      </c>
      <c r="C2532" t="s">
        <v>1590</v>
      </c>
      <c r="D2532">
        <v>2009</v>
      </c>
      <c r="E2532">
        <v>113</v>
      </c>
      <c r="F2532" t="s">
        <v>24</v>
      </c>
      <c r="G2532">
        <v>7.6</v>
      </c>
      <c r="H2532">
        <v>0</v>
      </c>
      <c r="I2532">
        <v>0</v>
      </c>
    </row>
    <row r="2533" spans="1:9">
      <c r="A2533">
        <v>999</v>
      </c>
      <c r="B2533" t="s">
        <v>1589</v>
      </c>
      <c r="C2533" t="s">
        <v>1590</v>
      </c>
      <c r="D2533">
        <v>2009</v>
      </c>
      <c r="E2533">
        <v>113</v>
      </c>
      <c r="F2533" t="s">
        <v>21</v>
      </c>
      <c r="G2533">
        <v>7.6</v>
      </c>
      <c r="H2533">
        <v>0</v>
      </c>
      <c r="I2533">
        <v>0</v>
      </c>
    </row>
  </sheetData>
  <sheetProtection sheet="1" objects="1" scenarios="1"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40F1-49D8-424F-AAEE-A403C7583A3C}">
  <dimension ref="A1:A3"/>
  <sheetViews>
    <sheetView workbookViewId="0">
      <selection activeCell="A4" sqref="A4"/>
    </sheetView>
  </sheetViews>
  <sheetFormatPr defaultRowHeight="12.75"/>
  <sheetData>
    <row r="1" spans="1:1">
      <c r="A1" t="s">
        <v>1591</v>
      </c>
    </row>
    <row r="2" spans="1:1">
      <c r="A2" t="s">
        <v>1592</v>
      </c>
    </row>
    <row r="3" spans="1:1">
      <c r="A3" s="1" t="s">
        <v>1593</v>
      </c>
    </row>
  </sheetData>
  <hyperlinks>
    <hyperlink ref="A3" r:id="rId1" xr:uid="{42E874A1-6B25-4F17-86E7-A116B2D6F2A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D469-4525-4C75-BAE8-956ACADC1DE1}">
  <dimension ref="A1:H1001"/>
  <sheetViews>
    <sheetView workbookViewId="0"/>
  </sheetViews>
  <sheetFormatPr defaultRowHeight="12.75"/>
  <cols>
    <col min="2" max="2" width="62" bestFit="1" customWidth="1"/>
    <col min="3" max="3" width="30.85546875" bestFit="1" customWidth="1"/>
    <col min="4" max="4" width="14.7109375" bestFit="1" customWidth="1"/>
    <col min="5" max="5" width="10.28515625" bestFit="1" customWidth="1"/>
    <col min="7" max="7" width="12.7109375" bestFit="1" customWidth="1"/>
    <col min="8" max="8" width="11.28515625" bestFit="1" customWidth="1"/>
    <col min="10" max="10" width="13.5703125" bestFit="1" customWidth="1"/>
  </cols>
  <sheetData>
    <row r="1" spans="1:8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16</v>
      </c>
      <c r="G1" s="2" t="s">
        <v>17</v>
      </c>
      <c r="H1" s="2" t="s">
        <v>18</v>
      </c>
    </row>
    <row r="2" spans="1:8">
      <c r="A2">
        <v>0</v>
      </c>
      <c r="B2" t="str">
        <f>VLOOKUP(dataset_table[[#This Row],[id]],dataset!$A$2:$I$2533,2,FALSE)</f>
        <v>The Shawshank Redemption</v>
      </c>
      <c r="C2" t="str">
        <f>VLOOKUP(dataset_table[[#This Row],[id]],dataset!$A$2:$I$2533,3,FALSE)</f>
        <v>Frank Darabont</v>
      </c>
      <c r="D2">
        <f>VLOOKUP(dataset_table[[#This Row],[id]],dataset!$A$2:$I$2533,4,FALSE)</f>
        <v>1994</v>
      </c>
      <c r="E2">
        <f>VLOOKUP(dataset_table[[#This Row],[id]],dataset!$A$2:$I$2533,5,FALSE)</f>
        <v>142</v>
      </c>
      <c r="F2">
        <f>VLOOKUP(dataset_table[[#This Row],[id]],dataset!$A$2:$I$2533,7,FALSE)</f>
        <v>9.3000000000000007</v>
      </c>
      <c r="G2">
        <f>VLOOKUP(dataset_table[[#This Row],[id]],dataset!$A$2:$I$2533,8,FALSE)</f>
        <v>82</v>
      </c>
      <c r="H2">
        <f>VLOOKUP(dataset_table[[#This Row],[id]],dataset!$A$2:$I$2533,9,FALSE)</f>
        <v>28.34</v>
      </c>
    </row>
    <row r="3" spans="1:8">
      <c r="A3">
        <f>A2+1</f>
        <v>1</v>
      </c>
      <c r="B3" t="str">
        <f>VLOOKUP(dataset_table[[#This Row],[id]],dataset!$A$2:$I$2533,2,FALSE)</f>
        <v>The Godfather</v>
      </c>
      <c r="C3" t="str">
        <f>VLOOKUP(dataset_table[[#This Row],[id]],dataset!$A$2:$I$2533,3,FALSE)</f>
        <v>Francis Ford Coppola</v>
      </c>
      <c r="D3">
        <f>VLOOKUP(dataset_table[[#This Row],[id]],dataset!$A$2:$I$2533,4,FALSE)</f>
        <v>1972</v>
      </c>
      <c r="E3">
        <f>VLOOKUP(dataset_table[[#This Row],[id]],dataset!$A$2:$I$2533,5,FALSE)</f>
        <v>175</v>
      </c>
      <c r="F3">
        <f>VLOOKUP(dataset_table[[#This Row],[id]],dataset!$A$2:$I$2533,7,FALSE)</f>
        <v>9.1999999999999993</v>
      </c>
      <c r="G3">
        <f>VLOOKUP(dataset_table[[#This Row],[id]],dataset!$A$2:$I$2533,8,FALSE)</f>
        <v>100</v>
      </c>
      <c r="H3">
        <f>VLOOKUP(dataset_table[[#This Row],[id]],dataset!$A$2:$I$2533,9,FALSE)</f>
        <v>134.97</v>
      </c>
    </row>
    <row r="4" spans="1:8">
      <c r="A4">
        <f>A3+1</f>
        <v>2</v>
      </c>
      <c r="B4" t="str">
        <f>VLOOKUP(dataset_table[[#This Row],[id]],dataset!$A$2:$I$2533,2,FALSE)</f>
        <v>The Dark Knight</v>
      </c>
      <c r="C4" t="str">
        <f>VLOOKUP(dataset_table[[#This Row],[id]],dataset!$A$2:$I$2533,3,FALSE)</f>
        <v>Christopher Nolan</v>
      </c>
      <c r="D4">
        <f>VLOOKUP(dataset_table[[#This Row],[id]],dataset!$A$2:$I$2533,4,FALSE)</f>
        <v>2008</v>
      </c>
      <c r="E4">
        <f>VLOOKUP(dataset_table[[#This Row],[id]],dataset!$A$2:$I$2533,5,FALSE)</f>
        <v>152</v>
      </c>
      <c r="F4">
        <f>VLOOKUP(dataset_table[[#This Row],[id]],dataset!$A$2:$I$2533,7,FALSE)</f>
        <v>9</v>
      </c>
      <c r="G4">
        <f>VLOOKUP(dataset_table[[#This Row],[id]],dataset!$A$2:$I$2533,8,FALSE)</f>
        <v>84</v>
      </c>
      <c r="H4">
        <f>VLOOKUP(dataset_table[[#This Row],[id]],dataset!$A$2:$I$2533,9,FALSE)</f>
        <v>534.86</v>
      </c>
    </row>
    <row r="5" spans="1:8">
      <c r="A5">
        <f>A4+1</f>
        <v>3</v>
      </c>
      <c r="B5" t="str">
        <f>VLOOKUP(dataset_table[[#This Row],[id]],dataset!$A$2:$I$2533,2,FALSE)</f>
        <v>Schindler's List</v>
      </c>
      <c r="C5" t="str">
        <f>VLOOKUP(dataset_table[[#This Row],[id]],dataset!$A$2:$I$2533,3,FALSE)</f>
        <v>Steven Spielberg</v>
      </c>
      <c r="D5">
        <f>VLOOKUP(dataset_table[[#This Row],[id]],dataset!$A$2:$I$2533,4,FALSE)</f>
        <v>1993</v>
      </c>
      <c r="E5">
        <f>VLOOKUP(dataset_table[[#This Row],[id]],dataset!$A$2:$I$2533,5,FALSE)</f>
        <v>195</v>
      </c>
      <c r="F5">
        <f>VLOOKUP(dataset_table[[#This Row],[id]],dataset!$A$2:$I$2533,7,FALSE)</f>
        <v>9</v>
      </c>
      <c r="G5">
        <f>VLOOKUP(dataset_table[[#This Row],[id]],dataset!$A$2:$I$2533,8,FALSE)</f>
        <v>95</v>
      </c>
      <c r="H5">
        <f>VLOOKUP(dataset_table[[#This Row],[id]],dataset!$A$2:$I$2533,9,FALSE)</f>
        <v>96.9</v>
      </c>
    </row>
    <row r="6" spans="1:8">
      <c r="A6">
        <f>A5+1</f>
        <v>4</v>
      </c>
      <c r="B6" t="str">
        <f>VLOOKUP(dataset_table[[#This Row],[id]],dataset!$A$2:$I$2533,2,FALSE)</f>
        <v>12 Angry Men</v>
      </c>
      <c r="C6" t="str">
        <f>VLOOKUP(dataset_table[[#This Row],[id]],dataset!$A$2:$I$2533,3,FALSE)</f>
        <v>Sidney Lumet</v>
      </c>
      <c r="D6">
        <f>VLOOKUP(dataset_table[[#This Row],[id]],dataset!$A$2:$I$2533,4,FALSE)</f>
        <v>1957</v>
      </c>
      <c r="E6">
        <f>VLOOKUP(dataset_table[[#This Row],[id]],dataset!$A$2:$I$2533,5,FALSE)</f>
        <v>96</v>
      </c>
      <c r="F6">
        <f>VLOOKUP(dataset_table[[#This Row],[id]],dataset!$A$2:$I$2533,7,FALSE)</f>
        <v>9</v>
      </c>
      <c r="G6">
        <f>VLOOKUP(dataset_table[[#This Row],[id]],dataset!$A$2:$I$2533,8,FALSE)</f>
        <v>97</v>
      </c>
      <c r="H6">
        <f>VLOOKUP(dataset_table[[#This Row],[id]],dataset!$A$2:$I$2533,9,FALSE)</f>
        <v>4.3600000000000003</v>
      </c>
    </row>
    <row r="7" spans="1:8">
      <c r="A7">
        <f>A6+1</f>
        <v>5</v>
      </c>
      <c r="B7" t="str">
        <f>VLOOKUP(dataset_table[[#This Row],[id]],dataset!$A$2:$I$2533,2,FALSE)</f>
        <v>The Lord of the Rings: The Return of the King</v>
      </c>
      <c r="C7" t="str">
        <f>VLOOKUP(dataset_table[[#This Row],[id]],dataset!$A$2:$I$2533,3,FALSE)</f>
        <v>Peter Jackson</v>
      </c>
      <c r="D7">
        <f>VLOOKUP(dataset_table[[#This Row],[id]],dataset!$A$2:$I$2533,4,FALSE)</f>
        <v>2003</v>
      </c>
      <c r="E7">
        <f>VLOOKUP(dataset_table[[#This Row],[id]],dataset!$A$2:$I$2533,5,FALSE)</f>
        <v>201</v>
      </c>
      <c r="F7">
        <f>VLOOKUP(dataset_table[[#This Row],[id]],dataset!$A$2:$I$2533,7,FALSE)</f>
        <v>9</v>
      </c>
      <c r="G7">
        <f>VLOOKUP(dataset_table[[#This Row],[id]],dataset!$A$2:$I$2533,8,FALSE)</f>
        <v>94</v>
      </c>
      <c r="H7">
        <f>VLOOKUP(dataset_table[[#This Row],[id]],dataset!$A$2:$I$2533,9,FALSE)</f>
        <v>377.85</v>
      </c>
    </row>
    <row r="8" spans="1:8">
      <c r="A8">
        <f>A7+1</f>
        <v>6</v>
      </c>
      <c r="B8" t="str">
        <f>VLOOKUP(dataset_table[[#This Row],[id]],dataset!$A$2:$I$2533,2,FALSE)</f>
        <v>The Godfather Part II</v>
      </c>
      <c r="C8" t="str">
        <f>VLOOKUP(dataset_table[[#This Row],[id]],dataset!$A$2:$I$2533,3,FALSE)</f>
        <v>Francis Ford Coppola</v>
      </c>
      <c r="D8">
        <f>VLOOKUP(dataset_table[[#This Row],[id]],dataset!$A$2:$I$2533,4,FALSE)</f>
        <v>1974</v>
      </c>
      <c r="E8">
        <f>VLOOKUP(dataset_table[[#This Row],[id]],dataset!$A$2:$I$2533,5,FALSE)</f>
        <v>202</v>
      </c>
      <c r="F8">
        <f>VLOOKUP(dataset_table[[#This Row],[id]],dataset!$A$2:$I$2533,7,FALSE)</f>
        <v>9</v>
      </c>
      <c r="G8">
        <f>VLOOKUP(dataset_table[[#This Row],[id]],dataset!$A$2:$I$2533,8,FALSE)</f>
        <v>90</v>
      </c>
      <c r="H8">
        <f>VLOOKUP(dataset_table[[#This Row],[id]],dataset!$A$2:$I$2533,9,FALSE)</f>
        <v>57.3</v>
      </c>
    </row>
    <row r="9" spans="1:8">
      <c r="A9">
        <f>A8+1</f>
        <v>7</v>
      </c>
      <c r="B9" t="str">
        <f>VLOOKUP(dataset_table[[#This Row],[id]],dataset!$A$2:$I$2533,2,FALSE)</f>
        <v>Spider-Man: Across the Spider-Verse</v>
      </c>
      <c r="C9" t="str">
        <f>VLOOKUP(dataset_table[[#This Row],[id]],dataset!$A$2:$I$2533,3,FALSE)</f>
        <v>Joaquim Dos Santos</v>
      </c>
      <c r="D9">
        <f>VLOOKUP(dataset_table[[#This Row],[id]],dataset!$A$2:$I$2533,4,FALSE)</f>
        <v>2023</v>
      </c>
      <c r="E9">
        <f>VLOOKUP(dataset_table[[#This Row],[id]],dataset!$A$2:$I$2533,5,FALSE)</f>
        <v>140</v>
      </c>
      <c r="F9">
        <f>VLOOKUP(dataset_table[[#This Row],[id]],dataset!$A$2:$I$2533,7,FALSE)</f>
        <v>8.9</v>
      </c>
      <c r="G9">
        <f>VLOOKUP(dataset_table[[#This Row],[id]],dataset!$A$2:$I$2533,8,FALSE)</f>
        <v>86</v>
      </c>
      <c r="H9">
        <f>VLOOKUP(dataset_table[[#This Row],[id]],dataset!$A$2:$I$2533,9,FALSE)</f>
        <v>0</v>
      </c>
    </row>
    <row r="10" spans="1:8">
      <c r="A10">
        <f>A9+1</f>
        <v>8</v>
      </c>
      <c r="B10" t="str">
        <f>VLOOKUP(dataset_table[[#This Row],[id]],dataset!$A$2:$I$2533,2,FALSE)</f>
        <v>Pulp Fiction</v>
      </c>
      <c r="C10" t="str">
        <f>VLOOKUP(dataset_table[[#This Row],[id]],dataset!$A$2:$I$2533,3,FALSE)</f>
        <v>Quentin Tarantino</v>
      </c>
      <c r="D10">
        <f>VLOOKUP(dataset_table[[#This Row],[id]],dataset!$A$2:$I$2533,4,FALSE)</f>
        <v>1994</v>
      </c>
      <c r="E10">
        <f>VLOOKUP(dataset_table[[#This Row],[id]],dataset!$A$2:$I$2533,5,FALSE)</f>
        <v>154</v>
      </c>
      <c r="F10">
        <f>VLOOKUP(dataset_table[[#This Row],[id]],dataset!$A$2:$I$2533,7,FALSE)</f>
        <v>8.9</v>
      </c>
      <c r="G10">
        <f>VLOOKUP(dataset_table[[#This Row],[id]],dataset!$A$2:$I$2533,8,FALSE)</f>
        <v>95</v>
      </c>
      <c r="H10">
        <f>VLOOKUP(dataset_table[[#This Row],[id]],dataset!$A$2:$I$2533,9,FALSE)</f>
        <v>107.93</v>
      </c>
    </row>
    <row r="11" spans="1:8">
      <c r="A11">
        <f>A10+1</f>
        <v>9</v>
      </c>
      <c r="B11" t="str">
        <f>VLOOKUP(dataset_table[[#This Row],[id]],dataset!$A$2:$I$2533,2,FALSE)</f>
        <v>Inception</v>
      </c>
      <c r="C11" t="str">
        <f>VLOOKUP(dataset_table[[#This Row],[id]],dataset!$A$2:$I$2533,3,FALSE)</f>
        <v>Christopher Nolan</v>
      </c>
      <c r="D11">
        <f>VLOOKUP(dataset_table[[#This Row],[id]],dataset!$A$2:$I$2533,4,FALSE)</f>
        <v>2010</v>
      </c>
      <c r="E11">
        <f>VLOOKUP(dataset_table[[#This Row],[id]],dataset!$A$2:$I$2533,5,FALSE)</f>
        <v>148</v>
      </c>
      <c r="F11">
        <f>VLOOKUP(dataset_table[[#This Row],[id]],dataset!$A$2:$I$2533,7,FALSE)</f>
        <v>8.8000000000000007</v>
      </c>
      <c r="G11">
        <f>VLOOKUP(dataset_table[[#This Row],[id]],dataset!$A$2:$I$2533,8,FALSE)</f>
        <v>74</v>
      </c>
      <c r="H11">
        <f>VLOOKUP(dataset_table[[#This Row],[id]],dataset!$A$2:$I$2533,9,FALSE)</f>
        <v>292.58</v>
      </c>
    </row>
    <row r="12" spans="1:8">
      <c r="A12">
        <f>A11+1</f>
        <v>10</v>
      </c>
      <c r="B12" t="str">
        <f>VLOOKUP(dataset_table[[#This Row],[id]],dataset!$A$2:$I$2533,2,FALSE)</f>
        <v>The Lord of the Rings: The Fellowship of the Ring</v>
      </c>
      <c r="C12" t="str">
        <f>VLOOKUP(dataset_table[[#This Row],[id]],dataset!$A$2:$I$2533,3,FALSE)</f>
        <v>Peter Jackson</v>
      </c>
      <c r="D12">
        <f>VLOOKUP(dataset_table[[#This Row],[id]],dataset!$A$2:$I$2533,4,FALSE)</f>
        <v>2001</v>
      </c>
      <c r="E12">
        <f>VLOOKUP(dataset_table[[#This Row],[id]],dataset!$A$2:$I$2533,5,FALSE)</f>
        <v>178</v>
      </c>
      <c r="F12">
        <f>VLOOKUP(dataset_table[[#This Row],[id]],dataset!$A$2:$I$2533,7,FALSE)</f>
        <v>8.8000000000000007</v>
      </c>
      <c r="G12">
        <f>VLOOKUP(dataset_table[[#This Row],[id]],dataset!$A$2:$I$2533,8,FALSE)</f>
        <v>92</v>
      </c>
      <c r="H12">
        <f>VLOOKUP(dataset_table[[#This Row],[id]],dataset!$A$2:$I$2533,9,FALSE)</f>
        <v>315.54000000000002</v>
      </c>
    </row>
    <row r="13" spans="1:8">
      <c r="A13">
        <f>A12+1</f>
        <v>11</v>
      </c>
      <c r="B13" t="str">
        <f>VLOOKUP(dataset_table[[#This Row],[id]],dataset!$A$2:$I$2533,2,FALSE)</f>
        <v>Fight Club</v>
      </c>
      <c r="C13" t="str">
        <f>VLOOKUP(dataset_table[[#This Row],[id]],dataset!$A$2:$I$2533,3,FALSE)</f>
        <v>David Fincher</v>
      </c>
      <c r="D13">
        <f>VLOOKUP(dataset_table[[#This Row],[id]],dataset!$A$2:$I$2533,4,FALSE)</f>
        <v>1999</v>
      </c>
      <c r="E13">
        <f>VLOOKUP(dataset_table[[#This Row],[id]],dataset!$A$2:$I$2533,5,FALSE)</f>
        <v>139</v>
      </c>
      <c r="F13">
        <f>VLOOKUP(dataset_table[[#This Row],[id]],dataset!$A$2:$I$2533,7,FALSE)</f>
        <v>8.8000000000000007</v>
      </c>
      <c r="G13">
        <f>VLOOKUP(dataset_table[[#This Row],[id]],dataset!$A$2:$I$2533,8,FALSE)</f>
        <v>67</v>
      </c>
      <c r="H13">
        <f>VLOOKUP(dataset_table[[#This Row],[id]],dataset!$A$2:$I$2533,9,FALSE)</f>
        <v>37.03</v>
      </c>
    </row>
    <row r="14" spans="1:8">
      <c r="A14">
        <f>A13+1</f>
        <v>12</v>
      </c>
      <c r="B14" t="str">
        <f>VLOOKUP(dataset_table[[#This Row],[id]],dataset!$A$2:$I$2533,2,FALSE)</f>
        <v>Forrest Gump</v>
      </c>
      <c r="C14" t="str">
        <f>VLOOKUP(dataset_table[[#This Row],[id]],dataset!$A$2:$I$2533,3,FALSE)</f>
        <v>Robert Zemeckis</v>
      </c>
      <c r="D14">
        <f>VLOOKUP(dataset_table[[#This Row],[id]],dataset!$A$2:$I$2533,4,FALSE)</f>
        <v>1994</v>
      </c>
      <c r="E14">
        <f>VLOOKUP(dataset_table[[#This Row],[id]],dataset!$A$2:$I$2533,5,FALSE)</f>
        <v>142</v>
      </c>
      <c r="F14">
        <f>VLOOKUP(dataset_table[[#This Row],[id]],dataset!$A$2:$I$2533,7,FALSE)</f>
        <v>8.8000000000000007</v>
      </c>
      <c r="G14">
        <f>VLOOKUP(dataset_table[[#This Row],[id]],dataset!$A$2:$I$2533,8,FALSE)</f>
        <v>82</v>
      </c>
      <c r="H14">
        <f>VLOOKUP(dataset_table[[#This Row],[id]],dataset!$A$2:$I$2533,9,FALSE)</f>
        <v>330.25</v>
      </c>
    </row>
    <row r="15" spans="1:8">
      <c r="A15">
        <f>A14+1</f>
        <v>13</v>
      </c>
      <c r="B15" t="str">
        <f>VLOOKUP(dataset_table[[#This Row],[id]],dataset!$A$2:$I$2533,2,FALSE)</f>
        <v>The Good, the Bad and the Ugly</v>
      </c>
      <c r="C15" t="str">
        <f>VLOOKUP(dataset_table[[#This Row],[id]],dataset!$A$2:$I$2533,3,FALSE)</f>
        <v>Sergio Leone</v>
      </c>
      <c r="D15">
        <f>VLOOKUP(dataset_table[[#This Row],[id]],dataset!$A$2:$I$2533,4,FALSE)</f>
        <v>1966</v>
      </c>
      <c r="E15">
        <f>VLOOKUP(dataset_table[[#This Row],[id]],dataset!$A$2:$I$2533,5,FALSE)</f>
        <v>178</v>
      </c>
      <c r="F15">
        <f>VLOOKUP(dataset_table[[#This Row],[id]],dataset!$A$2:$I$2533,7,FALSE)</f>
        <v>8.8000000000000007</v>
      </c>
      <c r="G15">
        <f>VLOOKUP(dataset_table[[#This Row],[id]],dataset!$A$2:$I$2533,8,FALSE)</f>
        <v>90</v>
      </c>
      <c r="H15">
        <f>VLOOKUP(dataset_table[[#This Row],[id]],dataset!$A$2:$I$2533,9,FALSE)</f>
        <v>6.1</v>
      </c>
    </row>
    <row r="16" spans="1:8">
      <c r="A16">
        <f>A15+1</f>
        <v>14</v>
      </c>
      <c r="B16" t="str">
        <f>VLOOKUP(dataset_table[[#This Row],[id]],dataset!$A$2:$I$2533,2,FALSE)</f>
        <v>The Lord of the Rings: The Two Towers</v>
      </c>
      <c r="C16" t="str">
        <f>VLOOKUP(dataset_table[[#This Row],[id]],dataset!$A$2:$I$2533,3,FALSE)</f>
        <v>Peter Jackson</v>
      </c>
      <c r="D16">
        <f>VLOOKUP(dataset_table[[#This Row],[id]],dataset!$A$2:$I$2533,4,FALSE)</f>
        <v>2002</v>
      </c>
      <c r="E16">
        <f>VLOOKUP(dataset_table[[#This Row],[id]],dataset!$A$2:$I$2533,5,FALSE)</f>
        <v>179</v>
      </c>
      <c r="F16">
        <f>VLOOKUP(dataset_table[[#This Row],[id]],dataset!$A$2:$I$2533,7,FALSE)</f>
        <v>8.8000000000000007</v>
      </c>
      <c r="G16">
        <f>VLOOKUP(dataset_table[[#This Row],[id]],dataset!$A$2:$I$2533,8,FALSE)</f>
        <v>87</v>
      </c>
      <c r="H16">
        <f>VLOOKUP(dataset_table[[#This Row],[id]],dataset!$A$2:$I$2533,9,FALSE)</f>
        <v>342.55</v>
      </c>
    </row>
    <row r="17" spans="1:8">
      <c r="A17">
        <f>A16+1</f>
        <v>15</v>
      </c>
      <c r="B17" t="str">
        <f>VLOOKUP(dataset_table[[#This Row],[id]],dataset!$A$2:$I$2533,2,FALSE)</f>
        <v>Jai Bhim</v>
      </c>
      <c r="C17" t="str">
        <f>VLOOKUP(dataset_table[[#This Row],[id]],dataset!$A$2:$I$2533,3,FALSE)</f>
        <v>T.J. Gnanavel</v>
      </c>
      <c r="D17">
        <f>VLOOKUP(dataset_table[[#This Row],[id]],dataset!$A$2:$I$2533,4,FALSE)</f>
        <v>2021</v>
      </c>
      <c r="E17">
        <f>VLOOKUP(dataset_table[[#This Row],[id]],dataset!$A$2:$I$2533,5,FALSE)</f>
        <v>164</v>
      </c>
      <c r="F17">
        <f>VLOOKUP(dataset_table[[#This Row],[id]],dataset!$A$2:$I$2533,7,FALSE)</f>
        <v>8.8000000000000007</v>
      </c>
      <c r="G17">
        <f>VLOOKUP(dataset_table[[#This Row],[id]],dataset!$A$2:$I$2533,8,FALSE)</f>
        <v>0</v>
      </c>
      <c r="H17">
        <f>VLOOKUP(dataset_table[[#This Row],[id]],dataset!$A$2:$I$2533,9,FALSE)</f>
        <v>0</v>
      </c>
    </row>
    <row r="18" spans="1:8">
      <c r="A18">
        <f>A17+1</f>
        <v>16</v>
      </c>
      <c r="B18" t="str">
        <f>VLOOKUP(dataset_table[[#This Row],[id]],dataset!$A$2:$I$2533,2,FALSE)</f>
        <v>777 Charlie</v>
      </c>
      <c r="C18" t="str">
        <f>VLOOKUP(dataset_table[[#This Row],[id]],dataset!$A$2:$I$2533,3,FALSE)</f>
        <v>Kiranraj K</v>
      </c>
      <c r="D18">
        <f>VLOOKUP(dataset_table[[#This Row],[id]],dataset!$A$2:$I$2533,4,FALSE)</f>
        <v>2022</v>
      </c>
      <c r="E18">
        <f>VLOOKUP(dataset_table[[#This Row],[id]],dataset!$A$2:$I$2533,5,FALSE)</f>
        <v>164</v>
      </c>
      <c r="F18">
        <f>VLOOKUP(dataset_table[[#This Row],[id]],dataset!$A$2:$I$2533,7,FALSE)</f>
        <v>8.8000000000000007</v>
      </c>
      <c r="G18">
        <f>VLOOKUP(dataset_table[[#This Row],[id]],dataset!$A$2:$I$2533,8,FALSE)</f>
        <v>0</v>
      </c>
      <c r="H18">
        <f>VLOOKUP(dataset_table[[#This Row],[id]],dataset!$A$2:$I$2533,9,FALSE)</f>
        <v>0</v>
      </c>
    </row>
    <row r="19" spans="1:8">
      <c r="A19">
        <f>A18+1</f>
        <v>17</v>
      </c>
      <c r="B19" t="str">
        <f>VLOOKUP(dataset_table[[#This Row],[id]],dataset!$A$2:$I$2533,2,FALSE)</f>
        <v>Interstellar</v>
      </c>
      <c r="C19" t="str">
        <f>VLOOKUP(dataset_table[[#This Row],[id]],dataset!$A$2:$I$2533,3,FALSE)</f>
        <v>Christopher Nolan</v>
      </c>
      <c r="D19">
        <f>VLOOKUP(dataset_table[[#This Row],[id]],dataset!$A$2:$I$2533,4,FALSE)</f>
        <v>2014</v>
      </c>
      <c r="E19">
        <f>VLOOKUP(dataset_table[[#This Row],[id]],dataset!$A$2:$I$2533,5,FALSE)</f>
        <v>169</v>
      </c>
      <c r="F19">
        <f>VLOOKUP(dataset_table[[#This Row],[id]],dataset!$A$2:$I$2533,7,FALSE)</f>
        <v>8.6999999999999993</v>
      </c>
      <c r="G19">
        <f>VLOOKUP(dataset_table[[#This Row],[id]],dataset!$A$2:$I$2533,8,FALSE)</f>
        <v>74</v>
      </c>
      <c r="H19">
        <f>VLOOKUP(dataset_table[[#This Row],[id]],dataset!$A$2:$I$2533,9,FALSE)</f>
        <v>188.02</v>
      </c>
    </row>
    <row r="20" spans="1:8">
      <c r="A20">
        <f>A19+1</f>
        <v>18</v>
      </c>
      <c r="B20" t="str">
        <f>VLOOKUP(dataset_table[[#This Row],[id]],dataset!$A$2:$I$2533,2,FALSE)</f>
        <v>Goodfellas</v>
      </c>
      <c r="C20" t="str">
        <f>VLOOKUP(dataset_table[[#This Row],[id]],dataset!$A$2:$I$2533,3,FALSE)</f>
        <v>Martin Scorsese</v>
      </c>
      <c r="D20">
        <f>VLOOKUP(dataset_table[[#This Row],[id]],dataset!$A$2:$I$2533,4,FALSE)</f>
        <v>1990</v>
      </c>
      <c r="E20">
        <f>VLOOKUP(dataset_table[[#This Row],[id]],dataset!$A$2:$I$2533,5,FALSE)</f>
        <v>145</v>
      </c>
      <c r="F20">
        <f>VLOOKUP(dataset_table[[#This Row],[id]],dataset!$A$2:$I$2533,7,FALSE)</f>
        <v>8.6999999999999993</v>
      </c>
      <c r="G20">
        <f>VLOOKUP(dataset_table[[#This Row],[id]],dataset!$A$2:$I$2533,8,FALSE)</f>
        <v>92</v>
      </c>
      <c r="H20">
        <f>VLOOKUP(dataset_table[[#This Row],[id]],dataset!$A$2:$I$2533,9,FALSE)</f>
        <v>46.84</v>
      </c>
    </row>
    <row r="21" spans="1:8">
      <c r="A21">
        <f>A20+1</f>
        <v>19</v>
      </c>
      <c r="B21" t="str">
        <f>VLOOKUP(dataset_table[[#This Row],[id]],dataset!$A$2:$I$2533,2,FALSE)</f>
        <v>The Matrix</v>
      </c>
      <c r="C21" t="str">
        <f>VLOOKUP(dataset_table[[#This Row],[id]],dataset!$A$2:$I$2533,3,FALSE)</f>
        <v>Lana Wachowski</v>
      </c>
      <c r="D21">
        <f>VLOOKUP(dataset_table[[#This Row],[id]],dataset!$A$2:$I$2533,4,FALSE)</f>
        <v>1999</v>
      </c>
      <c r="E21">
        <f>VLOOKUP(dataset_table[[#This Row],[id]],dataset!$A$2:$I$2533,5,FALSE)</f>
        <v>136</v>
      </c>
      <c r="F21">
        <f>VLOOKUP(dataset_table[[#This Row],[id]],dataset!$A$2:$I$2533,7,FALSE)</f>
        <v>8.6999999999999993</v>
      </c>
      <c r="G21">
        <f>VLOOKUP(dataset_table[[#This Row],[id]],dataset!$A$2:$I$2533,8,FALSE)</f>
        <v>73</v>
      </c>
      <c r="H21">
        <f>VLOOKUP(dataset_table[[#This Row],[id]],dataset!$A$2:$I$2533,9,FALSE)</f>
        <v>171.48</v>
      </c>
    </row>
    <row r="22" spans="1:8">
      <c r="A22">
        <f>A21+1</f>
        <v>20</v>
      </c>
      <c r="B22" t="str">
        <f>VLOOKUP(dataset_table[[#This Row],[id]],dataset!$A$2:$I$2533,2,FALSE)</f>
        <v>One Flew Over the Cuckoo's Nest</v>
      </c>
      <c r="C22" t="str">
        <f>VLOOKUP(dataset_table[[#This Row],[id]],dataset!$A$2:$I$2533,3,FALSE)</f>
        <v>Milos Forman</v>
      </c>
      <c r="D22">
        <f>VLOOKUP(dataset_table[[#This Row],[id]],dataset!$A$2:$I$2533,4,FALSE)</f>
        <v>1975</v>
      </c>
      <c r="E22">
        <f>VLOOKUP(dataset_table[[#This Row],[id]],dataset!$A$2:$I$2533,5,FALSE)</f>
        <v>133</v>
      </c>
      <c r="F22">
        <f>VLOOKUP(dataset_table[[#This Row],[id]],dataset!$A$2:$I$2533,7,FALSE)</f>
        <v>8.6999999999999993</v>
      </c>
      <c r="G22">
        <f>VLOOKUP(dataset_table[[#This Row],[id]],dataset!$A$2:$I$2533,8,FALSE)</f>
        <v>84</v>
      </c>
      <c r="H22">
        <f>VLOOKUP(dataset_table[[#This Row],[id]],dataset!$A$2:$I$2533,9,FALSE)</f>
        <v>112</v>
      </c>
    </row>
    <row r="23" spans="1:8">
      <c r="A23">
        <f>A22+1</f>
        <v>21</v>
      </c>
      <c r="B23" t="str">
        <f>VLOOKUP(dataset_table[[#This Row],[id]],dataset!$A$2:$I$2533,2,FALSE)</f>
        <v>Star Wars: Episode V - The Empire Strikes Back</v>
      </c>
      <c r="C23" t="str">
        <f>VLOOKUP(dataset_table[[#This Row],[id]],dataset!$A$2:$I$2533,3,FALSE)</f>
        <v>Irvin Kershner</v>
      </c>
      <c r="D23">
        <f>VLOOKUP(dataset_table[[#This Row],[id]],dataset!$A$2:$I$2533,4,FALSE)</f>
        <v>1980</v>
      </c>
      <c r="E23">
        <f>VLOOKUP(dataset_table[[#This Row],[id]],dataset!$A$2:$I$2533,5,FALSE)</f>
        <v>124</v>
      </c>
      <c r="F23">
        <f>VLOOKUP(dataset_table[[#This Row],[id]],dataset!$A$2:$I$2533,7,FALSE)</f>
        <v>8.6999999999999993</v>
      </c>
      <c r="G23">
        <f>VLOOKUP(dataset_table[[#This Row],[id]],dataset!$A$2:$I$2533,8,FALSE)</f>
        <v>82</v>
      </c>
      <c r="H23">
        <f>VLOOKUP(dataset_table[[#This Row],[id]],dataset!$A$2:$I$2533,9,FALSE)</f>
        <v>290.48</v>
      </c>
    </row>
    <row r="24" spans="1:8">
      <c r="A24">
        <f>A23+1</f>
        <v>22</v>
      </c>
      <c r="B24" t="str">
        <f>VLOOKUP(dataset_table[[#This Row],[id]],dataset!$A$2:$I$2533,2,FALSE)</f>
        <v>Rocketry: The Nambi Effect</v>
      </c>
      <c r="C24" t="str">
        <f>VLOOKUP(dataset_table[[#This Row],[id]],dataset!$A$2:$I$2533,3,FALSE)</f>
        <v>Madhavan</v>
      </c>
      <c r="D24">
        <f>VLOOKUP(dataset_table[[#This Row],[id]],dataset!$A$2:$I$2533,4,FALSE)</f>
        <v>2022</v>
      </c>
      <c r="E24">
        <f>VLOOKUP(dataset_table[[#This Row],[id]],dataset!$A$2:$I$2533,5,FALSE)</f>
        <v>157</v>
      </c>
      <c r="F24">
        <f>VLOOKUP(dataset_table[[#This Row],[id]],dataset!$A$2:$I$2533,7,FALSE)</f>
        <v>8.6999999999999993</v>
      </c>
      <c r="G24">
        <f>VLOOKUP(dataset_table[[#This Row],[id]],dataset!$A$2:$I$2533,8,FALSE)</f>
        <v>0</v>
      </c>
      <c r="H24">
        <f>VLOOKUP(dataset_table[[#This Row],[id]],dataset!$A$2:$I$2533,9,FALSE)</f>
        <v>0</v>
      </c>
    </row>
    <row r="25" spans="1:8">
      <c r="A25">
        <f>A24+1</f>
        <v>23</v>
      </c>
      <c r="B25" t="str">
        <f>VLOOKUP(dataset_table[[#This Row],[id]],dataset!$A$2:$I$2533,2,FALSE)</f>
        <v>Soorarai Pottru</v>
      </c>
      <c r="C25" t="str">
        <f>VLOOKUP(dataset_table[[#This Row],[id]],dataset!$A$2:$I$2533,3,FALSE)</f>
        <v>Sudha Kongara</v>
      </c>
      <c r="D25">
        <f>VLOOKUP(dataset_table[[#This Row],[id]],dataset!$A$2:$I$2533,4,FALSE)</f>
        <v>2020</v>
      </c>
      <c r="E25">
        <f>VLOOKUP(dataset_table[[#This Row],[id]],dataset!$A$2:$I$2533,5,FALSE)</f>
        <v>153</v>
      </c>
      <c r="F25">
        <f>VLOOKUP(dataset_table[[#This Row],[id]],dataset!$A$2:$I$2533,7,FALSE)</f>
        <v>8.6999999999999993</v>
      </c>
      <c r="G25">
        <f>VLOOKUP(dataset_table[[#This Row],[id]],dataset!$A$2:$I$2533,8,FALSE)</f>
        <v>0</v>
      </c>
      <c r="H25">
        <f>VLOOKUP(dataset_table[[#This Row],[id]],dataset!$A$2:$I$2533,9,FALSE)</f>
        <v>0</v>
      </c>
    </row>
    <row r="26" spans="1:8">
      <c r="A26">
        <f>A25+1</f>
        <v>24</v>
      </c>
      <c r="B26" t="str">
        <f>VLOOKUP(dataset_table[[#This Row],[id]],dataset!$A$2:$I$2533,2,FALSE)</f>
        <v>The Green Mile</v>
      </c>
      <c r="C26" t="str">
        <f>VLOOKUP(dataset_table[[#This Row],[id]],dataset!$A$2:$I$2533,3,FALSE)</f>
        <v>Frank Darabont</v>
      </c>
      <c r="D26">
        <f>VLOOKUP(dataset_table[[#This Row],[id]],dataset!$A$2:$I$2533,4,FALSE)</f>
        <v>1999</v>
      </c>
      <c r="E26">
        <f>VLOOKUP(dataset_table[[#This Row],[id]],dataset!$A$2:$I$2533,5,FALSE)</f>
        <v>189</v>
      </c>
      <c r="F26">
        <f>VLOOKUP(dataset_table[[#This Row],[id]],dataset!$A$2:$I$2533,7,FALSE)</f>
        <v>8.6</v>
      </c>
      <c r="G26">
        <f>VLOOKUP(dataset_table[[#This Row],[id]],dataset!$A$2:$I$2533,8,FALSE)</f>
        <v>61</v>
      </c>
      <c r="H26">
        <f>VLOOKUP(dataset_table[[#This Row],[id]],dataset!$A$2:$I$2533,9,FALSE)</f>
        <v>136.80000000000001</v>
      </c>
    </row>
    <row r="27" spans="1:8">
      <c r="A27">
        <f>A26+1</f>
        <v>25</v>
      </c>
      <c r="B27" t="str">
        <f>VLOOKUP(dataset_table[[#This Row],[id]],dataset!$A$2:$I$2533,2,FALSE)</f>
        <v>Terminator 2: Judgment Day</v>
      </c>
      <c r="C27" t="str">
        <f>VLOOKUP(dataset_table[[#This Row],[id]],dataset!$A$2:$I$2533,3,FALSE)</f>
        <v>James Cameron</v>
      </c>
      <c r="D27">
        <f>VLOOKUP(dataset_table[[#This Row],[id]],dataset!$A$2:$I$2533,4,FALSE)</f>
        <v>1991</v>
      </c>
      <c r="E27">
        <f>VLOOKUP(dataset_table[[#This Row],[id]],dataset!$A$2:$I$2533,5,FALSE)</f>
        <v>137</v>
      </c>
      <c r="F27">
        <f>VLOOKUP(dataset_table[[#This Row],[id]],dataset!$A$2:$I$2533,7,FALSE)</f>
        <v>8.6</v>
      </c>
      <c r="G27">
        <f>VLOOKUP(dataset_table[[#This Row],[id]],dataset!$A$2:$I$2533,8,FALSE)</f>
        <v>75</v>
      </c>
      <c r="H27">
        <f>VLOOKUP(dataset_table[[#This Row],[id]],dataset!$A$2:$I$2533,9,FALSE)</f>
        <v>204.84</v>
      </c>
    </row>
    <row r="28" spans="1:8">
      <c r="A28">
        <f>A27+1</f>
        <v>26</v>
      </c>
      <c r="B28" t="str">
        <f>VLOOKUP(dataset_table[[#This Row],[id]],dataset!$A$2:$I$2533,2,FALSE)</f>
        <v>Se7en</v>
      </c>
      <c r="C28" t="str">
        <f>VLOOKUP(dataset_table[[#This Row],[id]],dataset!$A$2:$I$2533,3,FALSE)</f>
        <v>David Fincher</v>
      </c>
      <c r="D28">
        <f>VLOOKUP(dataset_table[[#This Row],[id]],dataset!$A$2:$I$2533,4,FALSE)</f>
        <v>1995</v>
      </c>
      <c r="E28">
        <f>VLOOKUP(dataset_table[[#This Row],[id]],dataset!$A$2:$I$2533,5,FALSE)</f>
        <v>127</v>
      </c>
      <c r="F28">
        <f>VLOOKUP(dataset_table[[#This Row],[id]],dataset!$A$2:$I$2533,7,FALSE)</f>
        <v>8.6</v>
      </c>
      <c r="G28">
        <f>VLOOKUP(dataset_table[[#This Row],[id]],dataset!$A$2:$I$2533,8,FALSE)</f>
        <v>65</v>
      </c>
      <c r="H28">
        <f>VLOOKUP(dataset_table[[#This Row],[id]],dataset!$A$2:$I$2533,9,FALSE)</f>
        <v>100.13</v>
      </c>
    </row>
    <row r="29" spans="1:8">
      <c r="A29">
        <f>A28+1</f>
        <v>27</v>
      </c>
      <c r="B29" t="str">
        <f>VLOOKUP(dataset_table[[#This Row],[id]],dataset!$A$2:$I$2533,2,FALSE)</f>
        <v>Saving Private Ryan</v>
      </c>
      <c r="C29" t="str">
        <f>VLOOKUP(dataset_table[[#This Row],[id]],dataset!$A$2:$I$2533,3,FALSE)</f>
        <v>Steven Spielberg</v>
      </c>
      <c r="D29">
        <f>VLOOKUP(dataset_table[[#This Row],[id]],dataset!$A$2:$I$2533,4,FALSE)</f>
        <v>1998</v>
      </c>
      <c r="E29">
        <f>VLOOKUP(dataset_table[[#This Row],[id]],dataset!$A$2:$I$2533,5,FALSE)</f>
        <v>169</v>
      </c>
      <c r="F29">
        <f>VLOOKUP(dataset_table[[#This Row],[id]],dataset!$A$2:$I$2533,7,FALSE)</f>
        <v>8.6</v>
      </c>
      <c r="G29">
        <f>VLOOKUP(dataset_table[[#This Row],[id]],dataset!$A$2:$I$2533,8,FALSE)</f>
        <v>91</v>
      </c>
      <c r="H29">
        <f>VLOOKUP(dataset_table[[#This Row],[id]],dataset!$A$2:$I$2533,9,FALSE)</f>
        <v>216.54</v>
      </c>
    </row>
    <row r="30" spans="1:8">
      <c r="A30">
        <f>A29+1</f>
        <v>28</v>
      </c>
      <c r="B30" t="str">
        <f>VLOOKUP(dataset_table[[#This Row],[id]],dataset!$A$2:$I$2533,2,FALSE)</f>
        <v>The Silence of the Lambs</v>
      </c>
      <c r="C30" t="str">
        <f>VLOOKUP(dataset_table[[#This Row],[id]],dataset!$A$2:$I$2533,3,FALSE)</f>
        <v>Jonathan Demme</v>
      </c>
      <c r="D30">
        <f>VLOOKUP(dataset_table[[#This Row],[id]],dataset!$A$2:$I$2533,4,FALSE)</f>
        <v>1991</v>
      </c>
      <c r="E30">
        <f>VLOOKUP(dataset_table[[#This Row],[id]],dataset!$A$2:$I$2533,5,FALSE)</f>
        <v>118</v>
      </c>
      <c r="F30">
        <f>VLOOKUP(dataset_table[[#This Row],[id]],dataset!$A$2:$I$2533,7,FALSE)</f>
        <v>8.6</v>
      </c>
      <c r="G30">
        <f>VLOOKUP(dataset_table[[#This Row],[id]],dataset!$A$2:$I$2533,8,FALSE)</f>
        <v>86</v>
      </c>
      <c r="H30">
        <f>VLOOKUP(dataset_table[[#This Row],[id]],dataset!$A$2:$I$2533,9,FALSE)</f>
        <v>130.74</v>
      </c>
    </row>
    <row r="31" spans="1:8">
      <c r="A31">
        <f>A30+1</f>
        <v>29</v>
      </c>
      <c r="B31" t="str">
        <f>VLOOKUP(dataset_table[[#This Row],[id]],dataset!$A$2:$I$2533,2,FALSE)</f>
        <v>Star Wars: Episode IV - A New Hope</v>
      </c>
      <c r="C31" t="str">
        <f>VLOOKUP(dataset_table[[#This Row],[id]],dataset!$A$2:$I$2533,3,FALSE)</f>
        <v>George Lucas</v>
      </c>
      <c r="D31">
        <f>VLOOKUP(dataset_table[[#This Row],[id]],dataset!$A$2:$I$2533,4,FALSE)</f>
        <v>1977</v>
      </c>
      <c r="E31">
        <f>VLOOKUP(dataset_table[[#This Row],[id]],dataset!$A$2:$I$2533,5,FALSE)</f>
        <v>121</v>
      </c>
      <c r="F31">
        <f>VLOOKUP(dataset_table[[#This Row],[id]],dataset!$A$2:$I$2533,7,FALSE)</f>
        <v>8.6</v>
      </c>
      <c r="G31">
        <f>VLOOKUP(dataset_table[[#This Row],[id]],dataset!$A$2:$I$2533,8,FALSE)</f>
        <v>90</v>
      </c>
      <c r="H31">
        <f>VLOOKUP(dataset_table[[#This Row],[id]],dataset!$A$2:$I$2533,9,FALSE)</f>
        <v>322.74</v>
      </c>
    </row>
    <row r="32" spans="1:8">
      <c r="A32">
        <f>A31+1</f>
        <v>30</v>
      </c>
      <c r="B32" t="str">
        <f>VLOOKUP(dataset_table[[#This Row],[id]],dataset!$A$2:$I$2533,2,FALSE)</f>
        <v>Spirited Away</v>
      </c>
      <c r="C32" t="str">
        <f>VLOOKUP(dataset_table[[#This Row],[id]],dataset!$A$2:$I$2533,3,FALSE)</f>
        <v>Hayao Miyazaki</v>
      </c>
      <c r="D32">
        <f>VLOOKUP(dataset_table[[#This Row],[id]],dataset!$A$2:$I$2533,4,FALSE)</f>
        <v>2001</v>
      </c>
      <c r="E32">
        <f>VLOOKUP(dataset_table[[#This Row],[id]],dataset!$A$2:$I$2533,5,FALSE)</f>
        <v>125</v>
      </c>
      <c r="F32">
        <f>VLOOKUP(dataset_table[[#This Row],[id]],dataset!$A$2:$I$2533,7,FALSE)</f>
        <v>8.6</v>
      </c>
      <c r="G32">
        <f>VLOOKUP(dataset_table[[#This Row],[id]],dataset!$A$2:$I$2533,8,FALSE)</f>
        <v>96</v>
      </c>
      <c r="H32">
        <f>VLOOKUP(dataset_table[[#This Row],[id]],dataset!$A$2:$I$2533,9,FALSE)</f>
        <v>10.06</v>
      </c>
    </row>
    <row r="33" spans="1:8">
      <c r="A33">
        <f>A32+1</f>
        <v>31</v>
      </c>
      <c r="B33" t="str">
        <f>VLOOKUP(dataset_table[[#This Row],[id]],dataset!$A$2:$I$2533,2,FALSE)</f>
        <v>City of God</v>
      </c>
      <c r="C33" t="str">
        <f>VLOOKUP(dataset_table[[#This Row],[id]],dataset!$A$2:$I$2533,3,FALSE)</f>
        <v>Fernando Meirelles</v>
      </c>
      <c r="D33">
        <f>VLOOKUP(dataset_table[[#This Row],[id]],dataset!$A$2:$I$2533,4,FALSE)</f>
        <v>2002</v>
      </c>
      <c r="E33">
        <f>VLOOKUP(dataset_table[[#This Row],[id]],dataset!$A$2:$I$2533,5,FALSE)</f>
        <v>130</v>
      </c>
      <c r="F33">
        <f>VLOOKUP(dataset_table[[#This Row],[id]],dataset!$A$2:$I$2533,7,FALSE)</f>
        <v>8.6</v>
      </c>
      <c r="G33">
        <f>VLOOKUP(dataset_table[[#This Row],[id]],dataset!$A$2:$I$2533,8,FALSE)</f>
        <v>79</v>
      </c>
      <c r="H33">
        <f>VLOOKUP(dataset_table[[#This Row],[id]],dataset!$A$2:$I$2533,9,FALSE)</f>
        <v>7.56</v>
      </c>
    </row>
    <row r="34" spans="1:8">
      <c r="A34">
        <f>A33+1</f>
        <v>32</v>
      </c>
      <c r="B34" t="str">
        <f>VLOOKUP(dataset_table[[#This Row],[id]],dataset!$A$2:$I$2533,2,FALSE)</f>
        <v>Life Is Beautiful</v>
      </c>
      <c r="C34" t="str">
        <f>VLOOKUP(dataset_table[[#This Row],[id]],dataset!$A$2:$I$2533,3,FALSE)</f>
        <v>Roberto Benigni</v>
      </c>
      <c r="D34">
        <f>VLOOKUP(dataset_table[[#This Row],[id]],dataset!$A$2:$I$2533,4,FALSE)</f>
        <v>1997</v>
      </c>
      <c r="E34">
        <f>VLOOKUP(dataset_table[[#This Row],[id]],dataset!$A$2:$I$2533,5,FALSE)</f>
        <v>116</v>
      </c>
      <c r="F34">
        <f>VLOOKUP(dataset_table[[#This Row],[id]],dataset!$A$2:$I$2533,7,FALSE)</f>
        <v>8.6</v>
      </c>
      <c r="G34">
        <f>VLOOKUP(dataset_table[[#This Row],[id]],dataset!$A$2:$I$2533,8,FALSE)</f>
        <v>59</v>
      </c>
      <c r="H34">
        <f>VLOOKUP(dataset_table[[#This Row],[id]],dataset!$A$2:$I$2533,9,FALSE)</f>
        <v>57.6</v>
      </c>
    </row>
    <row r="35" spans="1:8">
      <c r="A35">
        <f>A34+1</f>
        <v>33</v>
      </c>
      <c r="B35" t="str">
        <f>VLOOKUP(dataset_table[[#This Row],[id]],dataset!$A$2:$I$2533,2,FALSE)</f>
        <v>Seven Samurai</v>
      </c>
      <c r="C35" t="str">
        <f>VLOOKUP(dataset_table[[#This Row],[id]],dataset!$A$2:$I$2533,3,FALSE)</f>
        <v>Akira Kurosawa</v>
      </c>
      <c r="D35">
        <f>VLOOKUP(dataset_table[[#This Row],[id]],dataset!$A$2:$I$2533,4,FALSE)</f>
        <v>1954</v>
      </c>
      <c r="E35">
        <f>VLOOKUP(dataset_table[[#This Row],[id]],dataset!$A$2:$I$2533,5,FALSE)</f>
        <v>207</v>
      </c>
      <c r="F35">
        <f>VLOOKUP(dataset_table[[#This Row],[id]],dataset!$A$2:$I$2533,7,FALSE)</f>
        <v>8.6</v>
      </c>
      <c r="G35">
        <f>VLOOKUP(dataset_table[[#This Row],[id]],dataset!$A$2:$I$2533,8,FALSE)</f>
        <v>98</v>
      </c>
      <c r="H35">
        <f>VLOOKUP(dataset_table[[#This Row],[id]],dataset!$A$2:$I$2533,9,FALSE)</f>
        <v>0.27</v>
      </c>
    </row>
    <row r="36" spans="1:8">
      <c r="A36">
        <f>A35+1</f>
        <v>34</v>
      </c>
      <c r="B36" t="str">
        <f>VLOOKUP(dataset_table[[#This Row],[id]],dataset!$A$2:$I$2533,2,FALSE)</f>
        <v>It's a Wonderful Life</v>
      </c>
      <c r="C36" t="str">
        <f>VLOOKUP(dataset_table[[#This Row],[id]],dataset!$A$2:$I$2533,3,FALSE)</f>
        <v>Frank Capra</v>
      </c>
      <c r="D36">
        <f>VLOOKUP(dataset_table[[#This Row],[id]],dataset!$A$2:$I$2533,4,FALSE)</f>
        <v>1946</v>
      </c>
      <c r="E36">
        <f>VLOOKUP(dataset_table[[#This Row],[id]],dataset!$A$2:$I$2533,5,FALSE)</f>
        <v>130</v>
      </c>
      <c r="F36">
        <f>VLOOKUP(dataset_table[[#This Row],[id]],dataset!$A$2:$I$2533,7,FALSE)</f>
        <v>8.6</v>
      </c>
      <c r="G36">
        <f>VLOOKUP(dataset_table[[#This Row],[id]],dataset!$A$2:$I$2533,8,FALSE)</f>
        <v>89</v>
      </c>
      <c r="H36">
        <f>VLOOKUP(dataset_table[[#This Row],[id]],dataset!$A$2:$I$2533,9,FALSE)</f>
        <v>0</v>
      </c>
    </row>
    <row r="37" spans="1:8">
      <c r="A37">
        <f>A36+1</f>
        <v>35</v>
      </c>
      <c r="B37" t="str">
        <f>VLOOKUP(dataset_table[[#This Row],[id]],dataset!$A$2:$I$2533,2,FALSE)</f>
        <v>Harakiri</v>
      </c>
      <c r="C37" t="str">
        <f>VLOOKUP(dataset_table[[#This Row],[id]],dataset!$A$2:$I$2533,3,FALSE)</f>
        <v>Masaki Kobayashi</v>
      </c>
      <c r="D37">
        <f>VLOOKUP(dataset_table[[#This Row],[id]],dataset!$A$2:$I$2533,4,FALSE)</f>
        <v>1962</v>
      </c>
      <c r="E37">
        <f>VLOOKUP(dataset_table[[#This Row],[id]],dataset!$A$2:$I$2533,5,FALSE)</f>
        <v>133</v>
      </c>
      <c r="F37">
        <f>VLOOKUP(dataset_table[[#This Row],[id]],dataset!$A$2:$I$2533,7,FALSE)</f>
        <v>8.6</v>
      </c>
      <c r="G37">
        <f>VLOOKUP(dataset_table[[#This Row],[id]],dataset!$A$2:$I$2533,8,FALSE)</f>
        <v>85</v>
      </c>
      <c r="H37">
        <f>VLOOKUP(dataset_table[[#This Row],[id]],dataset!$A$2:$I$2533,9,FALSE)</f>
        <v>0</v>
      </c>
    </row>
    <row r="38" spans="1:8">
      <c r="A38">
        <f>A37+1</f>
        <v>36</v>
      </c>
      <c r="B38" t="str">
        <f>VLOOKUP(dataset_table[[#This Row],[id]],dataset!$A$2:$I$2533,2,FALSE)</f>
        <v>Sita Ramam</v>
      </c>
      <c r="C38" t="str">
        <f>VLOOKUP(dataset_table[[#This Row],[id]],dataset!$A$2:$I$2533,3,FALSE)</f>
        <v>Hanu Raghavapudi</v>
      </c>
      <c r="D38">
        <f>VLOOKUP(dataset_table[[#This Row],[id]],dataset!$A$2:$I$2533,4,FALSE)</f>
        <v>2022</v>
      </c>
      <c r="E38">
        <f>VLOOKUP(dataset_table[[#This Row],[id]],dataset!$A$2:$I$2533,5,FALSE)</f>
        <v>163</v>
      </c>
      <c r="F38">
        <f>VLOOKUP(dataset_table[[#This Row],[id]],dataset!$A$2:$I$2533,7,FALSE)</f>
        <v>8.6</v>
      </c>
      <c r="G38">
        <f>VLOOKUP(dataset_table[[#This Row],[id]],dataset!$A$2:$I$2533,8,FALSE)</f>
        <v>0</v>
      </c>
      <c r="H38">
        <f>VLOOKUP(dataset_table[[#This Row],[id]],dataset!$A$2:$I$2533,9,FALSE)</f>
        <v>0</v>
      </c>
    </row>
    <row r="39" spans="1:8">
      <c r="A39">
        <f>A38+1</f>
        <v>37</v>
      </c>
      <c r="B39" t="str">
        <f>VLOOKUP(dataset_table[[#This Row],[id]],dataset!$A$2:$I$2533,2,FALSE)</f>
        <v>Back to the Future</v>
      </c>
      <c r="C39" t="str">
        <f>VLOOKUP(dataset_table[[#This Row],[id]],dataset!$A$2:$I$2533,3,FALSE)</f>
        <v>Robert Zemeckis</v>
      </c>
      <c r="D39">
        <f>VLOOKUP(dataset_table[[#This Row],[id]],dataset!$A$2:$I$2533,4,FALSE)</f>
        <v>1985</v>
      </c>
      <c r="E39">
        <f>VLOOKUP(dataset_table[[#This Row],[id]],dataset!$A$2:$I$2533,5,FALSE)</f>
        <v>116</v>
      </c>
      <c r="F39">
        <f>VLOOKUP(dataset_table[[#This Row],[id]],dataset!$A$2:$I$2533,7,FALSE)</f>
        <v>8.5</v>
      </c>
      <c r="G39">
        <f>VLOOKUP(dataset_table[[#This Row],[id]],dataset!$A$2:$I$2533,8,FALSE)</f>
        <v>87</v>
      </c>
      <c r="H39">
        <f>VLOOKUP(dataset_table[[#This Row],[id]],dataset!$A$2:$I$2533,9,FALSE)</f>
        <v>210.61</v>
      </c>
    </row>
    <row r="40" spans="1:8">
      <c r="A40">
        <f>A39+1</f>
        <v>38</v>
      </c>
      <c r="B40" t="str">
        <f>VLOOKUP(dataset_table[[#This Row],[id]],dataset!$A$2:$I$2533,2,FALSE)</f>
        <v>The Departed</v>
      </c>
      <c r="C40" t="str">
        <f>VLOOKUP(dataset_table[[#This Row],[id]],dataset!$A$2:$I$2533,3,FALSE)</f>
        <v>Martin Scorsese</v>
      </c>
      <c r="D40">
        <f>VLOOKUP(dataset_table[[#This Row],[id]],dataset!$A$2:$I$2533,4,FALSE)</f>
        <v>2006</v>
      </c>
      <c r="E40">
        <f>VLOOKUP(dataset_table[[#This Row],[id]],dataset!$A$2:$I$2533,5,FALSE)</f>
        <v>151</v>
      </c>
      <c r="F40">
        <f>VLOOKUP(dataset_table[[#This Row],[id]],dataset!$A$2:$I$2533,7,FALSE)</f>
        <v>8.5</v>
      </c>
      <c r="G40">
        <f>VLOOKUP(dataset_table[[#This Row],[id]],dataset!$A$2:$I$2533,8,FALSE)</f>
        <v>85</v>
      </c>
      <c r="H40">
        <f>VLOOKUP(dataset_table[[#This Row],[id]],dataset!$A$2:$I$2533,9,FALSE)</f>
        <v>132.38</v>
      </c>
    </row>
    <row r="41" spans="1:8">
      <c r="A41">
        <f>A40+1</f>
        <v>39</v>
      </c>
      <c r="B41" t="str">
        <f>VLOOKUP(dataset_table[[#This Row],[id]],dataset!$A$2:$I$2533,2,FALSE)</f>
        <v>Gladiator</v>
      </c>
      <c r="C41" t="str">
        <f>VLOOKUP(dataset_table[[#This Row],[id]],dataset!$A$2:$I$2533,3,FALSE)</f>
        <v>Ridley Scott</v>
      </c>
      <c r="D41">
        <f>VLOOKUP(dataset_table[[#This Row],[id]],dataset!$A$2:$I$2533,4,FALSE)</f>
        <v>2000</v>
      </c>
      <c r="E41">
        <f>VLOOKUP(dataset_table[[#This Row],[id]],dataset!$A$2:$I$2533,5,FALSE)</f>
        <v>155</v>
      </c>
      <c r="F41">
        <f>VLOOKUP(dataset_table[[#This Row],[id]],dataset!$A$2:$I$2533,7,FALSE)</f>
        <v>8.5</v>
      </c>
      <c r="G41">
        <f>VLOOKUP(dataset_table[[#This Row],[id]],dataset!$A$2:$I$2533,8,FALSE)</f>
        <v>67</v>
      </c>
      <c r="H41">
        <f>VLOOKUP(dataset_table[[#This Row],[id]],dataset!$A$2:$I$2533,9,FALSE)</f>
        <v>187.71</v>
      </c>
    </row>
    <row r="42" spans="1:8">
      <c r="A42">
        <f>A41+1</f>
        <v>40</v>
      </c>
      <c r="B42" t="str">
        <f>VLOOKUP(dataset_table[[#This Row],[id]],dataset!$A$2:$I$2533,2,FALSE)</f>
        <v>Alien</v>
      </c>
      <c r="C42" t="str">
        <f>VLOOKUP(dataset_table[[#This Row],[id]],dataset!$A$2:$I$2533,3,FALSE)</f>
        <v>Ridley Scott</v>
      </c>
      <c r="D42">
        <f>VLOOKUP(dataset_table[[#This Row],[id]],dataset!$A$2:$I$2533,4,FALSE)</f>
        <v>1979</v>
      </c>
      <c r="E42">
        <f>VLOOKUP(dataset_table[[#This Row],[id]],dataset!$A$2:$I$2533,5,FALSE)</f>
        <v>117</v>
      </c>
      <c r="F42">
        <f>VLOOKUP(dataset_table[[#This Row],[id]],dataset!$A$2:$I$2533,7,FALSE)</f>
        <v>8.5</v>
      </c>
      <c r="G42">
        <f>VLOOKUP(dataset_table[[#This Row],[id]],dataset!$A$2:$I$2533,8,FALSE)</f>
        <v>89</v>
      </c>
      <c r="H42">
        <f>VLOOKUP(dataset_table[[#This Row],[id]],dataset!$A$2:$I$2533,9,FALSE)</f>
        <v>78.900000000000006</v>
      </c>
    </row>
    <row r="43" spans="1:8">
      <c r="A43">
        <f>A42+1</f>
        <v>41</v>
      </c>
      <c r="B43" t="str">
        <f>VLOOKUP(dataset_table[[#This Row],[id]],dataset!$A$2:$I$2533,2,FALSE)</f>
        <v>Parasite</v>
      </c>
      <c r="C43" t="str">
        <f>VLOOKUP(dataset_table[[#This Row],[id]],dataset!$A$2:$I$2533,3,FALSE)</f>
        <v>Bong Joon Ho</v>
      </c>
      <c r="D43">
        <f>VLOOKUP(dataset_table[[#This Row],[id]],dataset!$A$2:$I$2533,4,FALSE)</f>
        <v>2019</v>
      </c>
      <c r="E43">
        <f>VLOOKUP(dataset_table[[#This Row],[id]],dataset!$A$2:$I$2533,5,FALSE)</f>
        <v>132</v>
      </c>
      <c r="F43">
        <f>VLOOKUP(dataset_table[[#This Row],[id]],dataset!$A$2:$I$2533,7,FALSE)</f>
        <v>8.5</v>
      </c>
      <c r="G43">
        <f>VLOOKUP(dataset_table[[#This Row],[id]],dataset!$A$2:$I$2533,8,FALSE)</f>
        <v>96</v>
      </c>
      <c r="H43">
        <f>VLOOKUP(dataset_table[[#This Row],[id]],dataset!$A$2:$I$2533,9,FALSE)</f>
        <v>53.37</v>
      </c>
    </row>
    <row r="44" spans="1:8">
      <c r="A44">
        <f>A43+1</f>
        <v>42</v>
      </c>
      <c r="B44" t="str">
        <f>VLOOKUP(dataset_table[[#This Row],[id]],dataset!$A$2:$I$2533,2,FALSE)</f>
        <v>The Prestige</v>
      </c>
      <c r="C44" t="str">
        <f>VLOOKUP(dataset_table[[#This Row],[id]],dataset!$A$2:$I$2533,3,FALSE)</f>
        <v>Christopher Nolan</v>
      </c>
      <c r="D44">
        <f>VLOOKUP(dataset_table[[#This Row],[id]],dataset!$A$2:$I$2533,4,FALSE)</f>
        <v>2006</v>
      </c>
      <c r="E44">
        <f>VLOOKUP(dataset_table[[#This Row],[id]],dataset!$A$2:$I$2533,5,FALSE)</f>
        <v>130</v>
      </c>
      <c r="F44">
        <f>VLOOKUP(dataset_table[[#This Row],[id]],dataset!$A$2:$I$2533,7,FALSE)</f>
        <v>8.5</v>
      </c>
      <c r="G44">
        <f>VLOOKUP(dataset_table[[#This Row],[id]],dataset!$A$2:$I$2533,8,FALSE)</f>
        <v>66</v>
      </c>
      <c r="H44">
        <f>VLOOKUP(dataset_table[[#This Row],[id]],dataset!$A$2:$I$2533,9,FALSE)</f>
        <v>53.09</v>
      </c>
    </row>
    <row r="45" spans="1:8">
      <c r="A45">
        <f>A44+1</f>
        <v>43</v>
      </c>
      <c r="B45" t="str">
        <f>VLOOKUP(dataset_table[[#This Row],[id]],dataset!$A$2:$I$2533,2,FALSE)</f>
        <v>Whiplash</v>
      </c>
      <c r="C45" t="str">
        <f>VLOOKUP(dataset_table[[#This Row],[id]],dataset!$A$2:$I$2533,3,FALSE)</f>
        <v>Damien Chazelle</v>
      </c>
      <c r="D45">
        <f>VLOOKUP(dataset_table[[#This Row],[id]],dataset!$A$2:$I$2533,4,FALSE)</f>
        <v>2014</v>
      </c>
      <c r="E45">
        <f>VLOOKUP(dataset_table[[#This Row],[id]],dataset!$A$2:$I$2533,5,FALSE)</f>
        <v>106</v>
      </c>
      <c r="F45">
        <f>VLOOKUP(dataset_table[[#This Row],[id]],dataset!$A$2:$I$2533,7,FALSE)</f>
        <v>8.5</v>
      </c>
      <c r="G45">
        <f>VLOOKUP(dataset_table[[#This Row],[id]],dataset!$A$2:$I$2533,8,FALSE)</f>
        <v>89</v>
      </c>
      <c r="H45">
        <f>VLOOKUP(dataset_table[[#This Row],[id]],dataset!$A$2:$I$2533,9,FALSE)</f>
        <v>13.09</v>
      </c>
    </row>
    <row r="46" spans="1:8">
      <c r="A46">
        <f>A45+1</f>
        <v>44</v>
      </c>
      <c r="B46" t="str">
        <f>VLOOKUP(dataset_table[[#This Row],[id]],dataset!$A$2:$I$2533,2,FALSE)</f>
        <v>Léon: The Professional</v>
      </c>
      <c r="C46" t="str">
        <f>VLOOKUP(dataset_table[[#This Row],[id]],dataset!$A$2:$I$2533,3,FALSE)</f>
        <v>Luc Besson</v>
      </c>
      <c r="D46">
        <f>VLOOKUP(dataset_table[[#This Row],[id]],dataset!$A$2:$I$2533,4,FALSE)</f>
        <v>1994</v>
      </c>
      <c r="E46">
        <f>VLOOKUP(dataset_table[[#This Row],[id]],dataset!$A$2:$I$2533,5,FALSE)</f>
        <v>110</v>
      </c>
      <c r="F46">
        <f>VLOOKUP(dataset_table[[#This Row],[id]],dataset!$A$2:$I$2533,7,FALSE)</f>
        <v>8.5</v>
      </c>
      <c r="G46">
        <f>VLOOKUP(dataset_table[[#This Row],[id]],dataset!$A$2:$I$2533,8,FALSE)</f>
        <v>64</v>
      </c>
      <c r="H46">
        <f>VLOOKUP(dataset_table[[#This Row],[id]],dataset!$A$2:$I$2533,9,FALSE)</f>
        <v>19.5</v>
      </c>
    </row>
    <row r="47" spans="1:8">
      <c r="A47">
        <f>A46+1</f>
        <v>45</v>
      </c>
      <c r="B47" t="str">
        <f>VLOOKUP(dataset_table[[#This Row],[id]],dataset!$A$2:$I$2533,2,FALSE)</f>
        <v>The Lion King</v>
      </c>
      <c r="C47" t="str">
        <f>VLOOKUP(dataset_table[[#This Row],[id]],dataset!$A$2:$I$2533,3,FALSE)</f>
        <v>Roger Allers</v>
      </c>
      <c r="D47">
        <f>VLOOKUP(dataset_table[[#This Row],[id]],dataset!$A$2:$I$2533,4,FALSE)</f>
        <v>1994</v>
      </c>
      <c r="E47">
        <f>VLOOKUP(dataset_table[[#This Row],[id]],dataset!$A$2:$I$2533,5,FALSE)</f>
        <v>88</v>
      </c>
      <c r="F47">
        <f>VLOOKUP(dataset_table[[#This Row],[id]],dataset!$A$2:$I$2533,7,FALSE)</f>
        <v>8.5</v>
      </c>
      <c r="G47">
        <f>VLOOKUP(dataset_table[[#This Row],[id]],dataset!$A$2:$I$2533,8,FALSE)</f>
        <v>88</v>
      </c>
      <c r="H47">
        <f>VLOOKUP(dataset_table[[#This Row],[id]],dataset!$A$2:$I$2533,9,FALSE)</f>
        <v>422.78</v>
      </c>
    </row>
    <row r="48" spans="1:8">
      <c r="A48">
        <f>A47+1</f>
        <v>46</v>
      </c>
      <c r="B48" t="str">
        <f>VLOOKUP(dataset_table[[#This Row],[id]],dataset!$A$2:$I$2533,2,FALSE)</f>
        <v>The Usual Suspects</v>
      </c>
      <c r="C48" t="str">
        <f>VLOOKUP(dataset_table[[#This Row],[id]],dataset!$A$2:$I$2533,3,FALSE)</f>
        <v>Bryan Singer</v>
      </c>
      <c r="D48">
        <f>VLOOKUP(dataset_table[[#This Row],[id]],dataset!$A$2:$I$2533,4,FALSE)</f>
        <v>1995</v>
      </c>
      <c r="E48">
        <f>VLOOKUP(dataset_table[[#This Row],[id]],dataset!$A$2:$I$2533,5,FALSE)</f>
        <v>106</v>
      </c>
      <c r="F48">
        <f>VLOOKUP(dataset_table[[#This Row],[id]],dataset!$A$2:$I$2533,7,FALSE)</f>
        <v>8.5</v>
      </c>
      <c r="G48">
        <f>VLOOKUP(dataset_table[[#This Row],[id]],dataset!$A$2:$I$2533,8,FALSE)</f>
        <v>77</v>
      </c>
      <c r="H48">
        <f>VLOOKUP(dataset_table[[#This Row],[id]],dataset!$A$2:$I$2533,9,FALSE)</f>
        <v>23.34</v>
      </c>
    </row>
    <row r="49" spans="1:8">
      <c r="A49">
        <f>A48+1</f>
        <v>47</v>
      </c>
      <c r="B49" t="str">
        <f>VLOOKUP(dataset_table[[#This Row],[id]],dataset!$A$2:$I$2533,2,FALSE)</f>
        <v>Casablanca</v>
      </c>
      <c r="C49" t="str">
        <f>VLOOKUP(dataset_table[[#This Row],[id]],dataset!$A$2:$I$2533,3,FALSE)</f>
        <v>Michael Curtiz</v>
      </c>
      <c r="D49">
        <f>VLOOKUP(dataset_table[[#This Row],[id]],dataset!$A$2:$I$2533,4,FALSE)</f>
        <v>1942</v>
      </c>
      <c r="E49">
        <f>VLOOKUP(dataset_table[[#This Row],[id]],dataset!$A$2:$I$2533,5,FALSE)</f>
        <v>102</v>
      </c>
      <c r="F49">
        <f>VLOOKUP(dataset_table[[#This Row],[id]],dataset!$A$2:$I$2533,7,FALSE)</f>
        <v>8.5</v>
      </c>
      <c r="G49">
        <f>VLOOKUP(dataset_table[[#This Row],[id]],dataset!$A$2:$I$2533,8,FALSE)</f>
        <v>100</v>
      </c>
      <c r="H49">
        <f>VLOOKUP(dataset_table[[#This Row],[id]],dataset!$A$2:$I$2533,9,FALSE)</f>
        <v>1.02</v>
      </c>
    </row>
    <row r="50" spans="1:8">
      <c r="A50">
        <f>A49+1</f>
        <v>48</v>
      </c>
      <c r="B50" t="str">
        <f>VLOOKUP(dataset_table[[#This Row],[id]],dataset!$A$2:$I$2533,2,FALSE)</f>
        <v>American History X</v>
      </c>
      <c r="C50" t="str">
        <f>VLOOKUP(dataset_table[[#This Row],[id]],dataset!$A$2:$I$2533,3,FALSE)</f>
        <v>Tony Kaye</v>
      </c>
      <c r="D50">
        <f>VLOOKUP(dataset_table[[#This Row],[id]],dataset!$A$2:$I$2533,4,FALSE)</f>
        <v>1998</v>
      </c>
      <c r="E50">
        <f>VLOOKUP(dataset_table[[#This Row],[id]],dataset!$A$2:$I$2533,5,FALSE)</f>
        <v>119</v>
      </c>
      <c r="F50">
        <f>VLOOKUP(dataset_table[[#This Row],[id]],dataset!$A$2:$I$2533,7,FALSE)</f>
        <v>8.5</v>
      </c>
      <c r="G50">
        <f>VLOOKUP(dataset_table[[#This Row],[id]],dataset!$A$2:$I$2533,8,FALSE)</f>
        <v>62</v>
      </c>
      <c r="H50">
        <f>VLOOKUP(dataset_table[[#This Row],[id]],dataset!$A$2:$I$2533,9,FALSE)</f>
        <v>6.72</v>
      </c>
    </row>
    <row r="51" spans="1:8">
      <c r="A51">
        <f>A50+1</f>
        <v>49</v>
      </c>
      <c r="B51" t="str">
        <f>VLOOKUP(dataset_table[[#This Row],[id]],dataset!$A$2:$I$2533,2,FALSE)</f>
        <v>Psycho</v>
      </c>
      <c r="C51" t="str">
        <f>VLOOKUP(dataset_table[[#This Row],[id]],dataset!$A$2:$I$2533,3,FALSE)</f>
        <v>Alfred Hitchcock</v>
      </c>
      <c r="D51">
        <f>VLOOKUP(dataset_table[[#This Row],[id]],dataset!$A$2:$I$2533,4,FALSE)</f>
        <v>1960</v>
      </c>
      <c r="E51">
        <f>VLOOKUP(dataset_table[[#This Row],[id]],dataset!$A$2:$I$2533,5,FALSE)</f>
        <v>109</v>
      </c>
      <c r="F51">
        <f>VLOOKUP(dataset_table[[#This Row],[id]],dataset!$A$2:$I$2533,7,FALSE)</f>
        <v>8.5</v>
      </c>
      <c r="G51">
        <f>VLOOKUP(dataset_table[[#This Row],[id]],dataset!$A$2:$I$2533,8,FALSE)</f>
        <v>97</v>
      </c>
      <c r="H51">
        <f>VLOOKUP(dataset_table[[#This Row],[id]],dataset!$A$2:$I$2533,9,FALSE)</f>
        <v>32</v>
      </c>
    </row>
    <row r="52" spans="1:8">
      <c r="A52">
        <f>A51+1</f>
        <v>50</v>
      </c>
      <c r="B52" t="str">
        <f>VLOOKUP(dataset_table[[#This Row],[id]],dataset!$A$2:$I$2533,2,FALSE)</f>
        <v>The Pianist</v>
      </c>
      <c r="C52" t="str">
        <f>VLOOKUP(dataset_table[[#This Row],[id]],dataset!$A$2:$I$2533,3,FALSE)</f>
        <v>Roman Polanski</v>
      </c>
      <c r="D52">
        <f>VLOOKUP(dataset_table[[#This Row],[id]],dataset!$A$2:$I$2533,4,FALSE)</f>
        <v>2002</v>
      </c>
      <c r="E52">
        <f>VLOOKUP(dataset_table[[#This Row],[id]],dataset!$A$2:$I$2533,5,FALSE)</f>
        <v>150</v>
      </c>
      <c r="F52">
        <f>VLOOKUP(dataset_table[[#This Row],[id]],dataset!$A$2:$I$2533,7,FALSE)</f>
        <v>8.5</v>
      </c>
      <c r="G52">
        <f>VLOOKUP(dataset_table[[#This Row],[id]],dataset!$A$2:$I$2533,8,FALSE)</f>
        <v>85</v>
      </c>
      <c r="H52">
        <f>VLOOKUP(dataset_table[[#This Row],[id]],dataset!$A$2:$I$2533,9,FALSE)</f>
        <v>32.57</v>
      </c>
    </row>
    <row r="53" spans="1:8">
      <c r="A53">
        <f>A52+1</f>
        <v>51</v>
      </c>
      <c r="B53" t="str">
        <f>VLOOKUP(dataset_table[[#This Row],[id]],dataset!$A$2:$I$2533,2,FALSE)</f>
        <v>The Intouchables</v>
      </c>
      <c r="C53" t="str">
        <f>VLOOKUP(dataset_table[[#This Row],[id]],dataset!$A$2:$I$2533,3,FALSE)</f>
        <v>Olivier Nakache</v>
      </c>
      <c r="D53">
        <f>VLOOKUP(dataset_table[[#This Row],[id]],dataset!$A$2:$I$2533,4,FALSE)</f>
        <v>2011</v>
      </c>
      <c r="E53">
        <f>VLOOKUP(dataset_table[[#This Row],[id]],dataset!$A$2:$I$2533,5,FALSE)</f>
        <v>112</v>
      </c>
      <c r="F53">
        <f>VLOOKUP(dataset_table[[#This Row],[id]],dataset!$A$2:$I$2533,7,FALSE)</f>
        <v>8.5</v>
      </c>
      <c r="G53">
        <f>VLOOKUP(dataset_table[[#This Row],[id]],dataset!$A$2:$I$2533,8,FALSE)</f>
        <v>57</v>
      </c>
      <c r="H53">
        <f>VLOOKUP(dataset_table[[#This Row],[id]],dataset!$A$2:$I$2533,9,FALSE)</f>
        <v>13.18</v>
      </c>
    </row>
    <row r="54" spans="1:8">
      <c r="A54">
        <f>A53+1</f>
        <v>52</v>
      </c>
      <c r="B54" t="str">
        <f>VLOOKUP(dataset_table[[#This Row],[id]],dataset!$A$2:$I$2533,2,FALSE)</f>
        <v>Once Upon a Time in the West</v>
      </c>
      <c r="C54" t="str">
        <f>VLOOKUP(dataset_table[[#This Row],[id]],dataset!$A$2:$I$2533,3,FALSE)</f>
        <v>Sergio Leone</v>
      </c>
      <c r="D54">
        <f>VLOOKUP(dataset_table[[#This Row],[id]],dataset!$A$2:$I$2533,4,FALSE)</f>
        <v>1968</v>
      </c>
      <c r="E54">
        <f>VLOOKUP(dataset_table[[#This Row],[id]],dataset!$A$2:$I$2533,5,FALSE)</f>
        <v>165</v>
      </c>
      <c r="F54">
        <f>VLOOKUP(dataset_table[[#This Row],[id]],dataset!$A$2:$I$2533,7,FALSE)</f>
        <v>8.5</v>
      </c>
      <c r="G54">
        <f>VLOOKUP(dataset_table[[#This Row],[id]],dataset!$A$2:$I$2533,8,FALSE)</f>
        <v>82</v>
      </c>
      <c r="H54">
        <f>VLOOKUP(dataset_table[[#This Row],[id]],dataset!$A$2:$I$2533,9,FALSE)</f>
        <v>5.32</v>
      </c>
    </row>
    <row r="55" spans="1:8">
      <c r="A55">
        <f>A54+1</f>
        <v>53</v>
      </c>
      <c r="B55" t="str">
        <f>VLOOKUP(dataset_table[[#This Row],[id]],dataset!$A$2:$I$2533,2,FALSE)</f>
        <v>Grave of the Fireflies</v>
      </c>
      <c r="C55" t="str">
        <f>VLOOKUP(dataset_table[[#This Row],[id]],dataset!$A$2:$I$2533,3,FALSE)</f>
        <v>Isao Takahata</v>
      </c>
      <c r="D55">
        <f>VLOOKUP(dataset_table[[#This Row],[id]],dataset!$A$2:$I$2533,4,FALSE)</f>
        <v>1988</v>
      </c>
      <c r="E55">
        <f>VLOOKUP(dataset_table[[#This Row],[id]],dataset!$A$2:$I$2533,5,FALSE)</f>
        <v>89</v>
      </c>
      <c r="F55">
        <f>VLOOKUP(dataset_table[[#This Row],[id]],dataset!$A$2:$I$2533,7,FALSE)</f>
        <v>8.5</v>
      </c>
      <c r="G55">
        <f>VLOOKUP(dataset_table[[#This Row],[id]],dataset!$A$2:$I$2533,8,FALSE)</f>
        <v>94</v>
      </c>
      <c r="H55">
        <f>VLOOKUP(dataset_table[[#This Row],[id]],dataset!$A$2:$I$2533,9,FALSE)</f>
        <v>0</v>
      </c>
    </row>
    <row r="56" spans="1:8">
      <c r="A56">
        <f>A55+1</f>
        <v>54</v>
      </c>
      <c r="B56" t="str">
        <f>VLOOKUP(dataset_table[[#This Row],[id]],dataset!$A$2:$I$2533,2,FALSE)</f>
        <v>Rear Window</v>
      </c>
      <c r="C56" t="str">
        <f>VLOOKUP(dataset_table[[#This Row],[id]],dataset!$A$2:$I$2533,3,FALSE)</f>
        <v>Alfred Hitchcock</v>
      </c>
      <c r="D56">
        <f>VLOOKUP(dataset_table[[#This Row],[id]],dataset!$A$2:$I$2533,4,FALSE)</f>
        <v>1954</v>
      </c>
      <c r="E56">
        <f>VLOOKUP(dataset_table[[#This Row],[id]],dataset!$A$2:$I$2533,5,FALSE)</f>
        <v>112</v>
      </c>
      <c r="F56">
        <f>VLOOKUP(dataset_table[[#This Row],[id]],dataset!$A$2:$I$2533,7,FALSE)</f>
        <v>8.5</v>
      </c>
      <c r="G56">
        <f>VLOOKUP(dataset_table[[#This Row],[id]],dataset!$A$2:$I$2533,8,FALSE)</f>
        <v>100</v>
      </c>
      <c r="H56">
        <f>VLOOKUP(dataset_table[[#This Row],[id]],dataset!$A$2:$I$2533,9,FALSE)</f>
        <v>36.76</v>
      </c>
    </row>
    <row r="57" spans="1:8">
      <c r="A57">
        <f>A56+1</f>
        <v>55</v>
      </c>
      <c r="B57" t="str">
        <f>VLOOKUP(dataset_table[[#This Row],[id]],dataset!$A$2:$I$2533,2,FALSE)</f>
        <v>Cinema Paradiso</v>
      </c>
      <c r="C57" t="str">
        <f>VLOOKUP(dataset_table[[#This Row],[id]],dataset!$A$2:$I$2533,3,FALSE)</f>
        <v>Giuseppe Tornatore</v>
      </c>
      <c r="D57">
        <f>VLOOKUP(dataset_table[[#This Row],[id]],dataset!$A$2:$I$2533,4,FALSE)</f>
        <v>1988</v>
      </c>
      <c r="E57">
        <f>VLOOKUP(dataset_table[[#This Row],[id]],dataset!$A$2:$I$2533,5,FALSE)</f>
        <v>155</v>
      </c>
      <c r="F57">
        <f>VLOOKUP(dataset_table[[#This Row],[id]],dataset!$A$2:$I$2533,7,FALSE)</f>
        <v>8.5</v>
      </c>
      <c r="G57">
        <f>VLOOKUP(dataset_table[[#This Row],[id]],dataset!$A$2:$I$2533,8,FALSE)</f>
        <v>80</v>
      </c>
      <c r="H57">
        <f>VLOOKUP(dataset_table[[#This Row],[id]],dataset!$A$2:$I$2533,9,FALSE)</f>
        <v>11.99</v>
      </c>
    </row>
    <row r="58" spans="1:8">
      <c r="A58">
        <f>A57+1</f>
        <v>56</v>
      </c>
      <c r="B58" t="str">
        <f>VLOOKUP(dataset_table[[#This Row],[id]],dataset!$A$2:$I$2533,2,FALSE)</f>
        <v>Modern Times</v>
      </c>
      <c r="C58" t="str">
        <f>VLOOKUP(dataset_table[[#This Row],[id]],dataset!$A$2:$I$2533,3,FALSE)</f>
        <v>Charles Chaplin</v>
      </c>
      <c r="D58">
        <f>VLOOKUP(dataset_table[[#This Row],[id]],dataset!$A$2:$I$2533,4,FALSE)</f>
        <v>1936</v>
      </c>
      <c r="E58">
        <f>VLOOKUP(dataset_table[[#This Row],[id]],dataset!$A$2:$I$2533,5,FALSE)</f>
        <v>87</v>
      </c>
      <c r="F58">
        <f>VLOOKUP(dataset_table[[#This Row],[id]],dataset!$A$2:$I$2533,7,FALSE)</f>
        <v>8.5</v>
      </c>
      <c r="G58">
        <f>VLOOKUP(dataset_table[[#This Row],[id]],dataset!$A$2:$I$2533,8,FALSE)</f>
        <v>96</v>
      </c>
      <c r="H58">
        <f>VLOOKUP(dataset_table[[#This Row],[id]],dataset!$A$2:$I$2533,9,FALSE)</f>
        <v>0.16</v>
      </c>
    </row>
    <row r="59" spans="1:8">
      <c r="A59">
        <f>A58+1</f>
        <v>57</v>
      </c>
      <c r="B59" t="str">
        <f>VLOOKUP(dataset_table[[#This Row],[id]],dataset!$A$2:$I$2533,2,FALSE)</f>
        <v>City Lights</v>
      </c>
      <c r="C59" t="str">
        <f>VLOOKUP(dataset_table[[#This Row],[id]],dataset!$A$2:$I$2533,3,FALSE)</f>
        <v>Charles Chaplin</v>
      </c>
      <c r="D59">
        <f>VLOOKUP(dataset_table[[#This Row],[id]],dataset!$A$2:$I$2533,4,FALSE)</f>
        <v>1931</v>
      </c>
      <c r="E59">
        <f>VLOOKUP(dataset_table[[#This Row],[id]],dataset!$A$2:$I$2533,5,FALSE)</f>
        <v>87</v>
      </c>
      <c r="F59">
        <f>VLOOKUP(dataset_table[[#This Row],[id]],dataset!$A$2:$I$2533,7,FALSE)</f>
        <v>8.5</v>
      </c>
      <c r="G59">
        <f>VLOOKUP(dataset_table[[#This Row],[id]],dataset!$A$2:$I$2533,8,FALSE)</f>
        <v>99</v>
      </c>
      <c r="H59">
        <f>VLOOKUP(dataset_table[[#This Row],[id]],dataset!$A$2:$I$2533,9,FALSE)</f>
        <v>0.02</v>
      </c>
    </row>
    <row r="60" spans="1:8">
      <c r="A60">
        <f>A59+1</f>
        <v>58</v>
      </c>
      <c r="B60">
        <f>VLOOKUP(dataset_table[[#This Row],[id]],dataset!$A$2:$I$2533,2,FALSE)</f>
        <v>96</v>
      </c>
      <c r="C60" t="str">
        <f>VLOOKUP(dataset_table[[#This Row],[id]],dataset!$A$2:$I$2533,3,FALSE)</f>
        <v>C. Prem Kumar</v>
      </c>
      <c r="D60">
        <f>VLOOKUP(dataset_table[[#This Row],[id]],dataset!$A$2:$I$2533,4,FALSE)</f>
        <v>2018</v>
      </c>
      <c r="E60">
        <f>VLOOKUP(dataset_table[[#This Row],[id]],dataset!$A$2:$I$2533,5,FALSE)</f>
        <v>158</v>
      </c>
      <c r="F60">
        <f>VLOOKUP(dataset_table[[#This Row],[id]],dataset!$A$2:$I$2533,7,FALSE)</f>
        <v>8.5</v>
      </c>
      <c r="G60">
        <f>VLOOKUP(dataset_table[[#This Row],[id]],dataset!$A$2:$I$2533,8,FALSE)</f>
        <v>0</v>
      </c>
      <c r="H60">
        <f>VLOOKUP(dataset_table[[#This Row],[id]],dataset!$A$2:$I$2533,9,FALSE)</f>
        <v>0</v>
      </c>
    </row>
    <row r="61" spans="1:8">
      <c r="A61">
        <f>A60+1</f>
        <v>59</v>
      </c>
      <c r="B61" t="str">
        <f>VLOOKUP(dataset_table[[#This Row],[id]],dataset!$A$2:$I$2533,2,FALSE)</f>
        <v>Indiana Jones and the Raiders of the Lost Ark</v>
      </c>
      <c r="C61" t="str">
        <f>VLOOKUP(dataset_table[[#This Row],[id]],dataset!$A$2:$I$2533,3,FALSE)</f>
        <v>Steven Spielberg</v>
      </c>
      <c r="D61">
        <f>VLOOKUP(dataset_table[[#This Row],[id]],dataset!$A$2:$I$2533,4,FALSE)</f>
        <v>1981</v>
      </c>
      <c r="E61">
        <f>VLOOKUP(dataset_table[[#This Row],[id]],dataset!$A$2:$I$2533,5,FALSE)</f>
        <v>115</v>
      </c>
      <c r="F61">
        <f>VLOOKUP(dataset_table[[#This Row],[id]],dataset!$A$2:$I$2533,7,FALSE)</f>
        <v>8.4</v>
      </c>
      <c r="G61">
        <f>VLOOKUP(dataset_table[[#This Row],[id]],dataset!$A$2:$I$2533,8,FALSE)</f>
        <v>85</v>
      </c>
      <c r="H61">
        <f>VLOOKUP(dataset_table[[#This Row],[id]],dataset!$A$2:$I$2533,9,FALSE)</f>
        <v>248.16</v>
      </c>
    </row>
    <row r="62" spans="1:8">
      <c r="A62">
        <f>A61+1</f>
        <v>60</v>
      </c>
      <c r="B62" t="str">
        <f>VLOOKUP(dataset_table[[#This Row],[id]],dataset!$A$2:$I$2533,2,FALSE)</f>
        <v>Spider-Man: Into the Spider-Verse</v>
      </c>
      <c r="C62" t="str">
        <f>VLOOKUP(dataset_table[[#This Row],[id]],dataset!$A$2:$I$2533,3,FALSE)</f>
        <v>Bob Persichetti</v>
      </c>
      <c r="D62">
        <f>VLOOKUP(dataset_table[[#This Row],[id]],dataset!$A$2:$I$2533,4,FALSE)</f>
        <v>2018</v>
      </c>
      <c r="E62">
        <f>VLOOKUP(dataset_table[[#This Row],[id]],dataset!$A$2:$I$2533,5,FALSE)</f>
        <v>117</v>
      </c>
      <c r="F62">
        <f>VLOOKUP(dataset_table[[#This Row],[id]],dataset!$A$2:$I$2533,7,FALSE)</f>
        <v>8.4</v>
      </c>
      <c r="G62">
        <f>VLOOKUP(dataset_table[[#This Row],[id]],dataset!$A$2:$I$2533,8,FALSE)</f>
        <v>87</v>
      </c>
      <c r="H62">
        <f>VLOOKUP(dataset_table[[#This Row],[id]],dataset!$A$2:$I$2533,9,FALSE)</f>
        <v>190.24</v>
      </c>
    </row>
    <row r="63" spans="1:8">
      <c r="A63">
        <f>A62+1</f>
        <v>61</v>
      </c>
      <c r="B63" t="str">
        <f>VLOOKUP(dataset_table[[#This Row],[id]],dataset!$A$2:$I$2533,2,FALSE)</f>
        <v>Avengers: Endgame</v>
      </c>
      <c r="C63" t="str">
        <f>VLOOKUP(dataset_table[[#This Row],[id]],dataset!$A$2:$I$2533,3,FALSE)</f>
        <v>Anthony Russo</v>
      </c>
      <c r="D63">
        <f>VLOOKUP(dataset_table[[#This Row],[id]],dataset!$A$2:$I$2533,4,FALSE)</f>
        <v>2019</v>
      </c>
      <c r="E63">
        <f>VLOOKUP(dataset_table[[#This Row],[id]],dataset!$A$2:$I$2533,5,FALSE)</f>
        <v>181</v>
      </c>
      <c r="F63">
        <f>VLOOKUP(dataset_table[[#This Row],[id]],dataset!$A$2:$I$2533,7,FALSE)</f>
        <v>8.4</v>
      </c>
      <c r="G63">
        <f>VLOOKUP(dataset_table[[#This Row],[id]],dataset!$A$2:$I$2533,8,FALSE)</f>
        <v>78</v>
      </c>
      <c r="H63">
        <f>VLOOKUP(dataset_table[[#This Row],[id]],dataset!$A$2:$I$2533,9,FALSE)</f>
        <v>858.37</v>
      </c>
    </row>
    <row r="64" spans="1:8">
      <c r="A64">
        <f>A63+1</f>
        <v>62</v>
      </c>
      <c r="B64" t="str">
        <f>VLOOKUP(dataset_table[[#This Row],[id]],dataset!$A$2:$I$2533,2,FALSE)</f>
        <v>Django Unchained</v>
      </c>
      <c r="C64" t="str">
        <f>VLOOKUP(dataset_table[[#This Row],[id]],dataset!$A$2:$I$2533,3,FALSE)</f>
        <v>Quentin Tarantino</v>
      </c>
      <c r="D64">
        <f>VLOOKUP(dataset_table[[#This Row],[id]],dataset!$A$2:$I$2533,4,FALSE)</f>
        <v>2012</v>
      </c>
      <c r="E64">
        <f>VLOOKUP(dataset_table[[#This Row],[id]],dataset!$A$2:$I$2533,5,FALSE)</f>
        <v>165</v>
      </c>
      <c r="F64">
        <f>VLOOKUP(dataset_table[[#This Row],[id]],dataset!$A$2:$I$2533,7,FALSE)</f>
        <v>8.4</v>
      </c>
      <c r="G64">
        <f>VLOOKUP(dataset_table[[#This Row],[id]],dataset!$A$2:$I$2533,8,FALSE)</f>
        <v>81</v>
      </c>
      <c r="H64">
        <f>VLOOKUP(dataset_table[[#This Row],[id]],dataset!$A$2:$I$2533,9,FALSE)</f>
        <v>162.81</v>
      </c>
    </row>
    <row r="65" spans="1:8">
      <c r="A65">
        <f>A64+1</f>
        <v>63</v>
      </c>
      <c r="B65" t="str">
        <f>VLOOKUP(dataset_table[[#This Row],[id]],dataset!$A$2:$I$2533,2,FALSE)</f>
        <v>Apocalypse Now</v>
      </c>
      <c r="C65" t="str">
        <f>VLOOKUP(dataset_table[[#This Row],[id]],dataset!$A$2:$I$2533,3,FALSE)</f>
        <v>Francis Ford Coppola</v>
      </c>
      <c r="D65">
        <f>VLOOKUP(dataset_table[[#This Row],[id]],dataset!$A$2:$I$2533,4,FALSE)</f>
        <v>1979</v>
      </c>
      <c r="E65">
        <f>VLOOKUP(dataset_table[[#This Row],[id]],dataset!$A$2:$I$2533,5,FALSE)</f>
        <v>147</v>
      </c>
      <c r="F65">
        <f>VLOOKUP(dataset_table[[#This Row],[id]],dataset!$A$2:$I$2533,7,FALSE)</f>
        <v>8.4</v>
      </c>
      <c r="G65">
        <f>VLOOKUP(dataset_table[[#This Row],[id]],dataset!$A$2:$I$2533,8,FALSE)</f>
        <v>94</v>
      </c>
      <c r="H65">
        <f>VLOOKUP(dataset_table[[#This Row],[id]],dataset!$A$2:$I$2533,9,FALSE)</f>
        <v>83.47</v>
      </c>
    </row>
    <row r="66" spans="1:8">
      <c r="A66">
        <f>A65+1</f>
        <v>64</v>
      </c>
      <c r="B66" t="str">
        <f>VLOOKUP(dataset_table[[#This Row],[id]],dataset!$A$2:$I$2533,2,FALSE)</f>
        <v>Aliens</v>
      </c>
      <c r="C66" t="str">
        <f>VLOOKUP(dataset_table[[#This Row],[id]],dataset!$A$2:$I$2533,3,FALSE)</f>
        <v>James Cameron</v>
      </c>
      <c r="D66">
        <f>VLOOKUP(dataset_table[[#This Row],[id]],dataset!$A$2:$I$2533,4,FALSE)</f>
        <v>1986</v>
      </c>
      <c r="E66">
        <f>VLOOKUP(dataset_table[[#This Row],[id]],dataset!$A$2:$I$2533,5,FALSE)</f>
        <v>137</v>
      </c>
      <c r="F66">
        <f>VLOOKUP(dataset_table[[#This Row],[id]],dataset!$A$2:$I$2533,7,FALSE)</f>
        <v>8.4</v>
      </c>
      <c r="G66">
        <f>VLOOKUP(dataset_table[[#This Row],[id]],dataset!$A$2:$I$2533,8,FALSE)</f>
        <v>84</v>
      </c>
      <c r="H66">
        <f>VLOOKUP(dataset_table[[#This Row],[id]],dataset!$A$2:$I$2533,9,FALSE)</f>
        <v>85.16</v>
      </c>
    </row>
    <row r="67" spans="1:8">
      <c r="A67">
        <f>A66+1</f>
        <v>65</v>
      </c>
      <c r="B67" t="str">
        <f>VLOOKUP(dataset_table[[#This Row],[id]],dataset!$A$2:$I$2533,2,FALSE)</f>
        <v>Joker</v>
      </c>
      <c r="C67" t="str">
        <f>VLOOKUP(dataset_table[[#This Row],[id]],dataset!$A$2:$I$2533,3,FALSE)</f>
        <v>Todd Phillips</v>
      </c>
      <c r="D67">
        <f>VLOOKUP(dataset_table[[#This Row],[id]],dataset!$A$2:$I$2533,4,FALSE)</f>
        <v>2019</v>
      </c>
      <c r="E67">
        <f>VLOOKUP(dataset_table[[#This Row],[id]],dataset!$A$2:$I$2533,5,FALSE)</f>
        <v>122</v>
      </c>
      <c r="F67">
        <f>VLOOKUP(dataset_table[[#This Row],[id]],dataset!$A$2:$I$2533,7,FALSE)</f>
        <v>8.4</v>
      </c>
      <c r="G67">
        <f>VLOOKUP(dataset_table[[#This Row],[id]],dataset!$A$2:$I$2533,8,FALSE)</f>
        <v>59</v>
      </c>
      <c r="H67">
        <f>VLOOKUP(dataset_table[[#This Row],[id]],dataset!$A$2:$I$2533,9,FALSE)</f>
        <v>335.45</v>
      </c>
    </row>
    <row r="68" spans="1:8">
      <c r="A68">
        <f>A67+1</f>
        <v>66</v>
      </c>
      <c r="B68" t="str">
        <f>VLOOKUP(dataset_table[[#This Row],[id]],dataset!$A$2:$I$2533,2,FALSE)</f>
        <v>The Dark Knight Rises</v>
      </c>
      <c r="C68" t="str">
        <f>VLOOKUP(dataset_table[[#This Row],[id]],dataset!$A$2:$I$2533,3,FALSE)</f>
        <v>Christopher Nolan</v>
      </c>
      <c r="D68">
        <f>VLOOKUP(dataset_table[[#This Row],[id]],dataset!$A$2:$I$2533,4,FALSE)</f>
        <v>2012</v>
      </c>
      <c r="E68">
        <f>VLOOKUP(dataset_table[[#This Row],[id]],dataset!$A$2:$I$2533,5,FALSE)</f>
        <v>164</v>
      </c>
      <c r="F68">
        <f>VLOOKUP(dataset_table[[#This Row],[id]],dataset!$A$2:$I$2533,7,FALSE)</f>
        <v>8.4</v>
      </c>
      <c r="G68">
        <f>VLOOKUP(dataset_table[[#This Row],[id]],dataset!$A$2:$I$2533,8,FALSE)</f>
        <v>78</v>
      </c>
      <c r="H68">
        <f>VLOOKUP(dataset_table[[#This Row],[id]],dataset!$A$2:$I$2533,9,FALSE)</f>
        <v>448.14</v>
      </c>
    </row>
    <row r="69" spans="1:8">
      <c r="A69">
        <f>A68+1</f>
        <v>67</v>
      </c>
      <c r="B69" t="str">
        <f>VLOOKUP(dataset_table[[#This Row],[id]],dataset!$A$2:$I$2533,2,FALSE)</f>
        <v>Avengers: Infinity War</v>
      </c>
      <c r="C69" t="str">
        <f>VLOOKUP(dataset_table[[#This Row],[id]],dataset!$A$2:$I$2533,3,FALSE)</f>
        <v>Anthony Russo</v>
      </c>
      <c r="D69">
        <f>VLOOKUP(dataset_table[[#This Row],[id]],dataset!$A$2:$I$2533,4,FALSE)</f>
        <v>2018</v>
      </c>
      <c r="E69">
        <f>VLOOKUP(dataset_table[[#This Row],[id]],dataset!$A$2:$I$2533,5,FALSE)</f>
        <v>149</v>
      </c>
      <c r="F69">
        <f>VLOOKUP(dataset_table[[#This Row],[id]],dataset!$A$2:$I$2533,7,FALSE)</f>
        <v>8.4</v>
      </c>
      <c r="G69">
        <f>VLOOKUP(dataset_table[[#This Row],[id]],dataset!$A$2:$I$2533,8,FALSE)</f>
        <v>68</v>
      </c>
      <c r="H69">
        <f>VLOOKUP(dataset_table[[#This Row],[id]],dataset!$A$2:$I$2533,9,FALSE)</f>
        <v>678.82</v>
      </c>
    </row>
    <row r="70" spans="1:8">
      <c r="A70">
        <f>A69+1</f>
        <v>68</v>
      </c>
      <c r="B70" t="str">
        <f>VLOOKUP(dataset_table[[#This Row],[id]],dataset!$A$2:$I$2533,2,FALSE)</f>
        <v>The Shining</v>
      </c>
      <c r="C70" t="str">
        <f>VLOOKUP(dataset_table[[#This Row],[id]],dataset!$A$2:$I$2533,3,FALSE)</f>
        <v>Stanley Kubrick</v>
      </c>
      <c r="D70">
        <f>VLOOKUP(dataset_table[[#This Row],[id]],dataset!$A$2:$I$2533,4,FALSE)</f>
        <v>1980</v>
      </c>
      <c r="E70">
        <f>VLOOKUP(dataset_table[[#This Row],[id]],dataset!$A$2:$I$2533,5,FALSE)</f>
        <v>146</v>
      </c>
      <c r="F70">
        <f>VLOOKUP(dataset_table[[#This Row],[id]],dataset!$A$2:$I$2533,7,FALSE)</f>
        <v>8.4</v>
      </c>
      <c r="G70">
        <f>VLOOKUP(dataset_table[[#This Row],[id]],dataset!$A$2:$I$2533,8,FALSE)</f>
        <v>66</v>
      </c>
      <c r="H70">
        <f>VLOOKUP(dataset_table[[#This Row],[id]],dataset!$A$2:$I$2533,9,FALSE)</f>
        <v>44.02</v>
      </c>
    </row>
    <row r="71" spans="1:8">
      <c r="A71">
        <f>A70+1</f>
        <v>69</v>
      </c>
      <c r="B71" t="str">
        <f>VLOOKUP(dataset_table[[#This Row],[id]],dataset!$A$2:$I$2533,2,FALSE)</f>
        <v>Oldboy</v>
      </c>
      <c r="C71" t="str">
        <f>VLOOKUP(dataset_table[[#This Row],[id]],dataset!$A$2:$I$2533,3,FALSE)</f>
        <v>Park Chan-wook</v>
      </c>
      <c r="D71">
        <f>VLOOKUP(dataset_table[[#This Row],[id]],dataset!$A$2:$I$2533,4,FALSE)</f>
        <v>2003</v>
      </c>
      <c r="E71">
        <f>VLOOKUP(dataset_table[[#This Row],[id]],dataset!$A$2:$I$2533,5,FALSE)</f>
        <v>120</v>
      </c>
      <c r="F71">
        <f>VLOOKUP(dataset_table[[#This Row],[id]],dataset!$A$2:$I$2533,7,FALSE)</f>
        <v>8.4</v>
      </c>
      <c r="G71">
        <f>VLOOKUP(dataset_table[[#This Row],[id]],dataset!$A$2:$I$2533,8,FALSE)</f>
        <v>77</v>
      </c>
      <c r="H71">
        <f>VLOOKUP(dataset_table[[#This Row],[id]],dataset!$A$2:$I$2533,9,FALSE)</f>
        <v>0.71</v>
      </c>
    </row>
    <row r="72" spans="1:8">
      <c r="A72">
        <f>A71+1</f>
        <v>70</v>
      </c>
      <c r="B72" t="str">
        <f>VLOOKUP(dataset_table[[#This Row],[id]],dataset!$A$2:$I$2533,2,FALSE)</f>
        <v>Memento</v>
      </c>
      <c r="C72" t="str">
        <f>VLOOKUP(dataset_table[[#This Row],[id]],dataset!$A$2:$I$2533,3,FALSE)</f>
        <v>Christopher Nolan</v>
      </c>
      <c r="D72">
        <f>VLOOKUP(dataset_table[[#This Row],[id]],dataset!$A$2:$I$2533,4,FALSE)</f>
        <v>2000</v>
      </c>
      <c r="E72">
        <f>VLOOKUP(dataset_table[[#This Row],[id]],dataset!$A$2:$I$2533,5,FALSE)</f>
        <v>113</v>
      </c>
      <c r="F72">
        <f>VLOOKUP(dataset_table[[#This Row],[id]],dataset!$A$2:$I$2533,7,FALSE)</f>
        <v>8.4</v>
      </c>
      <c r="G72">
        <f>VLOOKUP(dataset_table[[#This Row],[id]],dataset!$A$2:$I$2533,8,FALSE)</f>
        <v>83</v>
      </c>
      <c r="H72">
        <f>VLOOKUP(dataset_table[[#This Row],[id]],dataset!$A$2:$I$2533,9,FALSE)</f>
        <v>25.54</v>
      </c>
    </row>
    <row r="73" spans="1:8">
      <c r="A73">
        <f>A72+1</f>
        <v>71</v>
      </c>
      <c r="B73" t="str">
        <f>VLOOKUP(dataset_table[[#This Row],[id]],dataset!$A$2:$I$2533,2,FALSE)</f>
        <v>Amadeus</v>
      </c>
      <c r="C73" t="str">
        <f>VLOOKUP(dataset_table[[#This Row],[id]],dataset!$A$2:$I$2533,3,FALSE)</f>
        <v>Milos Forman</v>
      </c>
      <c r="D73">
        <f>VLOOKUP(dataset_table[[#This Row],[id]],dataset!$A$2:$I$2533,4,FALSE)</f>
        <v>1984</v>
      </c>
      <c r="E73">
        <f>VLOOKUP(dataset_table[[#This Row],[id]],dataset!$A$2:$I$2533,5,FALSE)</f>
        <v>160</v>
      </c>
      <c r="F73">
        <f>VLOOKUP(dataset_table[[#This Row],[id]],dataset!$A$2:$I$2533,7,FALSE)</f>
        <v>8.4</v>
      </c>
      <c r="G73">
        <f>VLOOKUP(dataset_table[[#This Row],[id]],dataset!$A$2:$I$2533,8,FALSE)</f>
        <v>88</v>
      </c>
      <c r="H73">
        <f>VLOOKUP(dataset_table[[#This Row],[id]],dataset!$A$2:$I$2533,9,FALSE)</f>
        <v>51.97</v>
      </c>
    </row>
    <row r="74" spans="1:8">
      <c r="A74">
        <f>A73+1</f>
        <v>72</v>
      </c>
      <c r="B74" t="str">
        <f>VLOOKUP(dataset_table[[#This Row],[id]],dataset!$A$2:$I$2533,2,FALSE)</f>
        <v>Come and See</v>
      </c>
      <c r="C74" t="str">
        <f>VLOOKUP(dataset_table[[#This Row],[id]],dataset!$A$2:$I$2533,3,FALSE)</f>
        <v>Elem Klimov</v>
      </c>
      <c r="D74">
        <f>VLOOKUP(dataset_table[[#This Row],[id]],dataset!$A$2:$I$2533,4,FALSE)</f>
        <v>1985</v>
      </c>
      <c r="E74">
        <f>VLOOKUP(dataset_table[[#This Row],[id]],dataset!$A$2:$I$2533,5,FALSE)</f>
        <v>142</v>
      </c>
      <c r="F74">
        <f>VLOOKUP(dataset_table[[#This Row],[id]],dataset!$A$2:$I$2533,7,FALSE)</f>
        <v>8.4</v>
      </c>
      <c r="G74">
        <f>VLOOKUP(dataset_table[[#This Row],[id]],dataset!$A$2:$I$2533,8,FALSE)</f>
        <v>0</v>
      </c>
      <c r="H74">
        <f>VLOOKUP(dataset_table[[#This Row],[id]],dataset!$A$2:$I$2533,9,FALSE)</f>
        <v>0</v>
      </c>
    </row>
    <row r="75" spans="1:8">
      <c r="A75">
        <f>A74+1</f>
        <v>73</v>
      </c>
      <c r="B75" t="str">
        <f>VLOOKUP(dataset_table[[#This Row],[id]],dataset!$A$2:$I$2533,2,FALSE)</f>
        <v>Coco</v>
      </c>
      <c r="C75" t="str">
        <f>VLOOKUP(dataset_table[[#This Row],[id]],dataset!$A$2:$I$2533,3,FALSE)</f>
        <v>Lee Unkrich</v>
      </c>
      <c r="D75">
        <f>VLOOKUP(dataset_table[[#This Row],[id]],dataset!$A$2:$I$2533,4,FALSE)</f>
        <v>2017</v>
      </c>
      <c r="E75">
        <f>VLOOKUP(dataset_table[[#This Row],[id]],dataset!$A$2:$I$2533,5,FALSE)</f>
        <v>105</v>
      </c>
      <c r="F75">
        <f>VLOOKUP(dataset_table[[#This Row],[id]],dataset!$A$2:$I$2533,7,FALSE)</f>
        <v>8.4</v>
      </c>
      <c r="G75">
        <f>VLOOKUP(dataset_table[[#This Row],[id]],dataset!$A$2:$I$2533,8,FALSE)</f>
        <v>81</v>
      </c>
      <c r="H75">
        <f>VLOOKUP(dataset_table[[#This Row],[id]],dataset!$A$2:$I$2533,9,FALSE)</f>
        <v>209.73</v>
      </c>
    </row>
    <row r="76" spans="1:8">
      <c r="A76">
        <f>A75+1</f>
        <v>74</v>
      </c>
      <c r="B76" t="str">
        <f>VLOOKUP(dataset_table[[#This Row],[id]],dataset!$A$2:$I$2533,2,FALSE)</f>
        <v>Your Name.</v>
      </c>
      <c r="C76" t="str">
        <f>VLOOKUP(dataset_table[[#This Row],[id]],dataset!$A$2:$I$2533,3,FALSE)</f>
        <v>Makoto Shinkai</v>
      </c>
      <c r="D76">
        <f>VLOOKUP(dataset_table[[#This Row],[id]],dataset!$A$2:$I$2533,4,FALSE)</f>
        <v>2016</v>
      </c>
      <c r="E76">
        <f>VLOOKUP(dataset_table[[#This Row],[id]],dataset!$A$2:$I$2533,5,FALSE)</f>
        <v>106</v>
      </c>
      <c r="F76">
        <f>VLOOKUP(dataset_table[[#This Row],[id]],dataset!$A$2:$I$2533,7,FALSE)</f>
        <v>8.4</v>
      </c>
      <c r="G76">
        <f>VLOOKUP(dataset_table[[#This Row],[id]],dataset!$A$2:$I$2533,8,FALSE)</f>
        <v>81</v>
      </c>
      <c r="H76">
        <f>VLOOKUP(dataset_table[[#This Row],[id]],dataset!$A$2:$I$2533,9,FALSE)</f>
        <v>5.0199999999999996</v>
      </c>
    </row>
    <row r="77" spans="1:8">
      <c r="A77">
        <f>A76+1</f>
        <v>75</v>
      </c>
      <c r="B77" t="str">
        <f>VLOOKUP(dataset_table[[#This Row],[id]],dataset!$A$2:$I$2533,2,FALSE)</f>
        <v>WALL·E</v>
      </c>
      <c r="C77" t="str">
        <f>VLOOKUP(dataset_table[[#This Row],[id]],dataset!$A$2:$I$2533,3,FALSE)</f>
        <v>Andrew Stanton</v>
      </c>
      <c r="D77">
        <f>VLOOKUP(dataset_table[[#This Row],[id]],dataset!$A$2:$I$2533,4,FALSE)</f>
        <v>2008</v>
      </c>
      <c r="E77">
        <f>VLOOKUP(dataset_table[[#This Row],[id]],dataset!$A$2:$I$2533,5,FALSE)</f>
        <v>98</v>
      </c>
      <c r="F77">
        <f>VLOOKUP(dataset_table[[#This Row],[id]],dataset!$A$2:$I$2533,7,FALSE)</f>
        <v>8.4</v>
      </c>
      <c r="G77">
        <f>VLOOKUP(dataset_table[[#This Row],[id]],dataset!$A$2:$I$2533,8,FALSE)</f>
        <v>95</v>
      </c>
      <c r="H77">
        <f>VLOOKUP(dataset_table[[#This Row],[id]],dataset!$A$2:$I$2533,9,FALSE)</f>
        <v>223.81</v>
      </c>
    </row>
    <row r="78" spans="1:8">
      <c r="A78">
        <f>A77+1</f>
        <v>76</v>
      </c>
      <c r="B78" t="str">
        <f>VLOOKUP(dataset_table[[#This Row],[id]],dataset!$A$2:$I$2533,2,FALSE)</f>
        <v>3 Idiots</v>
      </c>
      <c r="C78" t="str">
        <f>VLOOKUP(dataset_table[[#This Row],[id]],dataset!$A$2:$I$2533,3,FALSE)</f>
        <v>Rajkumar Hirani</v>
      </c>
      <c r="D78">
        <f>VLOOKUP(dataset_table[[#This Row],[id]],dataset!$A$2:$I$2533,4,FALSE)</f>
        <v>2009</v>
      </c>
      <c r="E78">
        <f>VLOOKUP(dataset_table[[#This Row],[id]],dataset!$A$2:$I$2533,5,FALSE)</f>
        <v>170</v>
      </c>
      <c r="F78">
        <f>VLOOKUP(dataset_table[[#This Row],[id]],dataset!$A$2:$I$2533,7,FALSE)</f>
        <v>8.4</v>
      </c>
      <c r="G78">
        <f>VLOOKUP(dataset_table[[#This Row],[id]],dataset!$A$2:$I$2533,8,FALSE)</f>
        <v>67</v>
      </c>
      <c r="H78">
        <f>VLOOKUP(dataset_table[[#This Row],[id]],dataset!$A$2:$I$2533,9,FALSE)</f>
        <v>6.53</v>
      </c>
    </row>
    <row r="79" spans="1:8">
      <c r="A79">
        <f>A78+1</f>
        <v>77</v>
      </c>
      <c r="B79" t="str">
        <f>VLOOKUP(dataset_table[[#This Row],[id]],dataset!$A$2:$I$2533,2,FALSE)</f>
        <v>The Lives of Others</v>
      </c>
      <c r="C79" t="str">
        <f>VLOOKUP(dataset_table[[#This Row],[id]],dataset!$A$2:$I$2533,3,FALSE)</f>
        <v>Florian Henckel von Donnersmarck</v>
      </c>
      <c r="D79">
        <f>VLOOKUP(dataset_table[[#This Row],[id]],dataset!$A$2:$I$2533,4,FALSE)</f>
        <v>2006</v>
      </c>
      <c r="E79">
        <f>VLOOKUP(dataset_table[[#This Row],[id]],dataset!$A$2:$I$2533,5,FALSE)</f>
        <v>137</v>
      </c>
      <c r="F79">
        <f>VLOOKUP(dataset_table[[#This Row],[id]],dataset!$A$2:$I$2533,7,FALSE)</f>
        <v>8.4</v>
      </c>
      <c r="G79">
        <f>VLOOKUP(dataset_table[[#This Row],[id]],dataset!$A$2:$I$2533,8,FALSE)</f>
        <v>89</v>
      </c>
      <c r="H79">
        <f>VLOOKUP(dataset_table[[#This Row],[id]],dataset!$A$2:$I$2533,9,FALSE)</f>
        <v>11.29</v>
      </c>
    </row>
    <row r="80" spans="1:8">
      <c r="A80">
        <f>A79+1</f>
        <v>78</v>
      </c>
      <c r="B80" t="str">
        <f>VLOOKUP(dataset_table[[#This Row],[id]],dataset!$A$2:$I$2533,2,FALSE)</f>
        <v>Dr. Strangelove or: How I Learned to Stop Worrying and Love the Bomb</v>
      </c>
      <c r="C80" t="str">
        <f>VLOOKUP(dataset_table[[#This Row],[id]],dataset!$A$2:$I$2533,3,FALSE)</f>
        <v>Stanley Kubrick</v>
      </c>
      <c r="D80">
        <f>VLOOKUP(dataset_table[[#This Row],[id]],dataset!$A$2:$I$2533,4,FALSE)</f>
        <v>1964</v>
      </c>
      <c r="E80">
        <f>VLOOKUP(dataset_table[[#This Row],[id]],dataset!$A$2:$I$2533,5,FALSE)</f>
        <v>95</v>
      </c>
      <c r="F80">
        <f>VLOOKUP(dataset_table[[#This Row],[id]],dataset!$A$2:$I$2533,7,FALSE)</f>
        <v>8.4</v>
      </c>
      <c r="G80">
        <f>VLOOKUP(dataset_table[[#This Row],[id]],dataset!$A$2:$I$2533,8,FALSE)</f>
        <v>97</v>
      </c>
      <c r="H80">
        <f>VLOOKUP(dataset_table[[#This Row],[id]],dataset!$A$2:$I$2533,9,FALSE)</f>
        <v>0.28000000000000003</v>
      </c>
    </row>
    <row r="81" spans="1:8">
      <c r="A81">
        <f>A80+1</f>
        <v>79</v>
      </c>
      <c r="B81" t="str">
        <f>VLOOKUP(dataset_table[[#This Row],[id]],dataset!$A$2:$I$2533,2,FALSE)</f>
        <v>Das Boot</v>
      </c>
      <c r="C81" t="str">
        <f>VLOOKUP(dataset_table[[#This Row],[id]],dataset!$A$2:$I$2533,3,FALSE)</f>
        <v>Wolfgang Petersen</v>
      </c>
      <c r="D81">
        <f>VLOOKUP(dataset_table[[#This Row],[id]],dataset!$A$2:$I$2533,4,FALSE)</f>
        <v>1981</v>
      </c>
      <c r="E81">
        <f>VLOOKUP(dataset_table[[#This Row],[id]],dataset!$A$2:$I$2533,5,FALSE)</f>
        <v>149</v>
      </c>
      <c r="F81">
        <f>VLOOKUP(dataset_table[[#This Row],[id]],dataset!$A$2:$I$2533,7,FALSE)</f>
        <v>8.4</v>
      </c>
      <c r="G81">
        <f>VLOOKUP(dataset_table[[#This Row],[id]],dataset!$A$2:$I$2533,8,FALSE)</f>
        <v>86</v>
      </c>
      <c r="H81">
        <f>VLOOKUP(dataset_table[[#This Row],[id]],dataset!$A$2:$I$2533,9,FALSE)</f>
        <v>11.49</v>
      </c>
    </row>
    <row r="82" spans="1:8">
      <c r="A82">
        <f>A81+1</f>
        <v>80</v>
      </c>
      <c r="B82" t="str">
        <f>VLOOKUP(dataset_table[[#This Row],[id]],dataset!$A$2:$I$2533,2,FALSE)</f>
        <v>Capernaum</v>
      </c>
      <c r="C82" t="str">
        <f>VLOOKUP(dataset_table[[#This Row],[id]],dataset!$A$2:$I$2533,3,FALSE)</f>
        <v>Nadine Labaki</v>
      </c>
      <c r="D82">
        <f>VLOOKUP(dataset_table[[#This Row],[id]],dataset!$A$2:$I$2533,4,FALSE)</f>
        <v>2018</v>
      </c>
      <c r="E82">
        <f>VLOOKUP(dataset_table[[#This Row],[id]],dataset!$A$2:$I$2533,5,FALSE)</f>
        <v>126</v>
      </c>
      <c r="F82">
        <f>VLOOKUP(dataset_table[[#This Row],[id]],dataset!$A$2:$I$2533,7,FALSE)</f>
        <v>8.4</v>
      </c>
      <c r="G82">
        <f>VLOOKUP(dataset_table[[#This Row],[id]],dataset!$A$2:$I$2533,8,FALSE)</f>
        <v>75</v>
      </c>
      <c r="H82">
        <f>VLOOKUP(dataset_table[[#This Row],[id]],dataset!$A$2:$I$2533,9,FALSE)</f>
        <v>1.66</v>
      </c>
    </row>
    <row r="83" spans="1:8">
      <c r="A83">
        <f>A82+1</f>
        <v>81</v>
      </c>
      <c r="B83" t="str">
        <f>VLOOKUP(dataset_table[[#This Row],[id]],dataset!$A$2:$I$2533,2,FALSE)</f>
        <v>Sunset Blvd.</v>
      </c>
      <c r="C83" t="str">
        <f>VLOOKUP(dataset_table[[#This Row],[id]],dataset!$A$2:$I$2533,3,FALSE)</f>
        <v>Billy Wilder</v>
      </c>
      <c r="D83">
        <f>VLOOKUP(dataset_table[[#This Row],[id]],dataset!$A$2:$I$2533,4,FALSE)</f>
        <v>1950</v>
      </c>
      <c r="E83">
        <f>VLOOKUP(dataset_table[[#This Row],[id]],dataset!$A$2:$I$2533,5,FALSE)</f>
        <v>110</v>
      </c>
      <c r="F83">
        <f>VLOOKUP(dataset_table[[#This Row],[id]],dataset!$A$2:$I$2533,7,FALSE)</f>
        <v>8.4</v>
      </c>
      <c r="G83">
        <f>VLOOKUP(dataset_table[[#This Row],[id]],dataset!$A$2:$I$2533,8,FALSE)</f>
        <v>94</v>
      </c>
      <c r="H83">
        <f>VLOOKUP(dataset_table[[#This Row],[id]],dataset!$A$2:$I$2533,9,FALSE)</f>
        <v>0</v>
      </c>
    </row>
    <row r="84" spans="1:8">
      <c r="A84">
        <f>A83+1</f>
        <v>82</v>
      </c>
      <c r="B84" t="str">
        <f>VLOOKUP(dataset_table[[#This Row],[id]],dataset!$A$2:$I$2533,2,FALSE)</f>
        <v>Paths of Glory</v>
      </c>
      <c r="C84" t="str">
        <f>VLOOKUP(dataset_table[[#This Row],[id]],dataset!$A$2:$I$2533,3,FALSE)</f>
        <v>Stanley Kubrick</v>
      </c>
      <c r="D84">
        <f>VLOOKUP(dataset_table[[#This Row],[id]],dataset!$A$2:$I$2533,4,FALSE)</f>
        <v>1957</v>
      </c>
      <c r="E84">
        <f>VLOOKUP(dataset_table[[#This Row],[id]],dataset!$A$2:$I$2533,5,FALSE)</f>
        <v>88</v>
      </c>
      <c r="F84">
        <f>VLOOKUP(dataset_table[[#This Row],[id]],dataset!$A$2:$I$2533,7,FALSE)</f>
        <v>8.4</v>
      </c>
      <c r="G84">
        <f>VLOOKUP(dataset_table[[#This Row],[id]],dataset!$A$2:$I$2533,8,FALSE)</f>
        <v>90</v>
      </c>
      <c r="H84">
        <f>VLOOKUP(dataset_table[[#This Row],[id]],dataset!$A$2:$I$2533,9,FALSE)</f>
        <v>0</v>
      </c>
    </row>
    <row r="85" spans="1:8">
      <c r="A85">
        <f>A84+1</f>
        <v>83</v>
      </c>
      <c r="B85" t="str">
        <f>VLOOKUP(dataset_table[[#This Row],[id]],dataset!$A$2:$I$2533,2,FALSE)</f>
        <v>Witness for the Prosecution</v>
      </c>
      <c r="C85" t="str">
        <f>VLOOKUP(dataset_table[[#This Row],[id]],dataset!$A$2:$I$2533,3,FALSE)</f>
        <v>Billy Wilder</v>
      </c>
      <c r="D85">
        <f>VLOOKUP(dataset_table[[#This Row],[id]],dataset!$A$2:$I$2533,4,FALSE)</f>
        <v>1957</v>
      </c>
      <c r="E85">
        <f>VLOOKUP(dataset_table[[#This Row],[id]],dataset!$A$2:$I$2533,5,FALSE)</f>
        <v>116</v>
      </c>
      <c r="F85">
        <f>VLOOKUP(dataset_table[[#This Row],[id]],dataset!$A$2:$I$2533,7,FALSE)</f>
        <v>8.4</v>
      </c>
      <c r="G85">
        <f>VLOOKUP(dataset_table[[#This Row],[id]],dataset!$A$2:$I$2533,8,FALSE)</f>
        <v>76</v>
      </c>
      <c r="H85">
        <f>VLOOKUP(dataset_table[[#This Row],[id]],dataset!$A$2:$I$2533,9,FALSE)</f>
        <v>8.18</v>
      </c>
    </row>
    <row r="86" spans="1:8">
      <c r="A86">
        <f>A85+1</f>
        <v>84</v>
      </c>
      <c r="B86" t="str">
        <f>VLOOKUP(dataset_table[[#This Row],[id]],dataset!$A$2:$I$2533,2,FALSE)</f>
        <v>The Great Dictator</v>
      </c>
      <c r="C86" t="str">
        <f>VLOOKUP(dataset_table[[#This Row],[id]],dataset!$A$2:$I$2533,3,FALSE)</f>
        <v>Charles Chaplin</v>
      </c>
      <c r="D86">
        <f>VLOOKUP(dataset_table[[#This Row],[id]],dataset!$A$2:$I$2533,4,FALSE)</f>
        <v>1940</v>
      </c>
      <c r="E86">
        <f>VLOOKUP(dataset_table[[#This Row],[id]],dataset!$A$2:$I$2533,5,FALSE)</f>
        <v>125</v>
      </c>
      <c r="F86">
        <f>VLOOKUP(dataset_table[[#This Row],[id]],dataset!$A$2:$I$2533,7,FALSE)</f>
        <v>8.4</v>
      </c>
      <c r="G86">
        <f>VLOOKUP(dataset_table[[#This Row],[id]],dataset!$A$2:$I$2533,8,FALSE)</f>
        <v>0</v>
      </c>
      <c r="H86">
        <f>VLOOKUP(dataset_table[[#This Row],[id]],dataset!$A$2:$I$2533,9,FALSE)</f>
        <v>0.28999999999999998</v>
      </c>
    </row>
    <row r="87" spans="1:8">
      <c r="A87">
        <f>A86+1</f>
        <v>85</v>
      </c>
      <c r="B87" t="str">
        <f>VLOOKUP(dataset_table[[#This Row],[id]],dataset!$A$2:$I$2533,2,FALSE)</f>
        <v>High and Low</v>
      </c>
      <c r="C87" t="str">
        <f>VLOOKUP(dataset_table[[#This Row],[id]],dataset!$A$2:$I$2533,3,FALSE)</f>
        <v>Akira Kurosawa</v>
      </c>
      <c r="D87">
        <f>VLOOKUP(dataset_table[[#This Row],[id]],dataset!$A$2:$I$2533,4,FALSE)</f>
        <v>1963</v>
      </c>
      <c r="E87">
        <f>VLOOKUP(dataset_table[[#This Row],[id]],dataset!$A$2:$I$2533,5,FALSE)</f>
        <v>143</v>
      </c>
      <c r="F87">
        <f>VLOOKUP(dataset_table[[#This Row],[id]],dataset!$A$2:$I$2533,7,FALSE)</f>
        <v>8.4</v>
      </c>
      <c r="G87">
        <f>VLOOKUP(dataset_table[[#This Row],[id]],dataset!$A$2:$I$2533,8,FALSE)</f>
        <v>90</v>
      </c>
      <c r="H87">
        <f>VLOOKUP(dataset_table[[#This Row],[id]],dataset!$A$2:$I$2533,9,FALSE)</f>
        <v>0</v>
      </c>
    </row>
    <row r="88" spans="1:8">
      <c r="A88">
        <f>A87+1</f>
        <v>86</v>
      </c>
      <c r="B88" t="str">
        <f>VLOOKUP(dataset_table[[#This Row],[id]],dataset!$A$2:$I$2533,2,FALSE)</f>
        <v>Kaithi</v>
      </c>
      <c r="C88" t="str">
        <f>VLOOKUP(dataset_table[[#This Row],[id]],dataset!$A$2:$I$2533,3,FALSE)</f>
        <v>Lokesh Kanagaraj</v>
      </c>
      <c r="D88">
        <f>VLOOKUP(dataset_table[[#This Row],[id]],dataset!$A$2:$I$2533,4,FALSE)</f>
        <v>2019</v>
      </c>
      <c r="E88">
        <f>VLOOKUP(dataset_table[[#This Row],[id]],dataset!$A$2:$I$2533,5,FALSE)</f>
        <v>145</v>
      </c>
      <c r="F88">
        <f>VLOOKUP(dataset_table[[#This Row],[id]],dataset!$A$2:$I$2533,7,FALSE)</f>
        <v>8.4</v>
      </c>
      <c r="G88">
        <f>VLOOKUP(dataset_table[[#This Row],[id]],dataset!$A$2:$I$2533,8,FALSE)</f>
        <v>0</v>
      </c>
      <c r="H88">
        <f>VLOOKUP(dataset_table[[#This Row],[id]],dataset!$A$2:$I$2533,9,FALSE)</f>
        <v>0</v>
      </c>
    </row>
    <row r="89" spans="1:8">
      <c r="A89">
        <f>A88+1</f>
        <v>87</v>
      </c>
      <c r="B89" t="str">
        <f>VLOOKUP(dataset_table[[#This Row],[id]],dataset!$A$2:$I$2533,2,FALSE)</f>
        <v>Sardar Udham</v>
      </c>
      <c r="C89" t="str">
        <f>VLOOKUP(dataset_table[[#This Row],[id]],dataset!$A$2:$I$2533,3,FALSE)</f>
        <v>Shoojit Sircar</v>
      </c>
      <c r="D89">
        <f>VLOOKUP(dataset_table[[#This Row],[id]],dataset!$A$2:$I$2533,4,FALSE)</f>
        <v>2021</v>
      </c>
      <c r="E89">
        <f>VLOOKUP(dataset_table[[#This Row],[id]],dataset!$A$2:$I$2533,5,FALSE)</f>
        <v>164</v>
      </c>
      <c r="F89">
        <f>VLOOKUP(dataset_table[[#This Row],[id]],dataset!$A$2:$I$2533,7,FALSE)</f>
        <v>8.4</v>
      </c>
      <c r="G89">
        <f>VLOOKUP(dataset_table[[#This Row],[id]],dataset!$A$2:$I$2533,8,FALSE)</f>
        <v>0</v>
      </c>
      <c r="H89">
        <f>VLOOKUP(dataset_table[[#This Row],[id]],dataset!$A$2:$I$2533,9,FALSE)</f>
        <v>0</v>
      </c>
    </row>
    <row r="90" spans="1:8">
      <c r="A90">
        <f>A89+1</f>
        <v>88</v>
      </c>
      <c r="B90" t="str">
        <f>VLOOKUP(dataset_table[[#This Row],[id]],dataset!$A$2:$I$2533,2,FALSE)</f>
        <v>Asuran</v>
      </c>
      <c r="C90" t="str">
        <f>VLOOKUP(dataset_table[[#This Row],[id]],dataset!$A$2:$I$2533,3,FALSE)</f>
        <v>Vetrimaaran</v>
      </c>
      <c r="D90">
        <f>VLOOKUP(dataset_table[[#This Row],[id]],dataset!$A$2:$I$2533,4,FALSE)</f>
        <v>2019</v>
      </c>
      <c r="E90">
        <f>VLOOKUP(dataset_table[[#This Row],[id]],dataset!$A$2:$I$2533,5,FALSE)</f>
        <v>141</v>
      </c>
      <c r="F90">
        <f>VLOOKUP(dataset_table[[#This Row],[id]],dataset!$A$2:$I$2533,7,FALSE)</f>
        <v>8.4</v>
      </c>
      <c r="G90">
        <f>VLOOKUP(dataset_table[[#This Row],[id]],dataset!$A$2:$I$2533,8,FALSE)</f>
        <v>0</v>
      </c>
      <c r="H90">
        <f>VLOOKUP(dataset_table[[#This Row],[id]],dataset!$A$2:$I$2533,9,FALSE)</f>
        <v>0</v>
      </c>
    </row>
    <row r="91" spans="1:8">
      <c r="A91">
        <f>A90+1</f>
        <v>89</v>
      </c>
      <c r="B91" t="str">
        <f>VLOOKUP(dataset_table[[#This Row],[id]],dataset!$A$2:$I$2533,2,FALSE)</f>
        <v>Drishyam 2</v>
      </c>
      <c r="C91" t="str">
        <f>VLOOKUP(dataset_table[[#This Row],[id]],dataset!$A$2:$I$2533,3,FALSE)</f>
        <v>Jeethu Joseph</v>
      </c>
      <c r="D91">
        <f>VLOOKUP(dataset_table[[#This Row],[id]],dataset!$A$2:$I$2533,4,FALSE)</f>
        <v>2021</v>
      </c>
      <c r="E91">
        <f>VLOOKUP(dataset_table[[#This Row],[id]],dataset!$A$2:$I$2533,5,FALSE)</f>
        <v>152</v>
      </c>
      <c r="F91">
        <f>VLOOKUP(dataset_table[[#This Row],[id]],dataset!$A$2:$I$2533,7,FALSE)</f>
        <v>8.4</v>
      </c>
      <c r="G91">
        <f>VLOOKUP(dataset_table[[#This Row],[id]],dataset!$A$2:$I$2533,8,FALSE)</f>
        <v>0</v>
      </c>
      <c r="H91">
        <f>VLOOKUP(dataset_table[[#This Row],[id]],dataset!$A$2:$I$2533,9,FALSE)</f>
        <v>0</v>
      </c>
    </row>
    <row r="92" spans="1:8">
      <c r="A92">
        <f>A91+1</f>
        <v>90</v>
      </c>
      <c r="B92" t="str">
        <f>VLOOKUP(dataset_table[[#This Row],[id]],dataset!$A$2:$I$2533,2,FALSE)</f>
        <v>Top Gun: Maverick</v>
      </c>
      <c r="C92" t="str">
        <f>VLOOKUP(dataset_table[[#This Row],[id]],dataset!$A$2:$I$2533,3,FALSE)</f>
        <v>Joseph Kosinski</v>
      </c>
      <c r="D92">
        <f>VLOOKUP(dataset_table[[#This Row],[id]],dataset!$A$2:$I$2533,4,FALSE)</f>
        <v>2022</v>
      </c>
      <c r="E92">
        <f>VLOOKUP(dataset_table[[#This Row],[id]],dataset!$A$2:$I$2533,5,FALSE)</f>
        <v>130</v>
      </c>
      <c r="F92">
        <f>VLOOKUP(dataset_table[[#This Row],[id]],dataset!$A$2:$I$2533,7,FALSE)</f>
        <v>8.3000000000000007</v>
      </c>
      <c r="G92">
        <f>VLOOKUP(dataset_table[[#This Row],[id]],dataset!$A$2:$I$2533,8,FALSE)</f>
        <v>78</v>
      </c>
      <c r="H92">
        <f>VLOOKUP(dataset_table[[#This Row],[id]],dataset!$A$2:$I$2533,9,FALSE)</f>
        <v>718.73</v>
      </c>
    </row>
    <row r="93" spans="1:8">
      <c r="A93">
        <f>A92+1</f>
        <v>91</v>
      </c>
      <c r="B93" t="str">
        <f>VLOOKUP(dataset_table[[#This Row],[id]],dataset!$A$2:$I$2533,2,FALSE)</f>
        <v>Heat</v>
      </c>
      <c r="C93" t="str">
        <f>VLOOKUP(dataset_table[[#This Row],[id]],dataset!$A$2:$I$2533,3,FALSE)</f>
        <v>Michael Mann</v>
      </c>
      <c r="D93">
        <f>VLOOKUP(dataset_table[[#This Row],[id]],dataset!$A$2:$I$2533,4,FALSE)</f>
        <v>1995</v>
      </c>
      <c r="E93">
        <f>VLOOKUP(dataset_table[[#This Row],[id]],dataset!$A$2:$I$2533,5,FALSE)</f>
        <v>170</v>
      </c>
      <c r="F93">
        <f>VLOOKUP(dataset_table[[#This Row],[id]],dataset!$A$2:$I$2533,7,FALSE)</f>
        <v>8.3000000000000007</v>
      </c>
      <c r="G93">
        <f>VLOOKUP(dataset_table[[#This Row],[id]],dataset!$A$2:$I$2533,8,FALSE)</f>
        <v>76</v>
      </c>
      <c r="H93">
        <f>VLOOKUP(dataset_table[[#This Row],[id]],dataset!$A$2:$I$2533,9,FALSE)</f>
        <v>67.44</v>
      </c>
    </row>
    <row r="94" spans="1:8">
      <c r="A94">
        <f>A93+1</f>
        <v>92</v>
      </c>
      <c r="B94" t="str">
        <f>VLOOKUP(dataset_table[[#This Row],[id]],dataset!$A$2:$I$2533,2,FALSE)</f>
        <v>Inglourious Basterds</v>
      </c>
      <c r="C94" t="str">
        <f>VLOOKUP(dataset_table[[#This Row],[id]],dataset!$A$2:$I$2533,3,FALSE)</f>
        <v>Quentin Tarantino</v>
      </c>
      <c r="D94">
        <f>VLOOKUP(dataset_table[[#This Row],[id]],dataset!$A$2:$I$2533,4,FALSE)</f>
        <v>2009</v>
      </c>
      <c r="E94">
        <f>VLOOKUP(dataset_table[[#This Row],[id]],dataset!$A$2:$I$2533,5,FALSE)</f>
        <v>153</v>
      </c>
      <c r="F94">
        <f>VLOOKUP(dataset_table[[#This Row],[id]],dataset!$A$2:$I$2533,7,FALSE)</f>
        <v>8.3000000000000007</v>
      </c>
      <c r="G94">
        <f>VLOOKUP(dataset_table[[#This Row],[id]],dataset!$A$2:$I$2533,8,FALSE)</f>
        <v>69</v>
      </c>
      <c r="H94">
        <f>VLOOKUP(dataset_table[[#This Row],[id]],dataset!$A$2:$I$2533,9,FALSE)</f>
        <v>120.54</v>
      </c>
    </row>
    <row r="95" spans="1:8">
      <c r="A95">
        <f>A94+1</f>
        <v>93</v>
      </c>
      <c r="B95" t="str">
        <f>VLOOKUP(dataset_table[[#This Row],[id]],dataset!$A$2:$I$2533,2,FALSE)</f>
        <v>Full Metal Jacket</v>
      </c>
      <c r="C95" t="str">
        <f>VLOOKUP(dataset_table[[#This Row],[id]],dataset!$A$2:$I$2533,3,FALSE)</f>
        <v>Stanley Kubrick</v>
      </c>
      <c r="D95">
        <f>VLOOKUP(dataset_table[[#This Row],[id]],dataset!$A$2:$I$2533,4,FALSE)</f>
        <v>1987</v>
      </c>
      <c r="E95">
        <f>VLOOKUP(dataset_table[[#This Row],[id]],dataset!$A$2:$I$2533,5,FALSE)</f>
        <v>116</v>
      </c>
      <c r="F95">
        <f>VLOOKUP(dataset_table[[#This Row],[id]],dataset!$A$2:$I$2533,7,FALSE)</f>
        <v>8.3000000000000007</v>
      </c>
      <c r="G95">
        <f>VLOOKUP(dataset_table[[#This Row],[id]],dataset!$A$2:$I$2533,8,FALSE)</f>
        <v>78</v>
      </c>
      <c r="H95">
        <f>VLOOKUP(dataset_table[[#This Row],[id]],dataset!$A$2:$I$2533,9,FALSE)</f>
        <v>46.36</v>
      </c>
    </row>
    <row r="96" spans="1:8">
      <c r="A96">
        <f>A95+1</f>
        <v>94</v>
      </c>
      <c r="B96" t="str">
        <f>VLOOKUP(dataset_table[[#This Row],[id]],dataset!$A$2:$I$2533,2,FALSE)</f>
        <v>Scarface</v>
      </c>
      <c r="C96" t="str">
        <f>VLOOKUP(dataset_table[[#This Row],[id]],dataset!$A$2:$I$2533,3,FALSE)</f>
        <v>Brian De Palma</v>
      </c>
      <c r="D96">
        <f>VLOOKUP(dataset_table[[#This Row],[id]],dataset!$A$2:$I$2533,4,FALSE)</f>
        <v>1983</v>
      </c>
      <c r="E96">
        <f>VLOOKUP(dataset_table[[#This Row],[id]],dataset!$A$2:$I$2533,5,FALSE)</f>
        <v>170</v>
      </c>
      <c r="F96">
        <f>VLOOKUP(dataset_table[[#This Row],[id]],dataset!$A$2:$I$2533,7,FALSE)</f>
        <v>8.3000000000000007</v>
      </c>
      <c r="G96">
        <f>VLOOKUP(dataset_table[[#This Row],[id]],dataset!$A$2:$I$2533,8,FALSE)</f>
        <v>65</v>
      </c>
      <c r="H96">
        <f>VLOOKUP(dataset_table[[#This Row],[id]],dataset!$A$2:$I$2533,9,FALSE)</f>
        <v>45.6</v>
      </c>
    </row>
    <row r="97" spans="1:8">
      <c r="A97">
        <f>A96+1</f>
        <v>95</v>
      </c>
      <c r="B97" t="str">
        <f>VLOOKUP(dataset_table[[#This Row],[id]],dataset!$A$2:$I$2533,2,FALSE)</f>
        <v>American Beauty</v>
      </c>
      <c r="C97" t="str">
        <f>VLOOKUP(dataset_table[[#This Row],[id]],dataset!$A$2:$I$2533,3,FALSE)</f>
        <v>Sam Mendes</v>
      </c>
      <c r="D97">
        <f>VLOOKUP(dataset_table[[#This Row],[id]],dataset!$A$2:$I$2533,4,FALSE)</f>
        <v>1999</v>
      </c>
      <c r="E97">
        <f>VLOOKUP(dataset_table[[#This Row],[id]],dataset!$A$2:$I$2533,5,FALSE)</f>
        <v>122</v>
      </c>
      <c r="F97">
        <f>VLOOKUP(dataset_table[[#This Row],[id]],dataset!$A$2:$I$2533,7,FALSE)</f>
        <v>8.3000000000000007</v>
      </c>
      <c r="G97">
        <f>VLOOKUP(dataset_table[[#This Row],[id]],dataset!$A$2:$I$2533,8,FALSE)</f>
        <v>84</v>
      </c>
      <c r="H97">
        <f>VLOOKUP(dataset_table[[#This Row],[id]],dataset!$A$2:$I$2533,9,FALSE)</f>
        <v>130.1</v>
      </c>
    </row>
    <row r="98" spans="1:8">
      <c r="A98">
        <f>A97+1</f>
        <v>96</v>
      </c>
      <c r="B98" t="str">
        <f>VLOOKUP(dataset_table[[#This Row],[id]],dataset!$A$2:$I$2533,2,FALSE)</f>
        <v>Requiem for a Dream</v>
      </c>
      <c r="C98" t="str">
        <f>VLOOKUP(dataset_table[[#This Row],[id]],dataset!$A$2:$I$2533,3,FALSE)</f>
        <v>Darren Aronofsky</v>
      </c>
      <c r="D98">
        <f>VLOOKUP(dataset_table[[#This Row],[id]],dataset!$A$2:$I$2533,4,FALSE)</f>
        <v>2000</v>
      </c>
      <c r="E98">
        <f>VLOOKUP(dataset_table[[#This Row],[id]],dataset!$A$2:$I$2533,5,FALSE)</f>
        <v>102</v>
      </c>
      <c r="F98">
        <f>VLOOKUP(dataset_table[[#This Row],[id]],dataset!$A$2:$I$2533,7,FALSE)</f>
        <v>8.3000000000000007</v>
      </c>
      <c r="G98">
        <f>VLOOKUP(dataset_table[[#This Row],[id]],dataset!$A$2:$I$2533,8,FALSE)</f>
        <v>71</v>
      </c>
      <c r="H98">
        <f>VLOOKUP(dataset_table[[#This Row],[id]],dataset!$A$2:$I$2533,9,FALSE)</f>
        <v>3.64</v>
      </c>
    </row>
    <row r="99" spans="1:8">
      <c r="A99">
        <f>A98+1</f>
        <v>97</v>
      </c>
      <c r="B99" t="str">
        <f>VLOOKUP(dataset_table[[#This Row],[id]],dataset!$A$2:$I$2533,2,FALSE)</f>
        <v>Good Will Hunting</v>
      </c>
      <c r="C99" t="str">
        <f>VLOOKUP(dataset_table[[#This Row],[id]],dataset!$A$2:$I$2533,3,FALSE)</f>
        <v>Gus Van Sant</v>
      </c>
      <c r="D99">
        <f>VLOOKUP(dataset_table[[#This Row],[id]],dataset!$A$2:$I$2533,4,FALSE)</f>
        <v>1997</v>
      </c>
      <c r="E99">
        <f>VLOOKUP(dataset_table[[#This Row],[id]],dataset!$A$2:$I$2533,5,FALSE)</f>
        <v>126</v>
      </c>
      <c r="F99">
        <f>VLOOKUP(dataset_table[[#This Row],[id]],dataset!$A$2:$I$2533,7,FALSE)</f>
        <v>8.3000000000000007</v>
      </c>
      <c r="G99">
        <f>VLOOKUP(dataset_table[[#This Row],[id]],dataset!$A$2:$I$2533,8,FALSE)</f>
        <v>70</v>
      </c>
      <c r="H99">
        <f>VLOOKUP(dataset_table[[#This Row],[id]],dataset!$A$2:$I$2533,9,FALSE)</f>
        <v>138.43</v>
      </c>
    </row>
    <row r="100" spans="1:8">
      <c r="A100">
        <f>A99+1</f>
        <v>98</v>
      </c>
      <c r="B100" t="str">
        <f>VLOOKUP(dataset_table[[#This Row],[id]],dataset!$A$2:$I$2533,2,FALSE)</f>
        <v>Eternal Sunshine of the Spotless Mind</v>
      </c>
      <c r="C100" t="str">
        <f>VLOOKUP(dataset_table[[#This Row],[id]],dataset!$A$2:$I$2533,3,FALSE)</f>
        <v>Michel Gondry</v>
      </c>
      <c r="D100">
        <f>VLOOKUP(dataset_table[[#This Row],[id]],dataset!$A$2:$I$2533,4,FALSE)</f>
        <v>2004</v>
      </c>
      <c r="E100">
        <f>VLOOKUP(dataset_table[[#This Row],[id]],dataset!$A$2:$I$2533,5,FALSE)</f>
        <v>108</v>
      </c>
      <c r="F100">
        <f>VLOOKUP(dataset_table[[#This Row],[id]],dataset!$A$2:$I$2533,7,FALSE)</f>
        <v>8.3000000000000007</v>
      </c>
      <c r="G100">
        <f>VLOOKUP(dataset_table[[#This Row],[id]],dataset!$A$2:$I$2533,8,FALSE)</f>
        <v>89</v>
      </c>
      <c r="H100">
        <f>VLOOKUP(dataset_table[[#This Row],[id]],dataset!$A$2:$I$2533,9,FALSE)</f>
        <v>34.4</v>
      </c>
    </row>
    <row r="101" spans="1:8">
      <c r="A101">
        <f>A100+1</f>
        <v>99</v>
      </c>
      <c r="B101" t="str">
        <f>VLOOKUP(dataset_table[[#This Row],[id]],dataset!$A$2:$I$2533,2,FALSE)</f>
        <v>A Clockwork Orange</v>
      </c>
      <c r="C101" t="str">
        <f>VLOOKUP(dataset_table[[#This Row],[id]],dataset!$A$2:$I$2533,3,FALSE)</f>
        <v>Stanley Kubrick</v>
      </c>
      <c r="D101">
        <f>VLOOKUP(dataset_table[[#This Row],[id]],dataset!$A$2:$I$2533,4,FALSE)</f>
        <v>1971</v>
      </c>
      <c r="E101">
        <f>VLOOKUP(dataset_table[[#This Row],[id]],dataset!$A$2:$I$2533,5,FALSE)</f>
        <v>136</v>
      </c>
      <c r="F101">
        <f>VLOOKUP(dataset_table[[#This Row],[id]],dataset!$A$2:$I$2533,7,FALSE)</f>
        <v>8.3000000000000007</v>
      </c>
      <c r="G101">
        <f>VLOOKUP(dataset_table[[#This Row],[id]],dataset!$A$2:$I$2533,8,FALSE)</f>
        <v>77</v>
      </c>
      <c r="H101">
        <f>VLOOKUP(dataset_table[[#This Row],[id]],dataset!$A$2:$I$2533,9,FALSE)</f>
        <v>6.21</v>
      </c>
    </row>
    <row r="102" spans="1:8">
      <c r="A102">
        <f>A101+1</f>
        <v>100</v>
      </c>
      <c r="B102" t="str">
        <f>VLOOKUP(dataset_table[[#This Row],[id]],dataset!$A$2:$I$2533,2,FALSE)</f>
        <v>Vertigo</v>
      </c>
      <c r="C102" t="str">
        <f>VLOOKUP(dataset_table[[#This Row],[id]],dataset!$A$2:$I$2533,3,FALSE)</f>
        <v>Alfred Hitchcock</v>
      </c>
      <c r="D102">
        <f>VLOOKUP(dataset_table[[#This Row],[id]],dataset!$A$2:$I$2533,4,FALSE)</f>
        <v>1958</v>
      </c>
      <c r="E102">
        <f>VLOOKUP(dataset_table[[#This Row],[id]],dataset!$A$2:$I$2533,5,FALSE)</f>
        <v>128</v>
      </c>
      <c r="F102">
        <f>VLOOKUP(dataset_table[[#This Row],[id]],dataset!$A$2:$I$2533,7,FALSE)</f>
        <v>8.3000000000000007</v>
      </c>
      <c r="G102">
        <f>VLOOKUP(dataset_table[[#This Row],[id]],dataset!$A$2:$I$2533,8,FALSE)</f>
        <v>100</v>
      </c>
      <c r="H102">
        <f>VLOOKUP(dataset_table[[#This Row],[id]],dataset!$A$2:$I$2533,9,FALSE)</f>
        <v>3.2</v>
      </c>
    </row>
    <row r="103" spans="1:8">
      <c r="A103">
        <f>A102+1</f>
        <v>101</v>
      </c>
      <c r="B103" t="str">
        <f>VLOOKUP(dataset_table[[#This Row],[id]],dataset!$A$2:$I$2533,2,FALSE)</f>
        <v>Braveheart</v>
      </c>
      <c r="C103" t="str">
        <f>VLOOKUP(dataset_table[[#This Row],[id]],dataset!$A$2:$I$2533,3,FALSE)</f>
        <v>Mel Gibson</v>
      </c>
      <c r="D103">
        <f>VLOOKUP(dataset_table[[#This Row],[id]],dataset!$A$2:$I$2533,4,FALSE)</f>
        <v>1995</v>
      </c>
      <c r="E103">
        <f>VLOOKUP(dataset_table[[#This Row],[id]],dataset!$A$2:$I$2533,5,FALSE)</f>
        <v>178</v>
      </c>
      <c r="F103">
        <f>VLOOKUP(dataset_table[[#This Row],[id]],dataset!$A$2:$I$2533,7,FALSE)</f>
        <v>8.3000000000000007</v>
      </c>
      <c r="G103">
        <f>VLOOKUP(dataset_table[[#This Row],[id]],dataset!$A$2:$I$2533,8,FALSE)</f>
        <v>68</v>
      </c>
      <c r="H103">
        <f>VLOOKUP(dataset_table[[#This Row],[id]],dataset!$A$2:$I$2533,9,FALSE)</f>
        <v>75.599999999999994</v>
      </c>
    </row>
    <row r="104" spans="1:8">
      <c r="A104">
        <f>A103+1</f>
        <v>102</v>
      </c>
      <c r="B104" t="str">
        <f>VLOOKUP(dataset_table[[#This Row],[id]],dataset!$A$2:$I$2533,2,FALSE)</f>
        <v>2001: A Space Odyssey</v>
      </c>
      <c r="C104" t="str">
        <f>VLOOKUP(dataset_table[[#This Row],[id]],dataset!$A$2:$I$2533,3,FALSE)</f>
        <v>Stanley Kubrick</v>
      </c>
      <c r="D104">
        <f>VLOOKUP(dataset_table[[#This Row],[id]],dataset!$A$2:$I$2533,4,FALSE)</f>
        <v>1968</v>
      </c>
      <c r="E104">
        <f>VLOOKUP(dataset_table[[#This Row],[id]],dataset!$A$2:$I$2533,5,FALSE)</f>
        <v>149</v>
      </c>
      <c r="F104">
        <f>VLOOKUP(dataset_table[[#This Row],[id]],dataset!$A$2:$I$2533,7,FALSE)</f>
        <v>8.3000000000000007</v>
      </c>
      <c r="G104">
        <f>VLOOKUP(dataset_table[[#This Row],[id]],dataset!$A$2:$I$2533,8,FALSE)</f>
        <v>84</v>
      </c>
      <c r="H104">
        <f>VLOOKUP(dataset_table[[#This Row],[id]],dataset!$A$2:$I$2533,9,FALSE)</f>
        <v>56.95</v>
      </c>
    </row>
    <row r="105" spans="1:8">
      <c r="A105">
        <f>A104+1</f>
        <v>103</v>
      </c>
      <c r="B105" t="str">
        <f>VLOOKUP(dataset_table[[#This Row],[id]],dataset!$A$2:$I$2533,2,FALSE)</f>
        <v>Reservoir Dogs</v>
      </c>
      <c r="C105" t="str">
        <f>VLOOKUP(dataset_table[[#This Row],[id]],dataset!$A$2:$I$2533,3,FALSE)</f>
        <v>Quentin Tarantino</v>
      </c>
      <c r="D105">
        <f>VLOOKUP(dataset_table[[#This Row],[id]],dataset!$A$2:$I$2533,4,FALSE)</f>
        <v>1992</v>
      </c>
      <c r="E105">
        <f>VLOOKUP(dataset_table[[#This Row],[id]],dataset!$A$2:$I$2533,5,FALSE)</f>
        <v>99</v>
      </c>
      <c r="F105">
        <f>VLOOKUP(dataset_table[[#This Row],[id]],dataset!$A$2:$I$2533,7,FALSE)</f>
        <v>8.3000000000000007</v>
      </c>
      <c r="G105">
        <f>VLOOKUP(dataset_table[[#This Row],[id]],dataset!$A$2:$I$2533,8,FALSE)</f>
        <v>81</v>
      </c>
      <c r="H105">
        <f>VLOOKUP(dataset_table[[#This Row],[id]],dataset!$A$2:$I$2533,9,FALSE)</f>
        <v>2.83</v>
      </c>
    </row>
    <row r="106" spans="1:8">
      <c r="A106">
        <f>A105+1</f>
        <v>104</v>
      </c>
      <c r="B106" t="str">
        <f>VLOOKUP(dataset_table[[#This Row],[id]],dataset!$A$2:$I$2533,2,FALSE)</f>
        <v>Once Upon a Time in America</v>
      </c>
      <c r="C106" t="str">
        <f>VLOOKUP(dataset_table[[#This Row],[id]],dataset!$A$2:$I$2533,3,FALSE)</f>
        <v>Sergio Leone</v>
      </c>
      <c r="D106">
        <f>VLOOKUP(dataset_table[[#This Row],[id]],dataset!$A$2:$I$2533,4,FALSE)</f>
        <v>1984</v>
      </c>
      <c r="E106">
        <f>VLOOKUP(dataset_table[[#This Row],[id]],dataset!$A$2:$I$2533,5,FALSE)</f>
        <v>229</v>
      </c>
      <c r="F106">
        <f>VLOOKUP(dataset_table[[#This Row],[id]],dataset!$A$2:$I$2533,7,FALSE)</f>
        <v>8.3000000000000007</v>
      </c>
      <c r="G106">
        <f>VLOOKUP(dataset_table[[#This Row],[id]],dataset!$A$2:$I$2533,8,FALSE)</f>
        <v>75</v>
      </c>
      <c r="H106">
        <f>VLOOKUP(dataset_table[[#This Row],[id]],dataset!$A$2:$I$2533,9,FALSE)</f>
        <v>5.32</v>
      </c>
    </row>
    <row r="107" spans="1:8">
      <c r="A107">
        <f>A106+1</f>
        <v>105</v>
      </c>
      <c r="B107" t="str">
        <f>VLOOKUP(dataset_table[[#This Row],[id]],dataset!$A$2:$I$2533,2,FALSE)</f>
        <v>The Hunt</v>
      </c>
      <c r="C107" t="str">
        <f>VLOOKUP(dataset_table[[#This Row],[id]],dataset!$A$2:$I$2533,3,FALSE)</f>
        <v>Thomas Vinterberg</v>
      </c>
      <c r="D107">
        <f>VLOOKUP(dataset_table[[#This Row],[id]],dataset!$A$2:$I$2533,4,FALSE)</f>
        <v>2012</v>
      </c>
      <c r="E107">
        <f>VLOOKUP(dataset_table[[#This Row],[id]],dataset!$A$2:$I$2533,5,FALSE)</f>
        <v>115</v>
      </c>
      <c r="F107">
        <f>VLOOKUP(dataset_table[[#This Row],[id]],dataset!$A$2:$I$2533,7,FALSE)</f>
        <v>8.3000000000000007</v>
      </c>
      <c r="G107">
        <f>VLOOKUP(dataset_table[[#This Row],[id]],dataset!$A$2:$I$2533,8,FALSE)</f>
        <v>77</v>
      </c>
      <c r="H107">
        <f>VLOOKUP(dataset_table[[#This Row],[id]],dataset!$A$2:$I$2533,9,FALSE)</f>
        <v>0.69</v>
      </c>
    </row>
    <row r="108" spans="1:8">
      <c r="A108">
        <f>A107+1</f>
        <v>106</v>
      </c>
      <c r="B108" t="str">
        <f>VLOOKUP(dataset_table[[#This Row],[id]],dataset!$A$2:$I$2533,2,FALSE)</f>
        <v>Toy Story</v>
      </c>
      <c r="C108" t="str">
        <f>VLOOKUP(dataset_table[[#This Row],[id]],dataset!$A$2:$I$2533,3,FALSE)</f>
        <v>John Lasseter</v>
      </c>
      <c r="D108">
        <f>VLOOKUP(dataset_table[[#This Row],[id]],dataset!$A$2:$I$2533,4,FALSE)</f>
        <v>1995</v>
      </c>
      <c r="E108">
        <f>VLOOKUP(dataset_table[[#This Row],[id]],dataset!$A$2:$I$2533,5,FALSE)</f>
        <v>81</v>
      </c>
      <c r="F108">
        <f>VLOOKUP(dataset_table[[#This Row],[id]],dataset!$A$2:$I$2533,7,FALSE)</f>
        <v>8.3000000000000007</v>
      </c>
      <c r="G108">
        <f>VLOOKUP(dataset_table[[#This Row],[id]],dataset!$A$2:$I$2533,8,FALSE)</f>
        <v>96</v>
      </c>
      <c r="H108">
        <f>VLOOKUP(dataset_table[[#This Row],[id]],dataset!$A$2:$I$2533,9,FALSE)</f>
        <v>191.8</v>
      </c>
    </row>
    <row r="109" spans="1:8">
      <c r="A109">
        <f>A108+1</f>
        <v>107</v>
      </c>
      <c r="B109" t="str">
        <f>VLOOKUP(dataset_table[[#This Row],[id]],dataset!$A$2:$I$2533,2,FALSE)</f>
        <v>Hamilton</v>
      </c>
      <c r="C109" t="str">
        <f>VLOOKUP(dataset_table[[#This Row],[id]],dataset!$A$2:$I$2533,3,FALSE)</f>
        <v>Thomas Kail</v>
      </c>
      <c r="D109">
        <f>VLOOKUP(dataset_table[[#This Row],[id]],dataset!$A$2:$I$2533,4,FALSE)</f>
        <v>2020</v>
      </c>
      <c r="E109">
        <f>VLOOKUP(dataset_table[[#This Row],[id]],dataset!$A$2:$I$2533,5,FALSE)</f>
        <v>160</v>
      </c>
      <c r="F109">
        <f>VLOOKUP(dataset_table[[#This Row],[id]],dataset!$A$2:$I$2533,7,FALSE)</f>
        <v>8.3000000000000007</v>
      </c>
      <c r="G109">
        <f>VLOOKUP(dataset_table[[#This Row],[id]],dataset!$A$2:$I$2533,8,FALSE)</f>
        <v>89</v>
      </c>
      <c r="H109">
        <f>VLOOKUP(dataset_table[[#This Row],[id]],dataset!$A$2:$I$2533,9,FALSE)</f>
        <v>0</v>
      </c>
    </row>
    <row r="110" spans="1:8">
      <c r="A110">
        <f>A109+1</f>
        <v>108</v>
      </c>
      <c r="B110" t="str">
        <f>VLOOKUP(dataset_table[[#This Row],[id]],dataset!$A$2:$I$2533,2,FALSE)</f>
        <v>Up</v>
      </c>
      <c r="C110" t="str">
        <f>VLOOKUP(dataset_table[[#This Row],[id]],dataset!$A$2:$I$2533,3,FALSE)</f>
        <v>Pete Docter</v>
      </c>
      <c r="D110">
        <f>VLOOKUP(dataset_table[[#This Row],[id]],dataset!$A$2:$I$2533,4,FALSE)</f>
        <v>2009</v>
      </c>
      <c r="E110">
        <f>VLOOKUP(dataset_table[[#This Row],[id]],dataset!$A$2:$I$2533,5,FALSE)</f>
        <v>96</v>
      </c>
      <c r="F110">
        <f>VLOOKUP(dataset_table[[#This Row],[id]],dataset!$A$2:$I$2533,7,FALSE)</f>
        <v>8.3000000000000007</v>
      </c>
      <c r="G110">
        <f>VLOOKUP(dataset_table[[#This Row],[id]],dataset!$A$2:$I$2533,8,FALSE)</f>
        <v>88</v>
      </c>
      <c r="H110">
        <f>VLOOKUP(dataset_table[[#This Row],[id]],dataset!$A$2:$I$2533,9,FALSE)</f>
        <v>293</v>
      </c>
    </row>
    <row r="111" spans="1:8">
      <c r="A111">
        <f>A110+1</f>
        <v>109</v>
      </c>
      <c r="B111" t="str">
        <f>VLOOKUP(dataset_table[[#This Row],[id]],dataset!$A$2:$I$2533,2,FALSE)</f>
        <v>Star Wars: Episode VI - Return of the Jedi</v>
      </c>
      <c r="C111" t="str">
        <f>VLOOKUP(dataset_table[[#This Row],[id]],dataset!$A$2:$I$2533,3,FALSE)</f>
        <v>Richard Marquand</v>
      </c>
      <c r="D111">
        <f>VLOOKUP(dataset_table[[#This Row],[id]],dataset!$A$2:$I$2533,4,FALSE)</f>
        <v>1983</v>
      </c>
      <c r="E111">
        <f>VLOOKUP(dataset_table[[#This Row],[id]],dataset!$A$2:$I$2533,5,FALSE)</f>
        <v>131</v>
      </c>
      <c r="F111">
        <f>VLOOKUP(dataset_table[[#This Row],[id]],dataset!$A$2:$I$2533,7,FALSE)</f>
        <v>8.3000000000000007</v>
      </c>
      <c r="G111">
        <f>VLOOKUP(dataset_table[[#This Row],[id]],dataset!$A$2:$I$2533,8,FALSE)</f>
        <v>58</v>
      </c>
      <c r="H111">
        <f>VLOOKUP(dataset_table[[#This Row],[id]],dataset!$A$2:$I$2533,9,FALSE)</f>
        <v>309.13</v>
      </c>
    </row>
    <row r="112" spans="1:8">
      <c r="A112">
        <f>A111+1</f>
        <v>110</v>
      </c>
      <c r="B112" t="str">
        <f>VLOOKUP(dataset_table[[#This Row],[id]],dataset!$A$2:$I$2533,2,FALSE)</f>
        <v>Amélie</v>
      </c>
      <c r="C112" t="str">
        <f>VLOOKUP(dataset_table[[#This Row],[id]],dataset!$A$2:$I$2533,3,FALSE)</f>
        <v>Jean-Pierre Jeunet</v>
      </c>
      <c r="D112">
        <f>VLOOKUP(dataset_table[[#This Row],[id]],dataset!$A$2:$I$2533,4,FALSE)</f>
        <v>2001</v>
      </c>
      <c r="E112">
        <f>VLOOKUP(dataset_table[[#This Row],[id]],dataset!$A$2:$I$2533,5,FALSE)</f>
        <v>122</v>
      </c>
      <c r="F112">
        <f>VLOOKUP(dataset_table[[#This Row],[id]],dataset!$A$2:$I$2533,7,FALSE)</f>
        <v>8.3000000000000007</v>
      </c>
      <c r="G112">
        <f>VLOOKUP(dataset_table[[#This Row],[id]],dataset!$A$2:$I$2533,8,FALSE)</f>
        <v>69</v>
      </c>
      <c r="H112">
        <f>VLOOKUP(dataset_table[[#This Row],[id]],dataset!$A$2:$I$2533,9,FALSE)</f>
        <v>33.229999999999997</v>
      </c>
    </row>
    <row r="113" spans="1:8">
      <c r="A113">
        <f>A112+1</f>
        <v>111</v>
      </c>
      <c r="B113" t="str">
        <f>VLOOKUP(dataset_table[[#This Row],[id]],dataset!$A$2:$I$2533,2,FALSE)</f>
        <v>Incendies</v>
      </c>
      <c r="C113" t="str">
        <f>VLOOKUP(dataset_table[[#This Row],[id]],dataset!$A$2:$I$2533,3,FALSE)</f>
        <v>Denis Villeneuve</v>
      </c>
      <c r="D113">
        <f>VLOOKUP(dataset_table[[#This Row],[id]],dataset!$A$2:$I$2533,4,FALSE)</f>
        <v>2010</v>
      </c>
      <c r="E113">
        <f>VLOOKUP(dataset_table[[#This Row],[id]],dataset!$A$2:$I$2533,5,FALSE)</f>
        <v>131</v>
      </c>
      <c r="F113">
        <f>VLOOKUP(dataset_table[[#This Row],[id]],dataset!$A$2:$I$2533,7,FALSE)</f>
        <v>8.3000000000000007</v>
      </c>
      <c r="G113">
        <f>VLOOKUP(dataset_table[[#This Row],[id]],dataset!$A$2:$I$2533,8,FALSE)</f>
        <v>80</v>
      </c>
      <c r="H113">
        <f>VLOOKUP(dataset_table[[#This Row],[id]],dataset!$A$2:$I$2533,9,FALSE)</f>
        <v>6.86</v>
      </c>
    </row>
    <row r="114" spans="1:8">
      <c r="A114">
        <f>A113+1</f>
        <v>112</v>
      </c>
      <c r="B114" t="str">
        <f>VLOOKUP(dataset_table[[#This Row],[id]],dataset!$A$2:$I$2533,2,FALSE)</f>
        <v>Lawrence of Arabia</v>
      </c>
      <c r="C114" t="str">
        <f>VLOOKUP(dataset_table[[#This Row],[id]],dataset!$A$2:$I$2533,3,FALSE)</f>
        <v>David Lean</v>
      </c>
      <c r="D114">
        <f>VLOOKUP(dataset_table[[#This Row],[id]],dataset!$A$2:$I$2533,4,FALSE)</f>
        <v>1962</v>
      </c>
      <c r="E114">
        <f>VLOOKUP(dataset_table[[#This Row],[id]],dataset!$A$2:$I$2533,5,FALSE)</f>
        <v>218</v>
      </c>
      <c r="F114">
        <f>VLOOKUP(dataset_table[[#This Row],[id]],dataset!$A$2:$I$2533,7,FALSE)</f>
        <v>8.3000000000000007</v>
      </c>
      <c r="G114">
        <f>VLOOKUP(dataset_table[[#This Row],[id]],dataset!$A$2:$I$2533,8,FALSE)</f>
        <v>100</v>
      </c>
      <c r="H114">
        <f>VLOOKUP(dataset_table[[#This Row],[id]],dataset!$A$2:$I$2533,9,FALSE)</f>
        <v>44.82</v>
      </c>
    </row>
    <row r="115" spans="1:8">
      <c r="A115">
        <f>A114+1</f>
        <v>113</v>
      </c>
      <c r="B115" t="str">
        <f>VLOOKUP(dataset_table[[#This Row],[id]],dataset!$A$2:$I$2533,2,FALSE)</f>
        <v>Toy Story 3</v>
      </c>
      <c r="C115" t="str">
        <f>VLOOKUP(dataset_table[[#This Row],[id]],dataset!$A$2:$I$2533,3,FALSE)</f>
        <v>Lee Unkrich</v>
      </c>
      <c r="D115">
        <f>VLOOKUP(dataset_table[[#This Row],[id]],dataset!$A$2:$I$2533,4,FALSE)</f>
        <v>2010</v>
      </c>
      <c r="E115">
        <f>VLOOKUP(dataset_table[[#This Row],[id]],dataset!$A$2:$I$2533,5,FALSE)</f>
        <v>103</v>
      </c>
      <c r="F115">
        <f>VLOOKUP(dataset_table[[#This Row],[id]],dataset!$A$2:$I$2533,7,FALSE)</f>
        <v>8.3000000000000007</v>
      </c>
      <c r="G115">
        <f>VLOOKUP(dataset_table[[#This Row],[id]],dataset!$A$2:$I$2533,8,FALSE)</f>
        <v>92</v>
      </c>
      <c r="H115">
        <f>VLOOKUP(dataset_table[[#This Row],[id]],dataset!$A$2:$I$2533,9,FALSE)</f>
        <v>415</v>
      </c>
    </row>
    <row r="116" spans="1:8">
      <c r="A116">
        <f>A115+1</f>
        <v>114</v>
      </c>
      <c r="B116" t="str">
        <f>VLOOKUP(dataset_table[[#This Row],[id]],dataset!$A$2:$I$2533,2,FALSE)</f>
        <v>Princess Mononoke</v>
      </c>
      <c r="C116" t="str">
        <f>VLOOKUP(dataset_table[[#This Row],[id]],dataset!$A$2:$I$2533,3,FALSE)</f>
        <v>Hayao Miyazaki</v>
      </c>
      <c r="D116">
        <f>VLOOKUP(dataset_table[[#This Row],[id]],dataset!$A$2:$I$2533,4,FALSE)</f>
        <v>1997</v>
      </c>
      <c r="E116">
        <f>VLOOKUP(dataset_table[[#This Row],[id]],dataset!$A$2:$I$2533,5,FALSE)</f>
        <v>134</v>
      </c>
      <c r="F116">
        <f>VLOOKUP(dataset_table[[#This Row],[id]],dataset!$A$2:$I$2533,7,FALSE)</f>
        <v>8.3000000000000007</v>
      </c>
      <c r="G116">
        <f>VLOOKUP(dataset_table[[#This Row],[id]],dataset!$A$2:$I$2533,8,FALSE)</f>
        <v>76</v>
      </c>
      <c r="H116">
        <f>VLOOKUP(dataset_table[[#This Row],[id]],dataset!$A$2:$I$2533,9,FALSE)</f>
        <v>2.38</v>
      </c>
    </row>
    <row r="117" spans="1:8">
      <c r="A117">
        <f>A116+1</f>
        <v>115</v>
      </c>
      <c r="B117" t="str">
        <f>VLOOKUP(dataset_table[[#This Row],[id]],dataset!$A$2:$I$2533,2,FALSE)</f>
        <v>North by Northwest</v>
      </c>
      <c r="C117" t="str">
        <f>VLOOKUP(dataset_table[[#This Row],[id]],dataset!$A$2:$I$2533,3,FALSE)</f>
        <v>Alfred Hitchcock</v>
      </c>
      <c r="D117">
        <f>VLOOKUP(dataset_table[[#This Row],[id]],dataset!$A$2:$I$2533,4,FALSE)</f>
        <v>1959</v>
      </c>
      <c r="E117">
        <f>VLOOKUP(dataset_table[[#This Row],[id]],dataset!$A$2:$I$2533,5,FALSE)</f>
        <v>136</v>
      </c>
      <c r="F117">
        <f>VLOOKUP(dataset_table[[#This Row],[id]],dataset!$A$2:$I$2533,7,FALSE)</f>
        <v>8.3000000000000007</v>
      </c>
      <c r="G117">
        <f>VLOOKUP(dataset_table[[#This Row],[id]],dataset!$A$2:$I$2533,8,FALSE)</f>
        <v>98</v>
      </c>
      <c r="H117">
        <f>VLOOKUP(dataset_table[[#This Row],[id]],dataset!$A$2:$I$2533,9,FALSE)</f>
        <v>13.28</v>
      </c>
    </row>
    <row r="118" spans="1:8">
      <c r="A118">
        <f>A117+1</f>
        <v>116</v>
      </c>
      <c r="B118" t="str">
        <f>VLOOKUP(dataset_table[[#This Row],[id]],dataset!$A$2:$I$2533,2,FALSE)</f>
        <v>To Kill a Mockingbird</v>
      </c>
      <c r="C118" t="str">
        <f>VLOOKUP(dataset_table[[#This Row],[id]],dataset!$A$2:$I$2533,3,FALSE)</f>
        <v>Robert Mulligan</v>
      </c>
      <c r="D118">
        <f>VLOOKUP(dataset_table[[#This Row],[id]],dataset!$A$2:$I$2533,4,FALSE)</f>
        <v>1962</v>
      </c>
      <c r="E118">
        <f>VLOOKUP(dataset_table[[#This Row],[id]],dataset!$A$2:$I$2533,5,FALSE)</f>
        <v>129</v>
      </c>
      <c r="F118">
        <f>VLOOKUP(dataset_table[[#This Row],[id]],dataset!$A$2:$I$2533,7,FALSE)</f>
        <v>8.3000000000000007</v>
      </c>
      <c r="G118">
        <f>VLOOKUP(dataset_table[[#This Row],[id]],dataset!$A$2:$I$2533,8,FALSE)</f>
        <v>88</v>
      </c>
      <c r="H118">
        <f>VLOOKUP(dataset_table[[#This Row],[id]],dataset!$A$2:$I$2533,9,FALSE)</f>
        <v>0</v>
      </c>
    </row>
    <row r="119" spans="1:8">
      <c r="A119">
        <f>A118+1</f>
        <v>117</v>
      </c>
      <c r="B119" t="str">
        <f>VLOOKUP(dataset_table[[#This Row],[id]],dataset!$A$2:$I$2533,2,FALSE)</f>
        <v>Citizen Kane</v>
      </c>
      <c r="C119" t="str">
        <f>VLOOKUP(dataset_table[[#This Row],[id]],dataset!$A$2:$I$2533,3,FALSE)</f>
        <v>Orson Welles</v>
      </c>
      <c r="D119">
        <f>VLOOKUP(dataset_table[[#This Row],[id]],dataset!$A$2:$I$2533,4,FALSE)</f>
        <v>1941</v>
      </c>
      <c r="E119">
        <f>VLOOKUP(dataset_table[[#This Row],[id]],dataset!$A$2:$I$2533,5,FALSE)</f>
        <v>119</v>
      </c>
      <c r="F119">
        <f>VLOOKUP(dataset_table[[#This Row],[id]],dataset!$A$2:$I$2533,7,FALSE)</f>
        <v>8.3000000000000007</v>
      </c>
      <c r="G119">
        <f>VLOOKUP(dataset_table[[#This Row],[id]],dataset!$A$2:$I$2533,8,FALSE)</f>
        <v>100</v>
      </c>
      <c r="H119">
        <f>VLOOKUP(dataset_table[[#This Row],[id]],dataset!$A$2:$I$2533,9,FALSE)</f>
        <v>1.59</v>
      </c>
    </row>
    <row r="120" spans="1:8">
      <c r="A120">
        <f>A119+1</f>
        <v>118</v>
      </c>
      <c r="B120" t="str">
        <f>VLOOKUP(dataset_table[[#This Row],[id]],dataset!$A$2:$I$2533,2,FALSE)</f>
        <v>Singin' in the Rain</v>
      </c>
      <c r="C120" t="str">
        <f>VLOOKUP(dataset_table[[#This Row],[id]],dataset!$A$2:$I$2533,3,FALSE)</f>
        <v>Stanley Donen</v>
      </c>
      <c r="D120">
        <f>VLOOKUP(dataset_table[[#This Row],[id]],dataset!$A$2:$I$2533,4,FALSE)</f>
        <v>1952</v>
      </c>
      <c r="E120">
        <f>VLOOKUP(dataset_table[[#This Row],[id]],dataset!$A$2:$I$2533,5,FALSE)</f>
        <v>103</v>
      </c>
      <c r="F120">
        <f>VLOOKUP(dataset_table[[#This Row],[id]],dataset!$A$2:$I$2533,7,FALSE)</f>
        <v>8.3000000000000007</v>
      </c>
      <c r="G120">
        <f>VLOOKUP(dataset_table[[#This Row],[id]],dataset!$A$2:$I$2533,8,FALSE)</f>
        <v>99</v>
      </c>
      <c r="H120">
        <f>VLOOKUP(dataset_table[[#This Row],[id]],dataset!$A$2:$I$2533,9,FALSE)</f>
        <v>8.82</v>
      </c>
    </row>
    <row r="121" spans="1:8">
      <c r="A121">
        <f>A120+1</f>
        <v>119</v>
      </c>
      <c r="B121" t="str">
        <f>VLOOKUP(dataset_table[[#This Row],[id]],dataset!$A$2:$I$2533,2,FALSE)</f>
        <v>Metropolis</v>
      </c>
      <c r="C121" t="str">
        <f>VLOOKUP(dataset_table[[#This Row],[id]],dataset!$A$2:$I$2533,3,FALSE)</f>
        <v>Fritz Lang</v>
      </c>
      <c r="D121">
        <f>VLOOKUP(dataset_table[[#This Row],[id]],dataset!$A$2:$I$2533,4,FALSE)</f>
        <v>1927</v>
      </c>
      <c r="E121">
        <f>VLOOKUP(dataset_table[[#This Row],[id]],dataset!$A$2:$I$2533,5,FALSE)</f>
        <v>153</v>
      </c>
      <c r="F121">
        <f>VLOOKUP(dataset_table[[#This Row],[id]],dataset!$A$2:$I$2533,7,FALSE)</f>
        <v>8.3000000000000007</v>
      </c>
      <c r="G121">
        <f>VLOOKUP(dataset_table[[#This Row],[id]],dataset!$A$2:$I$2533,8,FALSE)</f>
        <v>98</v>
      </c>
      <c r="H121">
        <f>VLOOKUP(dataset_table[[#This Row],[id]],dataset!$A$2:$I$2533,9,FALSE)</f>
        <v>1.24</v>
      </c>
    </row>
    <row r="122" spans="1:8">
      <c r="A122">
        <f>A121+1</f>
        <v>120</v>
      </c>
      <c r="B122" t="str">
        <f>VLOOKUP(dataset_table[[#This Row],[id]],dataset!$A$2:$I$2533,2,FALSE)</f>
        <v>The Sting</v>
      </c>
      <c r="C122" t="str">
        <f>VLOOKUP(dataset_table[[#This Row],[id]],dataset!$A$2:$I$2533,3,FALSE)</f>
        <v>George Roy Hill</v>
      </c>
      <c r="D122">
        <f>VLOOKUP(dataset_table[[#This Row],[id]],dataset!$A$2:$I$2533,4,FALSE)</f>
        <v>1973</v>
      </c>
      <c r="E122">
        <f>VLOOKUP(dataset_table[[#This Row],[id]],dataset!$A$2:$I$2533,5,FALSE)</f>
        <v>129</v>
      </c>
      <c r="F122">
        <f>VLOOKUP(dataset_table[[#This Row],[id]],dataset!$A$2:$I$2533,7,FALSE)</f>
        <v>8.3000000000000007</v>
      </c>
      <c r="G122">
        <f>VLOOKUP(dataset_table[[#This Row],[id]],dataset!$A$2:$I$2533,8,FALSE)</f>
        <v>83</v>
      </c>
      <c r="H122">
        <f>VLOOKUP(dataset_table[[#This Row],[id]],dataset!$A$2:$I$2533,9,FALSE)</f>
        <v>159.6</v>
      </c>
    </row>
    <row r="123" spans="1:8">
      <c r="A123">
        <f>A122+1</f>
        <v>121</v>
      </c>
      <c r="B123" t="str">
        <f>VLOOKUP(dataset_table[[#This Row],[id]],dataset!$A$2:$I$2533,2,FALSE)</f>
        <v>A Separation</v>
      </c>
      <c r="C123" t="str">
        <f>VLOOKUP(dataset_table[[#This Row],[id]],dataset!$A$2:$I$2533,3,FALSE)</f>
        <v>Asghar Farhadi</v>
      </c>
      <c r="D123">
        <f>VLOOKUP(dataset_table[[#This Row],[id]],dataset!$A$2:$I$2533,4,FALSE)</f>
        <v>2011</v>
      </c>
      <c r="E123">
        <f>VLOOKUP(dataset_table[[#This Row],[id]],dataset!$A$2:$I$2533,5,FALSE)</f>
        <v>123</v>
      </c>
      <c r="F123">
        <f>VLOOKUP(dataset_table[[#This Row],[id]],dataset!$A$2:$I$2533,7,FALSE)</f>
        <v>8.3000000000000007</v>
      </c>
      <c r="G123">
        <f>VLOOKUP(dataset_table[[#This Row],[id]],dataset!$A$2:$I$2533,8,FALSE)</f>
        <v>95</v>
      </c>
      <c r="H123">
        <f>VLOOKUP(dataset_table[[#This Row],[id]],dataset!$A$2:$I$2533,9,FALSE)</f>
        <v>7.1</v>
      </c>
    </row>
    <row r="124" spans="1:8">
      <c r="A124">
        <f>A123+1</f>
        <v>122</v>
      </c>
      <c r="B124" t="str">
        <f>VLOOKUP(dataset_table[[#This Row],[id]],dataset!$A$2:$I$2533,2,FALSE)</f>
        <v>M</v>
      </c>
      <c r="C124" t="str">
        <f>VLOOKUP(dataset_table[[#This Row],[id]],dataset!$A$2:$I$2533,3,FALSE)</f>
        <v>Fritz Lang</v>
      </c>
      <c r="D124">
        <f>VLOOKUP(dataset_table[[#This Row],[id]],dataset!$A$2:$I$2533,4,FALSE)</f>
        <v>1931</v>
      </c>
      <c r="E124">
        <f>VLOOKUP(dataset_table[[#This Row],[id]],dataset!$A$2:$I$2533,5,FALSE)</f>
        <v>99</v>
      </c>
      <c r="F124">
        <f>VLOOKUP(dataset_table[[#This Row],[id]],dataset!$A$2:$I$2533,7,FALSE)</f>
        <v>8.3000000000000007</v>
      </c>
      <c r="G124">
        <f>VLOOKUP(dataset_table[[#This Row],[id]],dataset!$A$2:$I$2533,8,FALSE)</f>
        <v>0</v>
      </c>
      <c r="H124">
        <f>VLOOKUP(dataset_table[[#This Row],[id]],dataset!$A$2:$I$2533,9,FALSE)</f>
        <v>0.03</v>
      </c>
    </row>
    <row r="125" spans="1:8">
      <c r="A125">
        <f>A124+1</f>
        <v>123</v>
      </c>
      <c r="B125" t="str">
        <f>VLOOKUP(dataset_table[[#This Row],[id]],dataset!$A$2:$I$2533,2,FALSE)</f>
        <v>The Apartment</v>
      </c>
      <c r="C125" t="str">
        <f>VLOOKUP(dataset_table[[#This Row],[id]],dataset!$A$2:$I$2533,3,FALSE)</f>
        <v>Billy Wilder</v>
      </c>
      <c r="D125">
        <f>VLOOKUP(dataset_table[[#This Row],[id]],dataset!$A$2:$I$2533,4,FALSE)</f>
        <v>1960</v>
      </c>
      <c r="E125">
        <f>VLOOKUP(dataset_table[[#This Row],[id]],dataset!$A$2:$I$2533,5,FALSE)</f>
        <v>125</v>
      </c>
      <c r="F125">
        <f>VLOOKUP(dataset_table[[#This Row],[id]],dataset!$A$2:$I$2533,7,FALSE)</f>
        <v>8.3000000000000007</v>
      </c>
      <c r="G125">
        <f>VLOOKUP(dataset_table[[#This Row],[id]],dataset!$A$2:$I$2533,8,FALSE)</f>
        <v>94</v>
      </c>
      <c r="H125">
        <f>VLOOKUP(dataset_table[[#This Row],[id]],dataset!$A$2:$I$2533,9,FALSE)</f>
        <v>18.600000000000001</v>
      </c>
    </row>
    <row r="126" spans="1:8">
      <c r="A126">
        <f>A125+1</f>
        <v>124</v>
      </c>
      <c r="B126" t="str">
        <f>VLOOKUP(dataset_table[[#This Row],[id]],dataset!$A$2:$I$2533,2,FALSE)</f>
        <v>Dangal</v>
      </c>
      <c r="C126" t="str">
        <f>VLOOKUP(dataset_table[[#This Row],[id]],dataset!$A$2:$I$2533,3,FALSE)</f>
        <v>Nitesh Tiwari</v>
      </c>
      <c r="D126">
        <f>VLOOKUP(dataset_table[[#This Row],[id]],dataset!$A$2:$I$2533,4,FALSE)</f>
        <v>2016</v>
      </c>
      <c r="E126">
        <f>VLOOKUP(dataset_table[[#This Row],[id]],dataset!$A$2:$I$2533,5,FALSE)</f>
        <v>161</v>
      </c>
      <c r="F126">
        <f>VLOOKUP(dataset_table[[#This Row],[id]],dataset!$A$2:$I$2533,7,FALSE)</f>
        <v>8.3000000000000007</v>
      </c>
      <c r="G126">
        <f>VLOOKUP(dataset_table[[#This Row],[id]],dataset!$A$2:$I$2533,8,FALSE)</f>
        <v>0</v>
      </c>
      <c r="H126">
        <f>VLOOKUP(dataset_table[[#This Row],[id]],dataset!$A$2:$I$2533,9,FALSE)</f>
        <v>12.39</v>
      </c>
    </row>
    <row r="127" spans="1:8">
      <c r="A127">
        <f>A126+1</f>
        <v>125</v>
      </c>
      <c r="B127" t="str">
        <f>VLOOKUP(dataset_table[[#This Row],[id]],dataset!$A$2:$I$2533,2,FALSE)</f>
        <v>Ikiru</v>
      </c>
      <c r="C127" t="str">
        <f>VLOOKUP(dataset_table[[#This Row],[id]],dataset!$A$2:$I$2533,3,FALSE)</f>
        <v>Akira Kurosawa</v>
      </c>
      <c r="D127">
        <f>VLOOKUP(dataset_table[[#This Row],[id]],dataset!$A$2:$I$2533,4,FALSE)</f>
        <v>1952</v>
      </c>
      <c r="E127">
        <f>VLOOKUP(dataset_table[[#This Row],[id]],dataset!$A$2:$I$2533,5,FALSE)</f>
        <v>143</v>
      </c>
      <c r="F127">
        <f>VLOOKUP(dataset_table[[#This Row],[id]],dataset!$A$2:$I$2533,7,FALSE)</f>
        <v>8.3000000000000007</v>
      </c>
      <c r="G127">
        <f>VLOOKUP(dataset_table[[#This Row],[id]],dataset!$A$2:$I$2533,8,FALSE)</f>
        <v>92</v>
      </c>
      <c r="H127">
        <f>VLOOKUP(dataset_table[[#This Row],[id]],dataset!$A$2:$I$2533,9,FALSE)</f>
        <v>0.06</v>
      </c>
    </row>
    <row r="128" spans="1:8">
      <c r="A128">
        <f>A127+1</f>
        <v>126</v>
      </c>
      <c r="B128" t="str">
        <f>VLOOKUP(dataset_table[[#This Row],[id]],dataset!$A$2:$I$2533,2,FALSE)</f>
        <v>Judgment at Nuremberg</v>
      </c>
      <c r="C128" t="str">
        <f>VLOOKUP(dataset_table[[#This Row],[id]],dataset!$A$2:$I$2533,3,FALSE)</f>
        <v>Stanley Kramer</v>
      </c>
      <c r="D128">
        <f>VLOOKUP(dataset_table[[#This Row],[id]],dataset!$A$2:$I$2533,4,FALSE)</f>
        <v>1961</v>
      </c>
      <c r="E128">
        <f>VLOOKUP(dataset_table[[#This Row],[id]],dataset!$A$2:$I$2533,5,FALSE)</f>
        <v>179</v>
      </c>
      <c r="F128">
        <f>VLOOKUP(dataset_table[[#This Row],[id]],dataset!$A$2:$I$2533,7,FALSE)</f>
        <v>8.3000000000000007</v>
      </c>
      <c r="G128">
        <f>VLOOKUP(dataset_table[[#This Row],[id]],dataset!$A$2:$I$2533,8,FALSE)</f>
        <v>60</v>
      </c>
      <c r="H128">
        <f>VLOOKUP(dataset_table[[#This Row],[id]],dataset!$A$2:$I$2533,9,FALSE)</f>
        <v>0</v>
      </c>
    </row>
    <row r="129" spans="1:8">
      <c r="A129">
        <f>A128+1</f>
        <v>127</v>
      </c>
      <c r="B129" t="str">
        <f>VLOOKUP(dataset_table[[#This Row],[id]],dataset!$A$2:$I$2533,2,FALSE)</f>
        <v>Kantara</v>
      </c>
      <c r="C129" t="str">
        <f>VLOOKUP(dataset_table[[#This Row],[id]],dataset!$A$2:$I$2533,3,FALSE)</f>
        <v>Rishab Shetty</v>
      </c>
      <c r="D129">
        <f>VLOOKUP(dataset_table[[#This Row],[id]],dataset!$A$2:$I$2533,4,FALSE)</f>
        <v>2022</v>
      </c>
      <c r="E129">
        <f>VLOOKUP(dataset_table[[#This Row],[id]],dataset!$A$2:$I$2533,5,FALSE)</f>
        <v>148</v>
      </c>
      <c r="F129">
        <f>VLOOKUP(dataset_table[[#This Row],[id]],dataset!$A$2:$I$2533,7,FALSE)</f>
        <v>8.3000000000000007</v>
      </c>
      <c r="G129">
        <f>VLOOKUP(dataset_table[[#This Row],[id]],dataset!$A$2:$I$2533,8,FALSE)</f>
        <v>0</v>
      </c>
      <c r="H129">
        <f>VLOOKUP(dataset_table[[#This Row],[id]],dataset!$A$2:$I$2533,9,FALSE)</f>
        <v>0</v>
      </c>
    </row>
    <row r="130" spans="1:8">
      <c r="A130">
        <f>A129+1</f>
        <v>128</v>
      </c>
      <c r="B130" t="str">
        <f>VLOOKUP(dataset_table[[#This Row],[id]],dataset!$A$2:$I$2533,2,FALSE)</f>
        <v>Double Indemnity</v>
      </c>
      <c r="C130" t="str">
        <f>VLOOKUP(dataset_table[[#This Row],[id]],dataset!$A$2:$I$2533,3,FALSE)</f>
        <v>Billy Wilder</v>
      </c>
      <c r="D130">
        <f>VLOOKUP(dataset_table[[#This Row],[id]],dataset!$A$2:$I$2533,4,FALSE)</f>
        <v>1944</v>
      </c>
      <c r="E130">
        <f>VLOOKUP(dataset_table[[#This Row],[id]],dataset!$A$2:$I$2533,5,FALSE)</f>
        <v>107</v>
      </c>
      <c r="F130">
        <f>VLOOKUP(dataset_table[[#This Row],[id]],dataset!$A$2:$I$2533,7,FALSE)</f>
        <v>8.3000000000000007</v>
      </c>
      <c r="G130">
        <f>VLOOKUP(dataset_table[[#This Row],[id]],dataset!$A$2:$I$2533,8,FALSE)</f>
        <v>95</v>
      </c>
      <c r="H130">
        <f>VLOOKUP(dataset_table[[#This Row],[id]],dataset!$A$2:$I$2533,9,FALSE)</f>
        <v>5.72</v>
      </c>
    </row>
    <row r="131" spans="1:8">
      <c r="A131">
        <f>A130+1</f>
        <v>129</v>
      </c>
      <c r="B131" t="str">
        <f>VLOOKUP(dataset_table[[#This Row],[id]],dataset!$A$2:$I$2533,2,FALSE)</f>
        <v>Like Stars on Earth</v>
      </c>
      <c r="C131" t="str">
        <f>VLOOKUP(dataset_table[[#This Row],[id]],dataset!$A$2:$I$2533,3,FALSE)</f>
        <v>Aamir Khan</v>
      </c>
      <c r="D131">
        <f>VLOOKUP(dataset_table[[#This Row],[id]],dataset!$A$2:$I$2533,4,FALSE)</f>
        <v>2007</v>
      </c>
      <c r="E131">
        <f>VLOOKUP(dataset_table[[#This Row],[id]],dataset!$A$2:$I$2533,5,FALSE)</f>
        <v>165</v>
      </c>
      <c r="F131">
        <f>VLOOKUP(dataset_table[[#This Row],[id]],dataset!$A$2:$I$2533,7,FALSE)</f>
        <v>8.3000000000000007</v>
      </c>
      <c r="G131">
        <f>VLOOKUP(dataset_table[[#This Row],[id]],dataset!$A$2:$I$2533,8,FALSE)</f>
        <v>0</v>
      </c>
      <c r="H131">
        <f>VLOOKUP(dataset_table[[#This Row],[id]],dataset!$A$2:$I$2533,9,FALSE)</f>
        <v>1.22</v>
      </c>
    </row>
    <row r="132" spans="1:8">
      <c r="A132">
        <f>A131+1</f>
        <v>130</v>
      </c>
      <c r="B132" t="str">
        <f>VLOOKUP(dataset_table[[#This Row],[id]],dataset!$A$2:$I$2533,2,FALSE)</f>
        <v>Bicycle Thieves</v>
      </c>
      <c r="C132" t="str">
        <f>VLOOKUP(dataset_table[[#This Row],[id]],dataset!$A$2:$I$2533,3,FALSE)</f>
        <v>Vittorio De Sica</v>
      </c>
      <c r="D132">
        <f>VLOOKUP(dataset_table[[#This Row],[id]],dataset!$A$2:$I$2533,4,FALSE)</f>
        <v>1948</v>
      </c>
      <c r="E132">
        <f>VLOOKUP(dataset_table[[#This Row],[id]],dataset!$A$2:$I$2533,5,FALSE)</f>
        <v>89</v>
      </c>
      <c r="F132">
        <f>VLOOKUP(dataset_table[[#This Row],[id]],dataset!$A$2:$I$2533,7,FALSE)</f>
        <v>8.3000000000000007</v>
      </c>
      <c r="G132">
        <f>VLOOKUP(dataset_table[[#This Row],[id]],dataset!$A$2:$I$2533,8,FALSE)</f>
        <v>0</v>
      </c>
      <c r="H132">
        <f>VLOOKUP(dataset_table[[#This Row],[id]],dataset!$A$2:$I$2533,9,FALSE)</f>
        <v>0.33</v>
      </c>
    </row>
    <row r="133" spans="1:8">
      <c r="A133">
        <f>A132+1</f>
        <v>131</v>
      </c>
      <c r="B133" t="str">
        <f>VLOOKUP(dataset_table[[#This Row],[id]],dataset!$A$2:$I$2533,2,FALSE)</f>
        <v>Ayla: The Daughter of War</v>
      </c>
      <c r="C133" t="str">
        <f>VLOOKUP(dataset_table[[#This Row],[id]],dataset!$A$2:$I$2533,3,FALSE)</f>
        <v>Can Ulkay</v>
      </c>
      <c r="D133">
        <f>VLOOKUP(dataset_table[[#This Row],[id]],dataset!$A$2:$I$2533,4,FALSE)</f>
        <v>2017</v>
      </c>
      <c r="E133">
        <f>VLOOKUP(dataset_table[[#This Row],[id]],dataset!$A$2:$I$2533,5,FALSE)</f>
        <v>125</v>
      </c>
      <c r="F133">
        <f>VLOOKUP(dataset_table[[#This Row],[id]],dataset!$A$2:$I$2533,7,FALSE)</f>
        <v>8.3000000000000007</v>
      </c>
      <c r="G133">
        <f>VLOOKUP(dataset_table[[#This Row],[id]],dataset!$A$2:$I$2533,8,FALSE)</f>
        <v>0</v>
      </c>
      <c r="H133">
        <f>VLOOKUP(dataset_table[[#This Row],[id]],dataset!$A$2:$I$2533,9,FALSE)</f>
        <v>0</v>
      </c>
    </row>
    <row r="134" spans="1:8">
      <c r="A134">
        <f>A133+1</f>
        <v>132</v>
      </c>
      <c r="B134" t="str">
        <f>VLOOKUP(dataset_table[[#This Row],[id]],dataset!$A$2:$I$2533,2,FALSE)</f>
        <v>K.G.F: Chapter 2</v>
      </c>
      <c r="C134" t="str">
        <f>VLOOKUP(dataset_table[[#This Row],[id]],dataset!$A$2:$I$2533,3,FALSE)</f>
        <v>Prashanth Neel</v>
      </c>
      <c r="D134">
        <f>VLOOKUP(dataset_table[[#This Row],[id]],dataset!$A$2:$I$2533,4,FALSE)</f>
        <v>2022</v>
      </c>
      <c r="E134">
        <f>VLOOKUP(dataset_table[[#This Row],[id]],dataset!$A$2:$I$2533,5,FALSE)</f>
        <v>168</v>
      </c>
      <c r="F134">
        <f>VLOOKUP(dataset_table[[#This Row],[id]],dataset!$A$2:$I$2533,7,FALSE)</f>
        <v>8.3000000000000007</v>
      </c>
      <c r="G134">
        <f>VLOOKUP(dataset_table[[#This Row],[id]],dataset!$A$2:$I$2533,8,FALSE)</f>
        <v>0</v>
      </c>
      <c r="H134">
        <f>VLOOKUP(dataset_table[[#This Row],[id]],dataset!$A$2:$I$2533,9,FALSE)</f>
        <v>6.6</v>
      </c>
    </row>
    <row r="135" spans="1:8">
      <c r="A135">
        <f>A134+1</f>
        <v>133</v>
      </c>
      <c r="B135" t="str">
        <f>VLOOKUP(dataset_table[[#This Row],[id]],dataset!$A$2:$I$2533,2,FALSE)</f>
        <v>Vikram</v>
      </c>
      <c r="C135" t="str">
        <f>VLOOKUP(dataset_table[[#This Row],[id]],dataset!$A$2:$I$2533,3,FALSE)</f>
        <v>Lokesh Kanagaraj</v>
      </c>
      <c r="D135">
        <f>VLOOKUP(dataset_table[[#This Row],[id]],dataset!$A$2:$I$2533,4,FALSE)</f>
        <v>2022</v>
      </c>
      <c r="E135">
        <f>VLOOKUP(dataset_table[[#This Row],[id]],dataset!$A$2:$I$2533,5,FALSE)</f>
        <v>175</v>
      </c>
      <c r="F135">
        <f>VLOOKUP(dataset_table[[#This Row],[id]],dataset!$A$2:$I$2533,7,FALSE)</f>
        <v>8.3000000000000007</v>
      </c>
      <c r="G135">
        <f>VLOOKUP(dataset_table[[#This Row],[id]],dataset!$A$2:$I$2533,8,FALSE)</f>
        <v>0</v>
      </c>
      <c r="H135">
        <f>VLOOKUP(dataset_table[[#This Row],[id]],dataset!$A$2:$I$2533,9,FALSE)</f>
        <v>0</v>
      </c>
    </row>
    <row r="136" spans="1:8">
      <c r="A136">
        <f>A135+1</f>
        <v>134</v>
      </c>
      <c r="B136" t="str">
        <f>VLOOKUP(dataset_table[[#This Row],[id]],dataset!$A$2:$I$2533,2,FALSE)</f>
        <v>Chhichhore</v>
      </c>
      <c r="C136" t="str">
        <f>VLOOKUP(dataset_table[[#This Row],[id]],dataset!$A$2:$I$2533,3,FALSE)</f>
        <v>Nitesh Tiwari</v>
      </c>
      <c r="D136">
        <f>VLOOKUP(dataset_table[[#This Row],[id]],dataset!$A$2:$I$2533,4,FALSE)</f>
        <v>2019</v>
      </c>
      <c r="E136">
        <f>VLOOKUP(dataset_table[[#This Row],[id]],dataset!$A$2:$I$2533,5,FALSE)</f>
        <v>143</v>
      </c>
      <c r="F136">
        <f>VLOOKUP(dataset_table[[#This Row],[id]],dataset!$A$2:$I$2533,7,FALSE)</f>
        <v>8.3000000000000007</v>
      </c>
      <c r="G136">
        <f>VLOOKUP(dataset_table[[#This Row],[id]],dataset!$A$2:$I$2533,8,FALSE)</f>
        <v>0</v>
      </c>
      <c r="H136">
        <f>VLOOKUP(dataset_table[[#This Row],[id]],dataset!$A$2:$I$2533,9,FALSE)</f>
        <v>0.9</v>
      </c>
    </row>
    <row r="137" spans="1:8">
      <c r="A137">
        <f>A136+1</f>
        <v>135</v>
      </c>
      <c r="B137" t="str">
        <f>VLOOKUP(dataset_table[[#This Row],[id]],dataset!$A$2:$I$2533,2,FALSE)</f>
        <v>The Kid</v>
      </c>
      <c r="C137" t="str">
        <f>VLOOKUP(dataset_table[[#This Row],[id]],dataset!$A$2:$I$2533,3,FALSE)</f>
        <v>Charles Chaplin</v>
      </c>
      <c r="D137">
        <f>VLOOKUP(dataset_table[[#This Row],[id]],dataset!$A$2:$I$2533,4,FALSE)</f>
        <v>1921</v>
      </c>
      <c r="E137">
        <f>VLOOKUP(dataset_table[[#This Row],[id]],dataset!$A$2:$I$2533,5,FALSE)</f>
        <v>68</v>
      </c>
      <c r="F137">
        <f>VLOOKUP(dataset_table[[#This Row],[id]],dataset!$A$2:$I$2533,7,FALSE)</f>
        <v>8.3000000000000007</v>
      </c>
      <c r="G137">
        <f>VLOOKUP(dataset_table[[#This Row],[id]],dataset!$A$2:$I$2533,8,FALSE)</f>
        <v>0</v>
      </c>
      <c r="H137">
        <f>VLOOKUP(dataset_table[[#This Row],[id]],dataset!$A$2:$I$2533,9,FALSE)</f>
        <v>5.45</v>
      </c>
    </row>
    <row r="138" spans="1:8">
      <c r="A138">
        <f>A137+1</f>
        <v>136</v>
      </c>
      <c r="B138" t="str">
        <f>VLOOKUP(dataset_table[[#This Row],[id]],dataset!$A$2:$I$2533,2,FALSE)</f>
        <v>Shershaah</v>
      </c>
      <c r="C138" t="str">
        <f>VLOOKUP(dataset_table[[#This Row],[id]],dataset!$A$2:$I$2533,3,FALSE)</f>
        <v>Vishnuvardhan</v>
      </c>
      <c r="D138">
        <f>VLOOKUP(dataset_table[[#This Row],[id]],dataset!$A$2:$I$2533,4,FALSE)</f>
        <v>2021</v>
      </c>
      <c r="E138">
        <f>VLOOKUP(dataset_table[[#This Row],[id]],dataset!$A$2:$I$2533,5,FALSE)</f>
        <v>135</v>
      </c>
      <c r="F138">
        <f>VLOOKUP(dataset_table[[#This Row],[id]],dataset!$A$2:$I$2533,7,FALSE)</f>
        <v>8.3000000000000007</v>
      </c>
      <c r="G138">
        <f>VLOOKUP(dataset_table[[#This Row],[id]],dataset!$A$2:$I$2533,8,FALSE)</f>
        <v>0</v>
      </c>
      <c r="H138">
        <f>VLOOKUP(dataset_table[[#This Row],[id]],dataset!$A$2:$I$2533,9,FALSE)</f>
        <v>0</v>
      </c>
    </row>
    <row r="139" spans="1:8">
      <c r="A139">
        <f>A138+1</f>
        <v>137</v>
      </c>
      <c r="B139" t="str">
        <f>VLOOKUP(dataset_table[[#This Row],[id]],dataset!$A$2:$I$2533,2,FALSE)</f>
        <v>Raatchasan</v>
      </c>
      <c r="C139" t="str">
        <f>VLOOKUP(dataset_table[[#This Row],[id]],dataset!$A$2:$I$2533,3,FALSE)</f>
        <v>Ram Kumar</v>
      </c>
      <c r="D139">
        <f>VLOOKUP(dataset_table[[#This Row],[id]],dataset!$A$2:$I$2533,4,FALSE)</f>
        <v>2018</v>
      </c>
      <c r="E139">
        <f>VLOOKUP(dataset_table[[#This Row],[id]],dataset!$A$2:$I$2533,5,FALSE)</f>
        <v>170</v>
      </c>
      <c r="F139">
        <f>VLOOKUP(dataset_table[[#This Row],[id]],dataset!$A$2:$I$2533,7,FALSE)</f>
        <v>8.3000000000000007</v>
      </c>
      <c r="G139">
        <f>VLOOKUP(dataset_table[[#This Row],[id]],dataset!$A$2:$I$2533,8,FALSE)</f>
        <v>0</v>
      </c>
      <c r="H139">
        <f>VLOOKUP(dataset_table[[#This Row],[id]],dataset!$A$2:$I$2533,9,FALSE)</f>
        <v>0</v>
      </c>
    </row>
    <row r="140" spans="1:8">
      <c r="A140">
        <f>A139+1</f>
        <v>138</v>
      </c>
      <c r="B140" t="str">
        <f>VLOOKUP(dataset_table[[#This Row],[id]],dataset!$A$2:$I$2533,2,FALSE)</f>
        <v>Drishyam</v>
      </c>
      <c r="C140" t="str">
        <f>VLOOKUP(dataset_table[[#This Row],[id]],dataset!$A$2:$I$2533,3,FALSE)</f>
        <v>Jeethu Joseph</v>
      </c>
      <c r="D140">
        <f>VLOOKUP(dataset_table[[#This Row],[id]],dataset!$A$2:$I$2533,4,FALSE)</f>
        <v>2013</v>
      </c>
      <c r="E140">
        <f>VLOOKUP(dataset_table[[#This Row],[id]],dataset!$A$2:$I$2533,5,FALSE)</f>
        <v>160</v>
      </c>
      <c r="F140">
        <f>VLOOKUP(dataset_table[[#This Row],[id]],dataset!$A$2:$I$2533,7,FALSE)</f>
        <v>8.3000000000000007</v>
      </c>
      <c r="G140">
        <f>VLOOKUP(dataset_table[[#This Row],[id]],dataset!$A$2:$I$2533,8,FALSE)</f>
        <v>0</v>
      </c>
      <c r="H140">
        <f>VLOOKUP(dataset_table[[#This Row],[id]],dataset!$A$2:$I$2533,9,FALSE)</f>
        <v>0</v>
      </c>
    </row>
    <row r="141" spans="1:8">
      <c r="A141">
        <f>A140+1</f>
        <v>139</v>
      </c>
      <c r="B141" t="str">
        <f>VLOOKUP(dataset_table[[#This Row],[id]],dataset!$A$2:$I$2533,2,FALSE)</f>
        <v>Guardians of the Galaxy Vol. 3</v>
      </c>
      <c r="C141" t="str">
        <f>VLOOKUP(dataset_table[[#This Row],[id]],dataset!$A$2:$I$2533,3,FALSE)</f>
        <v>James Gunn</v>
      </c>
      <c r="D141">
        <f>VLOOKUP(dataset_table[[#This Row],[id]],dataset!$A$2:$I$2533,4,FALSE)</f>
        <v>2023</v>
      </c>
      <c r="E141">
        <f>VLOOKUP(dataset_table[[#This Row],[id]],dataset!$A$2:$I$2533,5,FALSE)</f>
        <v>150</v>
      </c>
      <c r="F141">
        <f>VLOOKUP(dataset_table[[#This Row],[id]],dataset!$A$2:$I$2533,7,FALSE)</f>
        <v>8.1999999999999993</v>
      </c>
      <c r="G141">
        <f>VLOOKUP(dataset_table[[#This Row],[id]],dataset!$A$2:$I$2533,8,FALSE)</f>
        <v>64</v>
      </c>
      <c r="H141">
        <f>VLOOKUP(dataset_table[[#This Row],[id]],dataset!$A$2:$I$2533,9,FALSE)</f>
        <v>0</v>
      </c>
    </row>
    <row r="142" spans="1:8">
      <c r="A142">
        <f>A141+1</f>
        <v>140</v>
      </c>
      <c r="B142" t="str">
        <f>VLOOKUP(dataset_table[[#This Row],[id]],dataset!$A$2:$I$2533,2,FALSE)</f>
        <v>Indiana Jones and the Last Crusade</v>
      </c>
      <c r="C142" t="str">
        <f>VLOOKUP(dataset_table[[#This Row],[id]],dataset!$A$2:$I$2533,3,FALSE)</f>
        <v>Steven Spielberg</v>
      </c>
      <c r="D142">
        <f>VLOOKUP(dataset_table[[#This Row],[id]],dataset!$A$2:$I$2533,4,FALSE)</f>
        <v>1989</v>
      </c>
      <c r="E142">
        <f>VLOOKUP(dataset_table[[#This Row],[id]],dataset!$A$2:$I$2533,5,FALSE)</f>
        <v>127</v>
      </c>
      <c r="F142">
        <f>VLOOKUP(dataset_table[[#This Row],[id]],dataset!$A$2:$I$2533,7,FALSE)</f>
        <v>8.1999999999999993</v>
      </c>
      <c r="G142">
        <f>VLOOKUP(dataset_table[[#This Row],[id]],dataset!$A$2:$I$2533,8,FALSE)</f>
        <v>65</v>
      </c>
      <c r="H142">
        <f>VLOOKUP(dataset_table[[#This Row],[id]],dataset!$A$2:$I$2533,9,FALSE)</f>
        <v>197.17</v>
      </c>
    </row>
    <row r="143" spans="1:8">
      <c r="A143">
        <f>A142+1</f>
        <v>141</v>
      </c>
      <c r="B143" t="str">
        <f>VLOOKUP(dataset_table[[#This Row],[id]],dataset!$A$2:$I$2533,2,FALSE)</f>
        <v>The Wolf of Wall Street</v>
      </c>
      <c r="C143" t="str">
        <f>VLOOKUP(dataset_table[[#This Row],[id]],dataset!$A$2:$I$2533,3,FALSE)</f>
        <v>Martin Scorsese</v>
      </c>
      <c r="D143">
        <f>VLOOKUP(dataset_table[[#This Row],[id]],dataset!$A$2:$I$2533,4,FALSE)</f>
        <v>2013</v>
      </c>
      <c r="E143">
        <f>VLOOKUP(dataset_table[[#This Row],[id]],dataset!$A$2:$I$2533,5,FALSE)</f>
        <v>180</v>
      </c>
      <c r="F143">
        <f>VLOOKUP(dataset_table[[#This Row],[id]],dataset!$A$2:$I$2533,7,FALSE)</f>
        <v>8.1999999999999993</v>
      </c>
      <c r="G143">
        <f>VLOOKUP(dataset_table[[#This Row],[id]],dataset!$A$2:$I$2533,8,FALSE)</f>
        <v>75</v>
      </c>
      <c r="H143">
        <f>VLOOKUP(dataset_table[[#This Row],[id]],dataset!$A$2:$I$2533,9,FALSE)</f>
        <v>116.9</v>
      </c>
    </row>
    <row r="144" spans="1:8">
      <c r="A144">
        <f>A143+1</f>
        <v>142</v>
      </c>
      <c r="B144" t="str">
        <f>VLOOKUP(dataset_table[[#This Row],[id]],dataset!$A$2:$I$2533,2,FALSE)</f>
        <v>Spider-Man: No Way Home</v>
      </c>
      <c r="C144" t="str">
        <f>VLOOKUP(dataset_table[[#This Row],[id]],dataset!$A$2:$I$2533,3,FALSE)</f>
        <v>Jon Watts</v>
      </c>
      <c r="D144">
        <f>VLOOKUP(dataset_table[[#This Row],[id]],dataset!$A$2:$I$2533,4,FALSE)</f>
        <v>2021</v>
      </c>
      <c r="E144">
        <f>VLOOKUP(dataset_table[[#This Row],[id]],dataset!$A$2:$I$2533,5,FALSE)</f>
        <v>148</v>
      </c>
      <c r="F144">
        <f>VLOOKUP(dataset_table[[#This Row],[id]],dataset!$A$2:$I$2533,7,FALSE)</f>
        <v>8.1999999999999993</v>
      </c>
      <c r="G144">
        <f>VLOOKUP(dataset_table[[#This Row],[id]],dataset!$A$2:$I$2533,8,FALSE)</f>
        <v>71</v>
      </c>
      <c r="H144">
        <f>VLOOKUP(dataset_table[[#This Row],[id]],dataset!$A$2:$I$2533,9,FALSE)</f>
        <v>804.75</v>
      </c>
    </row>
    <row r="145" spans="1:8">
      <c r="A145">
        <f>A144+1</f>
        <v>143</v>
      </c>
      <c r="B145" t="str">
        <f>VLOOKUP(dataset_table[[#This Row],[id]],dataset!$A$2:$I$2533,2,FALSE)</f>
        <v>There Will Be Blood</v>
      </c>
      <c r="C145" t="str">
        <f>VLOOKUP(dataset_table[[#This Row],[id]],dataset!$A$2:$I$2533,3,FALSE)</f>
        <v>Paul Thomas Anderson</v>
      </c>
      <c r="D145">
        <f>VLOOKUP(dataset_table[[#This Row],[id]],dataset!$A$2:$I$2533,4,FALSE)</f>
        <v>2007</v>
      </c>
      <c r="E145">
        <f>VLOOKUP(dataset_table[[#This Row],[id]],dataset!$A$2:$I$2533,5,FALSE)</f>
        <v>158</v>
      </c>
      <c r="F145">
        <f>VLOOKUP(dataset_table[[#This Row],[id]],dataset!$A$2:$I$2533,7,FALSE)</f>
        <v>8.1999999999999993</v>
      </c>
      <c r="G145">
        <f>VLOOKUP(dataset_table[[#This Row],[id]],dataset!$A$2:$I$2533,8,FALSE)</f>
        <v>93</v>
      </c>
      <c r="H145">
        <f>VLOOKUP(dataset_table[[#This Row],[id]],dataset!$A$2:$I$2533,9,FALSE)</f>
        <v>40.22</v>
      </c>
    </row>
    <row r="146" spans="1:8">
      <c r="A146">
        <f>A145+1</f>
        <v>144</v>
      </c>
      <c r="B146" t="str">
        <f>VLOOKUP(dataset_table[[#This Row],[id]],dataset!$A$2:$I$2533,2,FALSE)</f>
        <v>Jurassic Park</v>
      </c>
      <c r="C146" t="str">
        <f>VLOOKUP(dataset_table[[#This Row],[id]],dataset!$A$2:$I$2533,3,FALSE)</f>
        <v>Steven Spielberg</v>
      </c>
      <c r="D146">
        <f>VLOOKUP(dataset_table[[#This Row],[id]],dataset!$A$2:$I$2533,4,FALSE)</f>
        <v>1993</v>
      </c>
      <c r="E146">
        <f>VLOOKUP(dataset_table[[#This Row],[id]],dataset!$A$2:$I$2533,5,FALSE)</f>
        <v>127</v>
      </c>
      <c r="F146">
        <f>VLOOKUP(dataset_table[[#This Row],[id]],dataset!$A$2:$I$2533,7,FALSE)</f>
        <v>8.1999999999999993</v>
      </c>
      <c r="G146">
        <f>VLOOKUP(dataset_table[[#This Row],[id]],dataset!$A$2:$I$2533,8,FALSE)</f>
        <v>68</v>
      </c>
      <c r="H146">
        <f>VLOOKUP(dataset_table[[#This Row],[id]],dataset!$A$2:$I$2533,9,FALSE)</f>
        <v>402.45</v>
      </c>
    </row>
    <row r="147" spans="1:8">
      <c r="A147">
        <f>A146+1</f>
        <v>145</v>
      </c>
      <c r="B147" t="str">
        <f>VLOOKUP(dataset_table[[#This Row],[id]],dataset!$A$2:$I$2533,2,FALSE)</f>
        <v>Shutter Island</v>
      </c>
      <c r="C147" t="str">
        <f>VLOOKUP(dataset_table[[#This Row],[id]],dataset!$A$2:$I$2533,3,FALSE)</f>
        <v>Martin Scorsese</v>
      </c>
      <c r="D147">
        <f>VLOOKUP(dataset_table[[#This Row],[id]],dataset!$A$2:$I$2533,4,FALSE)</f>
        <v>2010</v>
      </c>
      <c r="E147">
        <f>VLOOKUP(dataset_table[[#This Row],[id]],dataset!$A$2:$I$2533,5,FALSE)</f>
        <v>138</v>
      </c>
      <c r="F147">
        <f>VLOOKUP(dataset_table[[#This Row],[id]],dataset!$A$2:$I$2533,7,FALSE)</f>
        <v>8.1999999999999993</v>
      </c>
      <c r="G147">
        <f>VLOOKUP(dataset_table[[#This Row],[id]],dataset!$A$2:$I$2533,8,FALSE)</f>
        <v>63</v>
      </c>
      <c r="H147">
        <f>VLOOKUP(dataset_table[[#This Row],[id]],dataset!$A$2:$I$2533,9,FALSE)</f>
        <v>128.01</v>
      </c>
    </row>
    <row r="148" spans="1:8">
      <c r="A148">
        <f>A147+1</f>
        <v>146</v>
      </c>
      <c r="B148" t="str">
        <f>VLOOKUP(dataset_table[[#This Row],[id]],dataset!$A$2:$I$2533,2,FALSE)</f>
        <v>No Country for Old Men</v>
      </c>
      <c r="C148" t="str">
        <f>VLOOKUP(dataset_table[[#This Row],[id]],dataset!$A$2:$I$2533,3,FALSE)</f>
        <v>Ethan Coen</v>
      </c>
      <c r="D148">
        <f>VLOOKUP(dataset_table[[#This Row],[id]],dataset!$A$2:$I$2533,4,FALSE)</f>
        <v>2007</v>
      </c>
      <c r="E148">
        <f>VLOOKUP(dataset_table[[#This Row],[id]],dataset!$A$2:$I$2533,5,FALSE)</f>
        <v>122</v>
      </c>
      <c r="F148">
        <f>VLOOKUP(dataset_table[[#This Row],[id]],dataset!$A$2:$I$2533,7,FALSE)</f>
        <v>8.1999999999999993</v>
      </c>
      <c r="G148">
        <f>VLOOKUP(dataset_table[[#This Row],[id]],dataset!$A$2:$I$2533,8,FALSE)</f>
        <v>92</v>
      </c>
      <c r="H148">
        <f>VLOOKUP(dataset_table[[#This Row],[id]],dataset!$A$2:$I$2533,9,FALSE)</f>
        <v>74.28</v>
      </c>
    </row>
    <row r="149" spans="1:8">
      <c r="A149">
        <f>A148+1</f>
        <v>147</v>
      </c>
      <c r="B149" t="str">
        <f>VLOOKUP(dataset_table[[#This Row],[id]],dataset!$A$2:$I$2533,2,FALSE)</f>
        <v>The Thing</v>
      </c>
      <c r="C149" t="str">
        <f>VLOOKUP(dataset_table[[#This Row],[id]],dataset!$A$2:$I$2533,3,FALSE)</f>
        <v>John Carpenter</v>
      </c>
      <c r="D149">
        <f>VLOOKUP(dataset_table[[#This Row],[id]],dataset!$A$2:$I$2533,4,FALSE)</f>
        <v>1982</v>
      </c>
      <c r="E149">
        <f>VLOOKUP(dataset_table[[#This Row],[id]],dataset!$A$2:$I$2533,5,FALSE)</f>
        <v>109</v>
      </c>
      <c r="F149">
        <f>VLOOKUP(dataset_table[[#This Row],[id]],dataset!$A$2:$I$2533,7,FALSE)</f>
        <v>8.1999999999999993</v>
      </c>
      <c r="G149">
        <f>VLOOKUP(dataset_table[[#This Row],[id]],dataset!$A$2:$I$2533,8,FALSE)</f>
        <v>57</v>
      </c>
      <c r="H149">
        <f>VLOOKUP(dataset_table[[#This Row],[id]],dataset!$A$2:$I$2533,9,FALSE)</f>
        <v>13.78</v>
      </c>
    </row>
    <row r="150" spans="1:8">
      <c r="A150">
        <f>A149+1</f>
        <v>148</v>
      </c>
      <c r="B150" t="str">
        <f>VLOOKUP(dataset_table[[#This Row],[id]],dataset!$A$2:$I$2533,2,FALSE)</f>
        <v>Batman Begins</v>
      </c>
      <c r="C150" t="str">
        <f>VLOOKUP(dataset_table[[#This Row],[id]],dataset!$A$2:$I$2533,3,FALSE)</f>
        <v>Christopher Nolan</v>
      </c>
      <c r="D150">
        <f>VLOOKUP(dataset_table[[#This Row],[id]],dataset!$A$2:$I$2533,4,FALSE)</f>
        <v>2005</v>
      </c>
      <c r="E150">
        <f>VLOOKUP(dataset_table[[#This Row],[id]],dataset!$A$2:$I$2533,5,FALSE)</f>
        <v>140</v>
      </c>
      <c r="F150">
        <f>VLOOKUP(dataset_table[[#This Row],[id]],dataset!$A$2:$I$2533,7,FALSE)</f>
        <v>8.1999999999999993</v>
      </c>
      <c r="G150">
        <f>VLOOKUP(dataset_table[[#This Row],[id]],dataset!$A$2:$I$2533,8,FALSE)</f>
        <v>70</v>
      </c>
      <c r="H150">
        <f>VLOOKUP(dataset_table[[#This Row],[id]],dataset!$A$2:$I$2533,9,FALSE)</f>
        <v>206.85</v>
      </c>
    </row>
    <row r="151" spans="1:8">
      <c r="A151">
        <f>A150+1</f>
        <v>149</v>
      </c>
      <c r="B151" t="str">
        <f>VLOOKUP(dataset_table[[#This Row],[id]],dataset!$A$2:$I$2533,2,FALSE)</f>
        <v>Taxi Driver</v>
      </c>
      <c r="C151" t="str">
        <f>VLOOKUP(dataset_table[[#This Row],[id]],dataset!$A$2:$I$2533,3,FALSE)</f>
        <v>Martin Scorsese</v>
      </c>
      <c r="D151">
        <f>VLOOKUP(dataset_table[[#This Row],[id]],dataset!$A$2:$I$2533,4,FALSE)</f>
        <v>1976</v>
      </c>
      <c r="E151">
        <f>VLOOKUP(dataset_table[[#This Row],[id]],dataset!$A$2:$I$2533,5,FALSE)</f>
        <v>114</v>
      </c>
      <c r="F151">
        <f>VLOOKUP(dataset_table[[#This Row],[id]],dataset!$A$2:$I$2533,7,FALSE)</f>
        <v>8.1999999999999993</v>
      </c>
      <c r="G151">
        <f>VLOOKUP(dataset_table[[#This Row],[id]],dataset!$A$2:$I$2533,8,FALSE)</f>
        <v>94</v>
      </c>
      <c r="H151">
        <f>VLOOKUP(dataset_table[[#This Row],[id]],dataset!$A$2:$I$2533,9,FALSE)</f>
        <v>28.26</v>
      </c>
    </row>
    <row r="152" spans="1:8">
      <c r="A152">
        <f>A151+1</f>
        <v>150</v>
      </c>
      <c r="B152">
        <f>VLOOKUP(dataset_table[[#This Row],[id]],dataset!$A$2:$I$2533,2,FALSE)</f>
        <v>1917</v>
      </c>
      <c r="C152" t="str">
        <f>VLOOKUP(dataset_table[[#This Row],[id]],dataset!$A$2:$I$2533,3,FALSE)</f>
        <v>Sam Mendes</v>
      </c>
      <c r="D152">
        <f>VLOOKUP(dataset_table[[#This Row],[id]],dataset!$A$2:$I$2533,4,FALSE)</f>
        <v>2019</v>
      </c>
      <c r="E152">
        <f>VLOOKUP(dataset_table[[#This Row],[id]],dataset!$A$2:$I$2533,5,FALSE)</f>
        <v>119</v>
      </c>
      <c r="F152">
        <f>VLOOKUP(dataset_table[[#This Row],[id]],dataset!$A$2:$I$2533,7,FALSE)</f>
        <v>8.1999999999999993</v>
      </c>
      <c r="G152">
        <f>VLOOKUP(dataset_table[[#This Row],[id]],dataset!$A$2:$I$2533,8,FALSE)</f>
        <v>78</v>
      </c>
      <c r="H152">
        <f>VLOOKUP(dataset_table[[#This Row],[id]],dataset!$A$2:$I$2533,9,FALSE)</f>
        <v>159.22999999999999</v>
      </c>
    </row>
    <row r="153" spans="1:8">
      <c r="A153">
        <f>A152+1</f>
        <v>151</v>
      </c>
      <c r="B153" t="str">
        <f>VLOOKUP(dataset_table[[#This Row],[id]],dataset!$A$2:$I$2533,2,FALSE)</f>
        <v>Casino</v>
      </c>
      <c r="C153" t="str">
        <f>VLOOKUP(dataset_table[[#This Row],[id]],dataset!$A$2:$I$2533,3,FALSE)</f>
        <v>Martin Scorsese</v>
      </c>
      <c r="D153">
        <f>VLOOKUP(dataset_table[[#This Row],[id]],dataset!$A$2:$I$2533,4,FALSE)</f>
        <v>1995</v>
      </c>
      <c r="E153">
        <f>VLOOKUP(dataset_table[[#This Row],[id]],dataset!$A$2:$I$2533,5,FALSE)</f>
        <v>178</v>
      </c>
      <c r="F153">
        <f>VLOOKUP(dataset_table[[#This Row],[id]],dataset!$A$2:$I$2533,7,FALSE)</f>
        <v>8.1999999999999993</v>
      </c>
      <c r="G153">
        <f>VLOOKUP(dataset_table[[#This Row],[id]],dataset!$A$2:$I$2533,8,FALSE)</f>
        <v>73</v>
      </c>
      <c r="H153">
        <f>VLOOKUP(dataset_table[[#This Row],[id]],dataset!$A$2:$I$2533,9,FALSE)</f>
        <v>42.44</v>
      </c>
    </row>
    <row r="154" spans="1:8">
      <c r="A154">
        <f>A153+1</f>
        <v>152</v>
      </c>
      <c r="B154" t="str">
        <f>VLOOKUP(dataset_table[[#This Row],[id]],dataset!$A$2:$I$2533,2,FALSE)</f>
        <v>Snatch</v>
      </c>
      <c r="C154" t="str">
        <f>VLOOKUP(dataset_table[[#This Row],[id]],dataset!$A$2:$I$2533,3,FALSE)</f>
        <v>Guy Ritchie</v>
      </c>
      <c r="D154">
        <f>VLOOKUP(dataset_table[[#This Row],[id]],dataset!$A$2:$I$2533,4,FALSE)</f>
        <v>2000</v>
      </c>
      <c r="E154">
        <f>VLOOKUP(dataset_table[[#This Row],[id]],dataset!$A$2:$I$2533,5,FALSE)</f>
        <v>102</v>
      </c>
      <c r="F154">
        <f>VLOOKUP(dataset_table[[#This Row],[id]],dataset!$A$2:$I$2533,7,FALSE)</f>
        <v>8.1999999999999993</v>
      </c>
      <c r="G154">
        <f>VLOOKUP(dataset_table[[#This Row],[id]],dataset!$A$2:$I$2533,8,FALSE)</f>
        <v>55</v>
      </c>
      <c r="H154">
        <f>VLOOKUP(dataset_table[[#This Row],[id]],dataset!$A$2:$I$2533,9,FALSE)</f>
        <v>30.33</v>
      </c>
    </row>
    <row r="155" spans="1:8">
      <c r="A155">
        <f>A154+1</f>
        <v>153</v>
      </c>
      <c r="B155" t="str">
        <f>VLOOKUP(dataset_table[[#This Row],[id]],dataset!$A$2:$I$2533,2,FALSE)</f>
        <v>Howl's Moving Castle</v>
      </c>
      <c r="C155" t="str">
        <f>VLOOKUP(dataset_table[[#This Row],[id]],dataset!$A$2:$I$2533,3,FALSE)</f>
        <v>Hayao Miyazaki</v>
      </c>
      <c r="D155">
        <f>VLOOKUP(dataset_table[[#This Row],[id]],dataset!$A$2:$I$2533,4,FALSE)</f>
        <v>2004</v>
      </c>
      <c r="E155">
        <f>VLOOKUP(dataset_table[[#This Row],[id]],dataset!$A$2:$I$2533,5,FALSE)</f>
        <v>119</v>
      </c>
      <c r="F155">
        <f>VLOOKUP(dataset_table[[#This Row],[id]],dataset!$A$2:$I$2533,7,FALSE)</f>
        <v>8.1999999999999993</v>
      </c>
      <c r="G155">
        <f>VLOOKUP(dataset_table[[#This Row],[id]],dataset!$A$2:$I$2533,8,FALSE)</f>
        <v>82</v>
      </c>
      <c r="H155">
        <f>VLOOKUP(dataset_table[[#This Row],[id]],dataset!$A$2:$I$2533,9,FALSE)</f>
        <v>4.71</v>
      </c>
    </row>
    <row r="156" spans="1:8">
      <c r="A156">
        <f>A155+1</f>
        <v>154</v>
      </c>
      <c r="B156" t="str">
        <f>VLOOKUP(dataset_table[[#This Row],[id]],dataset!$A$2:$I$2533,2,FALSE)</f>
        <v>Unforgiven</v>
      </c>
      <c r="C156" t="str">
        <f>VLOOKUP(dataset_table[[#This Row],[id]],dataset!$A$2:$I$2533,3,FALSE)</f>
        <v>Clint Eastwood</v>
      </c>
      <c r="D156">
        <f>VLOOKUP(dataset_table[[#This Row],[id]],dataset!$A$2:$I$2533,4,FALSE)</f>
        <v>1992</v>
      </c>
      <c r="E156">
        <f>VLOOKUP(dataset_table[[#This Row],[id]],dataset!$A$2:$I$2533,5,FALSE)</f>
        <v>130</v>
      </c>
      <c r="F156">
        <f>VLOOKUP(dataset_table[[#This Row],[id]],dataset!$A$2:$I$2533,7,FALSE)</f>
        <v>8.1999999999999993</v>
      </c>
      <c r="G156">
        <f>VLOOKUP(dataset_table[[#This Row],[id]],dataset!$A$2:$I$2533,8,FALSE)</f>
        <v>85</v>
      </c>
      <c r="H156">
        <f>VLOOKUP(dataset_table[[#This Row],[id]],dataset!$A$2:$I$2533,9,FALSE)</f>
        <v>101.16</v>
      </c>
    </row>
    <row r="157" spans="1:8">
      <c r="A157">
        <f>A156+1</f>
        <v>155</v>
      </c>
      <c r="B157" t="str">
        <f>VLOOKUP(dataset_table[[#This Row],[id]],dataset!$A$2:$I$2533,2,FALSE)</f>
        <v>The Truman Show</v>
      </c>
      <c r="C157" t="str">
        <f>VLOOKUP(dataset_table[[#This Row],[id]],dataset!$A$2:$I$2533,3,FALSE)</f>
        <v>Peter Weir</v>
      </c>
      <c r="D157">
        <f>VLOOKUP(dataset_table[[#This Row],[id]],dataset!$A$2:$I$2533,4,FALSE)</f>
        <v>1998</v>
      </c>
      <c r="E157">
        <f>VLOOKUP(dataset_table[[#This Row],[id]],dataset!$A$2:$I$2533,5,FALSE)</f>
        <v>103</v>
      </c>
      <c r="F157">
        <f>VLOOKUP(dataset_table[[#This Row],[id]],dataset!$A$2:$I$2533,7,FALSE)</f>
        <v>8.1999999999999993</v>
      </c>
      <c r="G157">
        <f>VLOOKUP(dataset_table[[#This Row],[id]],dataset!$A$2:$I$2533,8,FALSE)</f>
        <v>90</v>
      </c>
      <c r="H157">
        <f>VLOOKUP(dataset_table[[#This Row],[id]],dataset!$A$2:$I$2533,9,FALSE)</f>
        <v>125.62</v>
      </c>
    </row>
    <row r="158" spans="1:8">
      <c r="A158">
        <f>A157+1</f>
        <v>156</v>
      </c>
      <c r="B158" t="str">
        <f>VLOOKUP(dataset_table[[#This Row],[id]],dataset!$A$2:$I$2533,2,FALSE)</f>
        <v>Green Book</v>
      </c>
      <c r="C158" t="str">
        <f>VLOOKUP(dataset_table[[#This Row],[id]],dataset!$A$2:$I$2533,3,FALSE)</f>
        <v>Peter Farrelly</v>
      </c>
      <c r="D158">
        <f>VLOOKUP(dataset_table[[#This Row],[id]],dataset!$A$2:$I$2533,4,FALSE)</f>
        <v>2018</v>
      </c>
      <c r="E158">
        <f>VLOOKUP(dataset_table[[#This Row],[id]],dataset!$A$2:$I$2533,5,FALSE)</f>
        <v>130</v>
      </c>
      <c r="F158">
        <f>VLOOKUP(dataset_table[[#This Row],[id]],dataset!$A$2:$I$2533,7,FALSE)</f>
        <v>8.1999999999999993</v>
      </c>
      <c r="G158">
        <f>VLOOKUP(dataset_table[[#This Row],[id]],dataset!$A$2:$I$2533,8,FALSE)</f>
        <v>69</v>
      </c>
      <c r="H158">
        <f>VLOOKUP(dataset_table[[#This Row],[id]],dataset!$A$2:$I$2533,9,FALSE)</f>
        <v>85.08</v>
      </c>
    </row>
    <row r="159" spans="1:8">
      <c r="A159">
        <f>A158+1</f>
        <v>157</v>
      </c>
      <c r="B159" t="str">
        <f>VLOOKUP(dataset_table[[#This Row],[id]],dataset!$A$2:$I$2533,2,FALSE)</f>
        <v>Kill Bill: Vol. 1</v>
      </c>
      <c r="C159" t="str">
        <f>VLOOKUP(dataset_table[[#This Row],[id]],dataset!$A$2:$I$2533,3,FALSE)</f>
        <v>Quentin Tarantino</v>
      </c>
      <c r="D159">
        <f>VLOOKUP(dataset_table[[#This Row],[id]],dataset!$A$2:$I$2533,4,FALSE)</f>
        <v>2003</v>
      </c>
      <c r="E159">
        <f>VLOOKUP(dataset_table[[#This Row],[id]],dataset!$A$2:$I$2533,5,FALSE)</f>
        <v>111</v>
      </c>
      <c r="F159">
        <f>VLOOKUP(dataset_table[[#This Row],[id]],dataset!$A$2:$I$2533,7,FALSE)</f>
        <v>8.1999999999999993</v>
      </c>
      <c r="G159">
        <f>VLOOKUP(dataset_table[[#This Row],[id]],dataset!$A$2:$I$2533,8,FALSE)</f>
        <v>69</v>
      </c>
      <c r="H159">
        <f>VLOOKUP(dataset_table[[#This Row],[id]],dataset!$A$2:$I$2533,9,FALSE)</f>
        <v>70.099999999999994</v>
      </c>
    </row>
    <row r="160" spans="1:8">
      <c r="A160">
        <f>A159+1</f>
        <v>158</v>
      </c>
      <c r="B160" t="str">
        <f>VLOOKUP(dataset_table[[#This Row],[id]],dataset!$A$2:$I$2533,2,FALSE)</f>
        <v>L.A. Confidential</v>
      </c>
      <c r="C160" t="str">
        <f>VLOOKUP(dataset_table[[#This Row],[id]],dataset!$A$2:$I$2533,3,FALSE)</f>
        <v>Curtis Hanson</v>
      </c>
      <c r="D160">
        <f>VLOOKUP(dataset_table[[#This Row],[id]],dataset!$A$2:$I$2533,4,FALSE)</f>
        <v>1997</v>
      </c>
      <c r="E160">
        <f>VLOOKUP(dataset_table[[#This Row],[id]],dataset!$A$2:$I$2533,5,FALSE)</f>
        <v>138</v>
      </c>
      <c r="F160">
        <f>VLOOKUP(dataset_table[[#This Row],[id]],dataset!$A$2:$I$2533,7,FALSE)</f>
        <v>8.1999999999999993</v>
      </c>
      <c r="G160">
        <f>VLOOKUP(dataset_table[[#This Row],[id]],dataset!$A$2:$I$2533,8,FALSE)</f>
        <v>91</v>
      </c>
      <c r="H160">
        <f>VLOOKUP(dataset_table[[#This Row],[id]],dataset!$A$2:$I$2533,9,FALSE)</f>
        <v>64.62</v>
      </c>
    </row>
    <row r="161" spans="1:8">
      <c r="A161">
        <f>A160+1</f>
        <v>159</v>
      </c>
      <c r="B161" t="str">
        <f>VLOOKUP(dataset_table[[#This Row],[id]],dataset!$A$2:$I$2533,2,FALSE)</f>
        <v>The Sixth Sense</v>
      </c>
      <c r="C161" t="str">
        <f>VLOOKUP(dataset_table[[#This Row],[id]],dataset!$A$2:$I$2533,3,FALSE)</f>
        <v>M. Night Shyamalan</v>
      </c>
      <c r="D161">
        <f>VLOOKUP(dataset_table[[#This Row],[id]],dataset!$A$2:$I$2533,4,FALSE)</f>
        <v>1999</v>
      </c>
      <c r="E161">
        <f>VLOOKUP(dataset_table[[#This Row],[id]],dataset!$A$2:$I$2533,5,FALSE)</f>
        <v>107</v>
      </c>
      <c r="F161">
        <f>VLOOKUP(dataset_table[[#This Row],[id]],dataset!$A$2:$I$2533,7,FALSE)</f>
        <v>8.1999999999999993</v>
      </c>
      <c r="G161">
        <f>VLOOKUP(dataset_table[[#This Row],[id]],dataset!$A$2:$I$2533,8,FALSE)</f>
        <v>64</v>
      </c>
      <c r="H161">
        <f>VLOOKUP(dataset_table[[#This Row],[id]],dataset!$A$2:$I$2533,9,FALSE)</f>
        <v>293.51</v>
      </c>
    </row>
    <row r="162" spans="1:8">
      <c r="A162">
        <f>A161+1</f>
        <v>160</v>
      </c>
      <c r="B162" t="str">
        <f>VLOOKUP(dataset_table[[#This Row],[id]],dataset!$A$2:$I$2533,2,FALSE)</f>
        <v>Finding Nemo</v>
      </c>
      <c r="C162" t="str">
        <f>VLOOKUP(dataset_table[[#This Row],[id]],dataset!$A$2:$I$2533,3,FALSE)</f>
        <v>Andrew Stanton</v>
      </c>
      <c r="D162">
        <f>VLOOKUP(dataset_table[[#This Row],[id]],dataset!$A$2:$I$2533,4,FALSE)</f>
        <v>2003</v>
      </c>
      <c r="E162">
        <f>VLOOKUP(dataset_table[[#This Row],[id]],dataset!$A$2:$I$2533,5,FALSE)</f>
        <v>100</v>
      </c>
      <c r="F162">
        <f>VLOOKUP(dataset_table[[#This Row],[id]],dataset!$A$2:$I$2533,7,FALSE)</f>
        <v>8.1999999999999993</v>
      </c>
      <c r="G162">
        <f>VLOOKUP(dataset_table[[#This Row],[id]],dataset!$A$2:$I$2533,8,FALSE)</f>
        <v>90</v>
      </c>
      <c r="H162">
        <f>VLOOKUP(dataset_table[[#This Row],[id]],dataset!$A$2:$I$2533,9,FALSE)</f>
        <v>380.84</v>
      </c>
    </row>
    <row r="163" spans="1:8">
      <c r="A163">
        <f>A162+1</f>
        <v>161</v>
      </c>
      <c r="B163" t="str">
        <f>VLOOKUP(dataset_table[[#This Row],[id]],dataset!$A$2:$I$2533,2,FALSE)</f>
        <v>Die Hard</v>
      </c>
      <c r="C163" t="str">
        <f>VLOOKUP(dataset_table[[#This Row],[id]],dataset!$A$2:$I$2533,3,FALSE)</f>
        <v>John McTiernan</v>
      </c>
      <c r="D163">
        <f>VLOOKUP(dataset_table[[#This Row],[id]],dataset!$A$2:$I$2533,4,FALSE)</f>
        <v>1988</v>
      </c>
      <c r="E163">
        <f>VLOOKUP(dataset_table[[#This Row],[id]],dataset!$A$2:$I$2533,5,FALSE)</f>
        <v>132</v>
      </c>
      <c r="F163">
        <f>VLOOKUP(dataset_table[[#This Row],[id]],dataset!$A$2:$I$2533,7,FALSE)</f>
        <v>8.1999999999999993</v>
      </c>
      <c r="G163">
        <f>VLOOKUP(dataset_table[[#This Row],[id]],dataset!$A$2:$I$2533,8,FALSE)</f>
        <v>72</v>
      </c>
      <c r="H163">
        <f>VLOOKUP(dataset_table[[#This Row],[id]],dataset!$A$2:$I$2533,9,FALSE)</f>
        <v>83.01</v>
      </c>
    </row>
    <row r="164" spans="1:8">
      <c r="A164">
        <f>A163+1</f>
        <v>162</v>
      </c>
      <c r="B164" t="str">
        <f>VLOOKUP(dataset_table[[#This Row],[id]],dataset!$A$2:$I$2533,2,FALSE)</f>
        <v>A Beautiful Mind</v>
      </c>
      <c r="C164" t="str">
        <f>VLOOKUP(dataset_table[[#This Row],[id]],dataset!$A$2:$I$2533,3,FALSE)</f>
        <v>Ron Howard</v>
      </c>
      <c r="D164">
        <f>VLOOKUP(dataset_table[[#This Row],[id]],dataset!$A$2:$I$2533,4,FALSE)</f>
        <v>2001</v>
      </c>
      <c r="E164">
        <f>VLOOKUP(dataset_table[[#This Row],[id]],dataset!$A$2:$I$2533,5,FALSE)</f>
        <v>135</v>
      </c>
      <c r="F164">
        <f>VLOOKUP(dataset_table[[#This Row],[id]],dataset!$A$2:$I$2533,7,FALSE)</f>
        <v>8.1999999999999993</v>
      </c>
      <c r="G164">
        <f>VLOOKUP(dataset_table[[#This Row],[id]],dataset!$A$2:$I$2533,8,FALSE)</f>
        <v>72</v>
      </c>
      <c r="H164">
        <f>VLOOKUP(dataset_table[[#This Row],[id]],dataset!$A$2:$I$2533,9,FALSE)</f>
        <v>170.74</v>
      </c>
    </row>
    <row r="165" spans="1:8">
      <c r="A165">
        <f>A164+1</f>
        <v>163</v>
      </c>
      <c r="B165" t="str">
        <f>VLOOKUP(dataset_table[[#This Row],[id]],dataset!$A$2:$I$2533,2,FALSE)</f>
        <v>The Father</v>
      </c>
      <c r="C165" t="str">
        <f>VLOOKUP(dataset_table[[#This Row],[id]],dataset!$A$2:$I$2533,3,FALSE)</f>
        <v>Florian Zeller</v>
      </c>
      <c r="D165">
        <f>VLOOKUP(dataset_table[[#This Row],[id]],dataset!$A$2:$I$2533,4,FALSE)</f>
        <v>2020</v>
      </c>
      <c r="E165">
        <f>VLOOKUP(dataset_table[[#This Row],[id]],dataset!$A$2:$I$2533,5,FALSE)</f>
        <v>97</v>
      </c>
      <c r="F165">
        <f>VLOOKUP(dataset_table[[#This Row],[id]],dataset!$A$2:$I$2533,7,FALSE)</f>
        <v>8.1999999999999993</v>
      </c>
      <c r="G165">
        <f>VLOOKUP(dataset_table[[#This Row],[id]],dataset!$A$2:$I$2533,8,FALSE)</f>
        <v>88</v>
      </c>
      <c r="H165">
        <f>VLOOKUP(dataset_table[[#This Row],[id]],dataset!$A$2:$I$2533,9,FALSE)</f>
        <v>0</v>
      </c>
    </row>
    <row r="166" spans="1:8">
      <c r="A166">
        <f>A165+1</f>
        <v>164</v>
      </c>
      <c r="B166" t="str">
        <f>VLOOKUP(dataset_table[[#This Row],[id]],dataset!$A$2:$I$2533,2,FALSE)</f>
        <v>Downfall</v>
      </c>
      <c r="C166" t="str">
        <f>VLOOKUP(dataset_table[[#This Row],[id]],dataset!$A$2:$I$2533,3,FALSE)</f>
        <v>Oliver Hirschbiegel</v>
      </c>
      <c r="D166">
        <f>VLOOKUP(dataset_table[[#This Row],[id]],dataset!$A$2:$I$2533,4,FALSE)</f>
        <v>2004</v>
      </c>
      <c r="E166">
        <f>VLOOKUP(dataset_table[[#This Row],[id]],dataset!$A$2:$I$2533,5,FALSE)</f>
        <v>156</v>
      </c>
      <c r="F166">
        <f>VLOOKUP(dataset_table[[#This Row],[id]],dataset!$A$2:$I$2533,7,FALSE)</f>
        <v>8.1999999999999993</v>
      </c>
      <c r="G166">
        <f>VLOOKUP(dataset_table[[#This Row],[id]],dataset!$A$2:$I$2533,8,FALSE)</f>
        <v>82</v>
      </c>
      <c r="H166">
        <f>VLOOKUP(dataset_table[[#This Row],[id]],dataset!$A$2:$I$2533,9,FALSE)</f>
        <v>5.51</v>
      </c>
    </row>
    <row r="167" spans="1:8">
      <c r="A167">
        <f>A166+1</f>
        <v>165</v>
      </c>
      <c r="B167" t="str">
        <f>VLOOKUP(dataset_table[[#This Row],[id]],dataset!$A$2:$I$2533,2,FALSE)</f>
        <v>Gone with the Wind</v>
      </c>
      <c r="C167" t="str">
        <f>VLOOKUP(dataset_table[[#This Row],[id]],dataset!$A$2:$I$2533,3,FALSE)</f>
        <v>Victor Fleming</v>
      </c>
      <c r="D167">
        <f>VLOOKUP(dataset_table[[#This Row],[id]],dataset!$A$2:$I$2533,4,FALSE)</f>
        <v>1939</v>
      </c>
      <c r="E167">
        <f>VLOOKUP(dataset_table[[#This Row],[id]],dataset!$A$2:$I$2533,5,FALSE)</f>
        <v>238</v>
      </c>
      <c r="F167">
        <f>VLOOKUP(dataset_table[[#This Row],[id]],dataset!$A$2:$I$2533,7,FALSE)</f>
        <v>8.1999999999999993</v>
      </c>
      <c r="G167">
        <f>VLOOKUP(dataset_table[[#This Row],[id]],dataset!$A$2:$I$2533,8,FALSE)</f>
        <v>97</v>
      </c>
      <c r="H167">
        <f>VLOOKUP(dataset_table[[#This Row],[id]],dataset!$A$2:$I$2533,9,FALSE)</f>
        <v>198.68</v>
      </c>
    </row>
    <row r="168" spans="1:8">
      <c r="A168">
        <f>A167+1</f>
        <v>166</v>
      </c>
      <c r="B168" t="str">
        <f>VLOOKUP(dataset_table[[#This Row],[id]],dataset!$A$2:$I$2533,2,FALSE)</f>
        <v>Chinatown</v>
      </c>
      <c r="C168" t="str">
        <f>VLOOKUP(dataset_table[[#This Row],[id]],dataset!$A$2:$I$2533,3,FALSE)</f>
        <v>Roman Polanski</v>
      </c>
      <c r="D168">
        <f>VLOOKUP(dataset_table[[#This Row],[id]],dataset!$A$2:$I$2533,4,FALSE)</f>
        <v>1974</v>
      </c>
      <c r="E168">
        <f>VLOOKUP(dataset_table[[#This Row],[id]],dataset!$A$2:$I$2533,5,FALSE)</f>
        <v>130</v>
      </c>
      <c r="F168">
        <f>VLOOKUP(dataset_table[[#This Row],[id]],dataset!$A$2:$I$2533,7,FALSE)</f>
        <v>8.1999999999999993</v>
      </c>
      <c r="G168">
        <f>VLOOKUP(dataset_table[[#This Row],[id]],dataset!$A$2:$I$2533,8,FALSE)</f>
        <v>92</v>
      </c>
      <c r="H168">
        <f>VLOOKUP(dataset_table[[#This Row],[id]],dataset!$A$2:$I$2533,9,FALSE)</f>
        <v>8.49</v>
      </c>
    </row>
    <row r="169" spans="1:8">
      <c r="A169">
        <f>A168+1</f>
        <v>167</v>
      </c>
      <c r="B169" t="str">
        <f>VLOOKUP(dataset_table[[#This Row],[id]],dataset!$A$2:$I$2533,2,FALSE)</f>
        <v>V for Vendetta</v>
      </c>
      <c r="C169" t="str">
        <f>VLOOKUP(dataset_table[[#This Row],[id]],dataset!$A$2:$I$2533,3,FALSE)</f>
        <v>James McTeigue</v>
      </c>
      <c r="D169">
        <f>VLOOKUP(dataset_table[[#This Row],[id]],dataset!$A$2:$I$2533,4,FALSE)</f>
        <v>2005</v>
      </c>
      <c r="E169">
        <f>VLOOKUP(dataset_table[[#This Row],[id]],dataset!$A$2:$I$2533,5,FALSE)</f>
        <v>132</v>
      </c>
      <c r="F169">
        <f>VLOOKUP(dataset_table[[#This Row],[id]],dataset!$A$2:$I$2533,7,FALSE)</f>
        <v>8.1999999999999993</v>
      </c>
      <c r="G169">
        <f>VLOOKUP(dataset_table[[#This Row],[id]],dataset!$A$2:$I$2533,8,FALSE)</f>
        <v>62</v>
      </c>
      <c r="H169">
        <f>VLOOKUP(dataset_table[[#This Row],[id]],dataset!$A$2:$I$2533,9,FALSE)</f>
        <v>70.510000000000005</v>
      </c>
    </row>
    <row r="170" spans="1:8">
      <c r="A170">
        <f>A169+1</f>
        <v>168</v>
      </c>
      <c r="B170" t="str">
        <f>VLOOKUP(dataset_table[[#This Row],[id]],dataset!$A$2:$I$2533,2,FALSE)</f>
        <v>Pan's Labyrinth</v>
      </c>
      <c r="C170" t="str">
        <f>VLOOKUP(dataset_table[[#This Row],[id]],dataset!$A$2:$I$2533,3,FALSE)</f>
        <v>Guillermo del Toro</v>
      </c>
      <c r="D170">
        <f>VLOOKUP(dataset_table[[#This Row],[id]],dataset!$A$2:$I$2533,4,FALSE)</f>
        <v>2006</v>
      </c>
      <c r="E170">
        <f>VLOOKUP(dataset_table[[#This Row],[id]],dataset!$A$2:$I$2533,5,FALSE)</f>
        <v>118</v>
      </c>
      <c r="F170">
        <f>VLOOKUP(dataset_table[[#This Row],[id]],dataset!$A$2:$I$2533,7,FALSE)</f>
        <v>8.1999999999999993</v>
      </c>
      <c r="G170">
        <f>VLOOKUP(dataset_table[[#This Row],[id]],dataset!$A$2:$I$2533,8,FALSE)</f>
        <v>98</v>
      </c>
      <c r="H170">
        <f>VLOOKUP(dataset_table[[#This Row],[id]],dataset!$A$2:$I$2533,9,FALSE)</f>
        <v>37.630000000000003</v>
      </c>
    </row>
    <row r="171" spans="1:8">
      <c r="A171">
        <f>A170+1</f>
        <v>169</v>
      </c>
      <c r="B171" t="str">
        <f>VLOOKUP(dataset_table[[#This Row],[id]],dataset!$A$2:$I$2533,2,FALSE)</f>
        <v>The Great Escape</v>
      </c>
      <c r="C171" t="str">
        <f>VLOOKUP(dataset_table[[#This Row],[id]],dataset!$A$2:$I$2533,3,FALSE)</f>
        <v>John Sturges</v>
      </c>
      <c r="D171">
        <f>VLOOKUP(dataset_table[[#This Row],[id]],dataset!$A$2:$I$2533,4,FALSE)</f>
        <v>1963</v>
      </c>
      <c r="E171">
        <f>VLOOKUP(dataset_table[[#This Row],[id]],dataset!$A$2:$I$2533,5,FALSE)</f>
        <v>172</v>
      </c>
      <c r="F171">
        <f>VLOOKUP(dataset_table[[#This Row],[id]],dataset!$A$2:$I$2533,7,FALSE)</f>
        <v>8.1999999999999993</v>
      </c>
      <c r="G171">
        <f>VLOOKUP(dataset_table[[#This Row],[id]],dataset!$A$2:$I$2533,8,FALSE)</f>
        <v>86</v>
      </c>
      <c r="H171">
        <f>VLOOKUP(dataset_table[[#This Row],[id]],dataset!$A$2:$I$2533,9,FALSE)</f>
        <v>12.1</v>
      </c>
    </row>
    <row r="172" spans="1:8">
      <c r="A172">
        <f>A171+1</f>
        <v>170</v>
      </c>
      <c r="B172" t="str">
        <f>VLOOKUP(dataset_table[[#This Row],[id]],dataset!$A$2:$I$2533,2,FALSE)</f>
        <v>Some Like It Hot</v>
      </c>
      <c r="C172" t="str">
        <f>VLOOKUP(dataset_table[[#This Row],[id]],dataset!$A$2:$I$2533,3,FALSE)</f>
        <v>Billy Wilder</v>
      </c>
      <c r="D172">
        <f>VLOOKUP(dataset_table[[#This Row],[id]],dataset!$A$2:$I$2533,4,FALSE)</f>
        <v>1959</v>
      </c>
      <c r="E172">
        <f>VLOOKUP(dataset_table[[#This Row],[id]],dataset!$A$2:$I$2533,5,FALSE)</f>
        <v>121</v>
      </c>
      <c r="F172">
        <f>VLOOKUP(dataset_table[[#This Row],[id]],dataset!$A$2:$I$2533,7,FALSE)</f>
        <v>8.1999999999999993</v>
      </c>
      <c r="G172">
        <f>VLOOKUP(dataset_table[[#This Row],[id]],dataset!$A$2:$I$2533,8,FALSE)</f>
        <v>98</v>
      </c>
      <c r="H172">
        <f>VLOOKUP(dataset_table[[#This Row],[id]],dataset!$A$2:$I$2533,9,FALSE)</f>
        <v>25</v>
      </c>
    </row>
    <row r="173" spans="1:8">
      <c r="A173">
        <f>A172+1</f>
        <v>171</v>
      </c>
      <c r="B173" t="str">
        <f>VLOOKUP(dataset_table[[#This Row],[id]],dataset!$A$2:$I$2533,2,FALSE)</f>
        <v>Monty Python and the Holy Grail</v>
      </c>
      <c r="C173" t="str">
        <f>VLOOKUP(dataset_table[[#This Row],[id]],dataset!$A$2:$I$2533,3,FALSE)</f>
        <v>Terry Gilliam</v>
      </c>
      <c r="D173">
        <f>VLOOKUP(dataset_table[[#This Row],[id]],dataset!$A$2:$I$2533,4,FALSE)</f>
        <v>1975</v>
      </c>
      <c r="E173">
        <f>VLOOKUP(dataset_table[[#This Row],[id]],dataset!$A$2:$I$2533,5,FALSE)</f>
        <v>91</v>
      </c>
      <c r="F173">
        <f>VLOOKUP(dataset_table[[#This Row],[id]],dataset!$A$2:$I$2533,7,FALSE)</f>
        <v>8.1999999999999993</v>
      </c>
      <c r="G173">
        <f>VLOOKUP(dataset_table[[#This Row],[id]],dataset!$A$2:$I$2533,8,FALSE)</f>
        <v>91</v>
      </c>
      <c r="H173">
        <f>VLOOKUP(dataset_table[[#This Row],[id]],dataset!$A$2:$I$2533,9,FALSE)</f>
        <v>1.23</v>
      </c>
    </row>
    <row r="174" spans="1:8">
      <c r="A174">
        <f>A173+1</f>
        <v>172</v>
      </c>
      <c r="B174" t="str">
        <f>VLOOKUP(dataset_table[[#This Row],[id]],dataset!$A$2:$I$2533,2,FALSE)</f>
        <v>The Elephant Man</v>
      </c>
      <c r="C174" t="str">
        <f>VLOOKUP(dataset_table[[#This Row],[id]],dataset!$A$2:$I$2533,3,FALSE)</f>
        <v>David Lynch</v>
      </c>
      <c r="D174">
        <f>VLOOKUP(dataset_table[[#This Row],[id]],dataset!$A$2:$I$2533,4,FALSE)</f>
        <v>1980</v>
      </c>
      <c r="E174">
        <f>VLOOKUP(dataset_table[[#This Row],[id]],dataset!$A$2:$I$2533,5,FALSE)</f>
        <v>124</v>
      </c>
      <c r="F174">
        <f>VLOOKUP(dataset_table[[#This Row],[id]],dataset!$A$2:$I$2533,7,FALSE)</f>
        <v>8.1999999999999993</v>
      </c>
      <c r="G174">
        <f>VLOOKUP(dataset_table[[#This Row],[id]],dataset!$A$2:$I$2533,8,FALSE)</f>
        <v>78</v>
      </c>
      <c r="H174">
        <f>VLOOKUP(dataset_table[[#This Row],[id]],dataset!$A$2:$I$2533,9,FALSE)</f>
        <v>0</v>
      </c>
    </row>
    <row r="175" spans="1:8">
      <c r="A175">
        <f>A174+1</f>
        <v>173</v>
      </c>
      <c r="B175" t="str">
        <f>VLOOKUP(dataset_table[[#This Row],[id]],dataset!$A$2:$I$2533,2,FALSE)</f>
        <v>Demon Slayer the Movie: Mugen Train</v>
      </c>
      <c r="C175" t="str">
        <f>VLOOKUP(dataset_table[[#This Row],[id]],dataset!$A$2:$I$2533,3,FALSE)</f>
        <v>Haruo Sotozaki</v>
      </c>
      <c r="D175">
        <f>VLOOKUP(dataset_table[[#This Row],[id]],dataset!$A$2:$I$2533,4,FALSE)</f>
        <v>2020</v>
      </c>
      <c r="E175">
        <f>VLOOKUP(dataset_table[[#This Row],[id]],dataset!$A$2:$I$2533,5,FALSE)</f>
        <v>117</v>
      </c>
      <c r="F175">
        <f>VLOOKUP(dataset_table[[#This Row],[id]],dataset!$A$2:$I$2533,7,FALSE)</f>
        <v>8.1999999999999993</v>
      </c>
      <c r="G175">
        <f>VLOOKUP(dataset_table[[#This Row],[id]],dataset!$A$2:$I$2533,8,FALSE)</f>
        <v>72</v>
      </c>
      <c r="H175">
        <f>VLOOKUP(dataset_table[[#This Row],[id]],dataset!$A$2:$I$2533,9,FALSE)</f>
        <v>47.7</v>
      </c>
    </row>
    <row r="176" spans="1:8">
      <c r="A176">
        <f>A175+1</f>
        <v>174</v>
      </c>
      <c r="B176" t="str">
        <f>VLOOKUP(dataset_table[[#This Row],[id]],dataset!$A$2:$I$2533,2,FALSE)</f>
        <v>The Secret in Their Eyes</v>
      </c>
      <c r="C176" t="str">
        <f>VLOOKUP(dataset_table[[#This Row],[id]],dataset!$A$2:$I$2533,3,FALSE)</f>
        <v>Juan José Campanella</v>
      </c>
      <c r="D176">
        <f>VLOOKUP(dataset_table[[#This Row],[id]],dataset!$A$2:$I$2533,4,FALSE)</f>
        <v>2009</v>
      </c>
      <c r="E176">
        <f>VLOOKUP(dataset_table[[#This Row],[id]],dataset!$A$2:$I$2533,5,FALSE)</f>
        <v>129</v>
      </c>
      <c r="F176">
        <f>VLOOKUP(dataset_table[[#This Row],[id]],dataset!$A$2:$I$2533,7,FALSE)</f>
        <v>8.1999999999999993</v>
      </c>
      <c r="G176">
        <f>VLOOKUP(dataset_table[[#This Row],[id]],dataset!$A$2:$I$2533,8,FALSE)</f>
        <v>80</v>
      </c>
      <c r="H176">
        <f>VLOOKUP(dataset_table[[#This Row],[id]],dataset!$A$2:$I$2533,9,FALSE)</f>
        <v>6.39</v>
      </c>
    </row>
    <row r="177" spans="1:8">
      <c r="A177">
        <f>A176+1</f>
        <v>175</v>
      </c>
      <c r="B177" t="str">
        <f>VLOOKUP(dataset_table[[#This Row],[id]],dataset!$A$2:$I$2533,2,FALSE)</f>
        <v>For a Few Dollars More</v>
      </c>
      <c r="C177" t="str">
        <f>VLOOKUP(dataset_table[[#This Row],[id]],dataset!$A$2:$I$2533,3,FALSE)</f>
        <v>Sergio Leone</v>
      </c>
      <c r="D177">
        <f>VLOOKUP(dataset_table[[#This Row],[id]],dataset!$A$2:$I$2533,4,FALSE)</f>
        <v>1965</v>
      </c>
      <c r="E177">
        <f>VLOOKUP(dataset_table[[#This Row],[id]],dataset!$A$2:$I$2533,5,FALSE)</f>
        <v>132</v>
      </c>
      <c r="F177">
        <f>VLOOKUP(dataset_table[[#This Row],[id]],dataset!$A$2:$I$2533,7,FALSE)</f>
        <v>8.1999999999999993</v>
      </c>
      <c r="G177">
        <f>VLOOKUP(dataset_table[[#This Row],[id]],dataset!$A$2:$I$2533,8,FALSE)</f>
        <v>74</v>
      </c>
      <c r="H177">
        <f>VLOOKUP(dataset_table[[#This Row],[id]],dataset!$A$2:$I$2533,9,FALSE)</f>
        <v>15</v>
      </c>
    </row>
    <row r="178" spans="1:8">
      <c r="A178">
        <f>A177+1</f>
        <v>176</v>
      </c>
      <c r="B178" t="str">
        <f>VLOOKUP(dataset_table[[#This Row],[id]],dataset!$A$2:$I$2533,2,FALSE)</f>
        <v>Ran</v>
      </c>
      <c r="C178" t="str">
        <f>VLOOKUP(dataset_table[[#This Row],[id]],dataset!$A$2:$I$2533,3,FALSE)</f>
        <v>Akira Kurosawa</v>
      </c>
      <c r="D178">
        <f>VLOOKUP(dataset_table[[#This Row],[id]],dataset!$A$2:$I$2533,4,FALSE)</f>
        <v>1985</v>
      </c>
      <c r="E178">
        <f>VLOOKUP(dataset_table[[#This Row],[id]],dataset!$A$2:$I$2533,5,FALSE)</f>
        <v>162</v>
      </c>
      <c r="F178">
        <f>VLOOKUP(dataset_table[[#This Row],[id]],dataset!$A$2:$I$2533,7,FALSE)</f>
        <v>8.1999999999999993</v>
      </c>
      <c r="G178">
        <f>VLOOKUP(dataset_table[[#This Row],[id]],dataset!$A$2:$I$2533,8,FALSE)</f>
        <v>97</v>
      </c>
      <c r="H178">
        <f>VLOOKUP(dataset_table[[#This Row],[id]],dataset!$A$2:$I$2533,9,FALSE)</f>
        <v>4.1399999999999997</v>
      </c>
    </row>
    <row r="179" spans="1:8">
      <c r="A179">
        <f>A178+1</f>
        <v>177</v>
      </c>
      <c r="B179" t="str">
        <f>VLOOKUP(dataset_table[[#This Row],[id]],dataset!$A$2:$I$2533,2,FALSE)</f>
        <v>Klaus</v>
      </c>
      <c r="C179" t="str">
        <f>VLOOKUP(dataset_table[[#This Row],[id]],dataset!$A$2:$I$2533,3,FALSE)</f>
        <v>Sergio Pablos</v>
      </c>
      <c r="D179">
        <f>VLOOKUP(dataset_table[[#This Row],[id]],dataset!$A$2:$I$2533,4,FALSE)</f>
        <v>2019</v>
      </c>
      <c r="E179">
        <f>VLOOKUP(dataset_table[[#This Row],[id]],dataset!$A$2:$I$2533,5,FALSE)</f>
        <v>96</v>
      </c>
      <c r="F179">
        <f>VLOOKUP(dataset_table[[#This Row],[id]],dataset!$A$2:$I$2533,7,FALSE)</f>
        <v>8.1999999999999993</v>
      </c>
      <c r="G179">
        <f>VLOOKUP(dataset_table[[#This Row],[id]],dataset!$A$2:$I$2533,8,FALSE)</f>
        <v>65</v>
      </c>
      <c r="H179">
        <f>VLOOKUP(dataset_table[[#This Row],[id]],dataset!$A$2:$I$2533,9,FALSE)</f>
        <v>0</v>
      </c>
    </row>
    <row r="180" spans="1:8">
      <c r="A180">
        <f>A179+1</f>
        <v>178</v>
      </c>
      <c r="B180" t="str">
        <f>VLOOKUP(dataset_table[[#This Row],[id]],dataset!$A$2:$I$2533,2,FALSE)</f>
        <v>Drishyam 2</v>
      </c>
      <c r="C180" t="str">
        <f>VLOOKUP(dataset_table[[#This Row],[id]],dataset!$A$2:$I$2533,3,FALSE)</f>
        <v>Abhishek Pathak</v>
      </c>
      <c r="D180">
        <f>VLOOKUP(dataset_table[[#This Row],[id]],dataset!$A$2:$I$2533,4,FALSE)</f>
        <v>2022</v>
      </c>
      <c r="E180">
        <f>VLOOKUP(dataset_table[[#This Row],[id]],dataset!$A$2:$I$2533,5,FALSE)</f>
        <v>140</v>
      </c>
      <c r="F180">
        <f>VLOOKUP(dataset_table[[#This Row],[id]],dataset!$A$2:$I$2533,7,FALSE)</f>
        <v>8.1999999999999993</v>
      </c>
      <c r="G180">
        <f>VLOOKUP(dataset_table[[#This Row],[id]],dataset!$A$2:$I$2533,8,FALSE)</f>
        <v>0</v>
      </c>
      <c r="H180">
        <f>VLOOKUP(dataset_table[[#This Row],[id]],dataset!$A$2:$I$2533,9,FALSE)</f>
        <v>0</v>
      </c>
    </row>
    <row r="181" spans="1:8">
      <c r="A181">
        <f>A180+1</f>
        <v>179</v>
      </c>
      <c r="B181" t="str">
        <f>VLOOKUP(dataset_table[[#This Row],[id]],dataset!$A$2:$I$2533,2,FALSE)</f>
        <v>Dial M for Murder</v>
      </c>
      <c r="C181" t="str">
        <f>VLOOKUP(dataset_table[[#This Row],[id]],dataset!$A$2:$I$2533,3,FALSE)</f>
        <v>Alfred Hitchcock</v>
      </c>
      <c r="D181">
        <f>VLOOKUP(dataset_table[[#This Row],[id]],dataset!$A$2:$I$2533,4,FALSE)</f>
        <v>1954</v>
      </c>
      <c r="E181">
        <f>VLOOKUP(dataset_table[[#This Row],[id]],dataset!$A$2:$I$2533,5,FALSE)</f>
        <v>105</v>
      </c>
      <c r="F181">
        <f>VLOOKUP(dataset_table[[#This Row],[id]],dataset!$A$2:$I$2533,7,FALSE)</f>
        <v>8.1999999999999993</v>
      </c>
      <c r="G181">
        <f>VLOOKUP(dataset_table[[#This Row],[id]],dataset!$A$2:$I$2533,8,FALSE)</f>
        <v>75</v>
      </c>
      <c r="H181">
        <f>VLOOKUP(dataset_table[[#This Row],[id]],dataset!$A$2:$I$2533,9,FALSE)</f>
        <v>0.01</v>
      </c>
    </row>
    <row r="182" spans="1:8">
      <c r="A182">
        <f>A181+1</f>
        <v>180</v>
      </c>
      <c r="B182" t="str">
        <f>VLOOKUP(dataset_table[[#This Row],[id]],dataset!$A$2:$I$2533,2,FALSE)</f>
        <v>All About Eve</v>
      </c>
      <c r="C182" t="str">
        <f>VLOOKUP(dataset_table[[#This Row],[id]],dataset!$A$2:$I$2533,3,FALSE)</f>
        <v>Joseph L. Mankiewicz</v>
      </c>
      <c r="D182">
        <f>VLOOKUP(dataset_table[[#This Row],[id]],dataset!$A$2:$I$2533,4,FALSE)</f>
        <v>1950</v>
      </c>
      <c r="E182">
        <f>VLOOKUP(dataset_table[[#This Row],[id]],dataset!$A$2:$I$2533,5,FALSE)</f>
        <v>138</v>
      </c>
      <c r="F182">
        <f>VLOOKUP(dataset_table[[#This Row],[id]],dataset!$A$2:$I$2533,7,FALSE)</f>
        <v>8.1999999999999993</v>
      </c>
      <c r="G182">
        <f>VLOOKUP(dataset_table[[#This Row],[id]],dataset!$A$2:$I$2533,8,FALSE)</f>
        <v>98</v>
      </c>
      <c r="H182">
        <f>VLOOKUP(dataset_table[[#This Row],[id]],dataset!$A$2:$I$2533,9,FALSE)</f>
        <v>0.01</v>
      </c>
    </row>
    <row r="183" spans="1:8">
      <c r="A183">
        <f>A182+1</f>
        <v>181</v>
      </c>
      <c r="B183" t="str">
        <f>VLOOKUP(dataset_table[[#This Row],[id]],dataset!$A$2:$I$2533,2,FALSE)</f>
        <v>Baahubali 2: The Conclusion</v>
      </c>
      <c r="C183" t="str">
        <f>VLOOKUP(dataset_table[[#This Row],[id]],dataset!$A$2:$I$2533,3,FALSE)</f>
        <v>S.S. Rajamouli</v>
      </c>
      <c r="D183">
        <f>VLOOKUP(dataset_table[[#This Row],[id]],dataset!$A$2:$I$2533,4,FALSE)</f>
        <v>2017</v>
      </c>
      <c r="E183">
        <f>VLOOKUP(dataset_table[[#This Row],[id]],dataset!$A$2:$I$2533,5,FALSE)</f>
        <v>167</v>
      </c>
      <c r="F183">
        <f>VLOOKUP(dataset_table[[#This Row],[id]],dataset!$A$2:$I$2533,7,FALSE)</f>
        <v>8.1999999999999993</v>
      </c>
      <c r="G183">
        <f>VLOOKUP(dataset_table[[#This Row],[id]],dataset!$A$2:$I$2533,8,FALSE)</f>
        <v>0</v>
      </c>
      <c r="H183">
        <f>VLOOKUP(dataset_table[[#This Row],[id]],dataset!$A$2:$I$2533,9,FALSE)</f>
        <v>20.190000000000001</v>
      </c>
    </row>
    <row r="184" spans="1:8">
      <c r="A184">
        <f>A183+1</f>
        <v>182</v>
      </c>
      <c r="B184" t="str">
        <f>VLOOKUP(dataset_table[[#This Row],[id]],dataset!$A$2:$I$2533,2,FALSE)</f>
        <v>Andhadhun</v>
      </c>
      <c r="C184" t="str">
        <f>VLOOKUP(dataset_table[[#This Row],[id]],dataset!$A$2:$I$2533,3,FALSE)</f>
        <v>Sriram Raghavan</v>
      </c>
      <c r="D184">
        <f>VLOOKUP(dataset_table[[#This Row],[id]],dataset!$A$2:$I$2533,4,FALSE)</f>
        <v>2018</v>
      </c>
      <c r="E184">
        <f>VLOOKUP(dataset_table[[#This Row],[id]],dataset!$A$2:$I$2533,5,FALSE)</f>
        <v>139</v>
      </c>
      <c r="F184">
        <f>VLOOKUP(dataset_table[[#This Row],[id]],dataset!$A$2:$I$2533,7,FALSE)</f>
        <v>8.1999999999999993</v>
      </c>
      <c r="G184">
        <f>VLOOKUP(dataset_table[[#This Row],[id]],dataset!$A$2:$I$2533,8,FALSE)</f>
        <v>0</v>
      </c>
      <c r="H184">
        <f>VLOOKUP(dataset_table[[#This Row],[id]],dataset!$A$2:$I$2533,9,FALSE)</f>
        <v>1.37</v>
      </c>
    </row>
    <row r="185" spans="1:8">
      <c r="A185">
        <f>A184+1</f>
        <v>183</v>
      </c>
      <c r="B185" t="str">
        <f>VLOOKUP(dataset_table[[#This Row],[id]],dataset!$A$2:$I$2533,2,FALSE)</f>
        <v>Gangs of Wasseypur</v>
      </c>
      <c r="C185" t="str">
        <f>VLOOKUP(dataset_table[[#This Row],[id]],dataset!$A$2:$I$2533,3,FALSE)</f>
        <v>Anurag Kashyap</v>
      </c>
      <c r="D185">
        <f>VLOOKUP(dataset_table[[#This Row],[id]],dataset!$A$2:$I$2533,4,FALSE)</f>
        <v>2012</v>
      </c>
      <c r="E185">
        <f>VLOOKUP(dataset_table[[#This Row],[id]],dataset!$A$2:$I$2533,5,FALSE)</f>
        <v>321</v>
      </c>
      <c r="F185">
        <f>VLOOKUP(dataset_table[[#This Row],[id]],dataset!$A$2:$I$2533,7,FALSE)</f>
        <v>8.1999999999999993</v>
      </c>
      <c r="G185">
        <f>VLOOKUP(dataset_table[[#This Row],[id]],dataset!$A$2:$I$2533,8,FALSE)</f>
        <v>89</v>
      </c>
      <c r="H185">
        <f>VLOOKUP(dataset_table[[#This Row],[id]],dataset!$A$2:$I$2533,9,FALSE)</f>
        <v>0</v>
      </c>
    </row>
    <row r="186" spans="1:8">
      <c r="A186">
        <f>A185+1</f>
        <v>184</v>
      </c>
      <c r="B186" t="str">
        <f>VLOOKUP(dataset_table[[#This Row],[id]],dataset!$A$2:$I$2533,2,FALSE)</f>
        <v>Rashomon</v>
      </c>
      <c r="C186" t="str">
        <f>VLOOKUP(dataset_table[[#This Row],[id]],dataset!$A$2:$I$2533,3,FALSE)</f>
        <v>Akira Kurosawa</v>
      </c>
      <c r="D186">
        <f>VLOOKUP(dataset_table[[#This Row],[id]],dataset!$A$2:$I$2533,4,FALSE)</f>
        <v>1950</v>
      </c>
      <c r="E186">
        <f>VLOOKUP(dataset_table[[#This Row],[id]],dataset!$A$2:$I$2533,5,FALSE)</f>
        <v>88</v>
      </c>
      <c r="F186">
        <f>VLOOKUP(dataset_table[[#This Row],[id]],dataset!$A$2:$I$2533,7,FALSE)</f>
        <v>8.1999999999999993</v>
      </c>
      <c r="G186">
        <f>VLOOKUP(dataset_table[[#This Row],[id]],dataset!$A$2:$I$2533,8,FALSE)</f>
        <v>98</v>
      </c>
      <c r="H186">
        <f>VLOOKUP(dataset_table[[#This Row],[id]],dataset!$A$2:$I$2533,9,FALSE)</f>
        <v>0.1</v>
      </c>
    </row>
    <row r="187" spans="1:8">
      <c r="A187">
        <f>A186+1</f>
        <v>185</v>
      </c>
      <c r="B187" t="str">
        <f>VLOOKUP(dataset_table[[#This Row],[id]],dataset!$A$2:$I$2533,2,FALSE)</f>
        <v>The Treasure of the Sierra Madre</v>
      </c>
      <c r="C187" t="str">
        <f>VLOOKUP(dataset_table[[#This Row],[id]],dataset!$A$2:$I$2533,3,FALSE)</f>
        <v>John Huston</v>
      </c>
      <c r="D187">
        <f>VLOOKUP(dataset_table[[#This Row],[id]],dataset!$A$2:$I$2533,4,FALSE)</f>
        <v>1948</v>
      </c>
      <c r="E187">
        <f>VLOOKUP(dataset_table[[#This Row],[id]],dataset!$A$2:$I$2533,5,FALSE)</f>
        <v>126</v>
      </c>
      <c r="F187">
        <f>VLOOKUP(dataset_table[[#This Row],[id]],dataset!$A$2:$I$2533,7,FALSE)</f>
        <v>8.1999999999999993</v>
      </c>
      <c r="G187">
        <f>VLOOKUP(dataset_table[[#This Row],[id]],dataset!$A$2:$I$2533,8,FALSE)</f>
        <v>98</v>
      </c>
      <c r="H187">
        <f>VLOOKUP(dataset_table[[#This Row],[id]],dataset!$A$2:$I$2533,9,FALSE)</f>
        <v>5.01</v>
      </c>
    </row>
    <row r="188" spans="1:8">
      <c r="A188">
        <f>A187+1</f>
        <v>186</v>
      </c>
      <c r="B188" t="str">
        <f>VLOOKUP(dataset_table[[#This Row],[id]],dataset!$A$2:$I$2533,2,FALSE)</f>
        <v>Yojimbo</v>
      </c>
      <c r="C188" t="str">
        <f>VLOOKUP(dataset_table[[#This Row],[id]],dataset!$A$2:$I$2533,3,FALSE)</f>
        <v>Akira Kurosawa</v>
      </c>
      <c r="D188">
        <f>VLOOKUP(dataset_table[[#This Row],[id]],dataset!$A$2:$I$2533,4,FALSE)</f>
        <v>1961</v>
      </c>
      <c r="E188">
        <f>VLOOKUP(dataset_table[[#This Row],[id]],dataset!$A$2:$I$2533,5,FALSE)</f>
        <v>110</v>
      </c>
      <c r="F188">
        <f>VLOOKUP(dataset_table[[#This Row],[id]],dataset!$A$2:$I$2533,7,FALSE)</f>
        <v>8.1999999999999993</v>
      </c>
      <c r="G188">
        <f>VLOOKUP(dataset_table[[#This Row],[id]],dataset!$A$2:$I$2533,8,FALSE)</f>
        <v>93</v>
      </c>
      <c r="H188">
        <f>VLOOKUP(dataset_table[[#This Row],[id]],dataset!$A$2:$I$2533,9,FALSE)</f>
        <v>0</v>
      </c>
    </row>
    <row r="189" spans="1:8">
      <c r="A189">
        <f>A188+1</f>
        <v>187</v>
      </c>
      <c r="B189" t="str">
        <f>VLOOKUP(dataset_table[[#This Row],[id]],dataset!$A$2:$I$2533,2,FALSE)</f>
        <v>To Be or Not to Be</v>
      </c>
      <c r="C189" t="str">
        <f>VLOOKUP(dataset_table[[#This Row],[id]],dataset!$A$2:$I$2533,3,FALSE)</f>
        <v>Ernst Lubitsch</v>
      </c>
      <c r="D189">
        <f>VLOOKUP(dataset_table[[#This Row],[id]],dataset!$A$2:$I$2533,4,FALSE)</f>
        <v>1942</v>
      </c>
      <c r="E189">
        <f>VLOOKUP(dataset_table[[#This Row],[id]],dataset!$A$2:$I$2533,5,FALSE)</f>
        <v>99</v>
      </c>
      <c r="F189">
        <f>VLOOKUP(dataset_table[[#This Row],[id]],dataset!$A$2:$I$2533,7,FALSE)</f>
        <v>8.1999999999999993</v>
      </c>
      <c r="G189">
        <f>VLOOKUP(dataset_table[[#This Row],[id]],dataset!$A$2:$I$2533,8,FALSE)</f>
        <v>86</v>
      </c>
      <c r="H189">
        <f>VLOOKUP(dataset_table[[#This Row],[id]],dataset!$A$2:$I$2533,9,FALSE)</f>
        <v>0</v>
      </c>
    </row>
    <row r="190" spans="1:8">
      <c r="A190">
        <f>A189+1</f>
        <v>188</v>
      </c>
      <c r="B190" t="str">
        <f>VLOOKUP(dataset_table[[#This Row],[id]],dataset!$A$2:$I$2533,2,FALSE)</f>
        <v>Drishyam</v>
      </c>
      <c r="C190" t="str">
        <f>VLOOKUP(dataset_table[[#This Row],[id]],dataset!$A$2:$I$2533,3,FALSE)</f>
        <v>Nishikant Kamat</v>
      </c>
      <c r="D190">
        <f>VLOOKUP(dataset_table[[#This Row],[id]],dataset!$A$2:$I$2533,4,FALSE)</f>
        <v>2015</v>
      </c>
      <c r="E190">
        <f>VLOOKUP(dataset_table[[#This Row],[id]],dataset!$A$2:$I$2533,5,FALSE)</f>
        <v>163</v>
      </c>
      <c r="F190">
        <f>VLOOKUP(dataset_table[[#This Row],[id]],dataset!$A$2:$I$2533,7,FALSE)</f>
        <v>8.1999999999999993</v>
      </c>
      <c r="G190">
        <f>VLOOKUP(dataset_table[[#This Row],[id]],dataset!$A$2:$I$2533,8,FALSE)</f>
        <v>0</v>
      </c>
      <c r="H190">
        <f>VLOOKUP(dataset_table[[#This Row],[id]],dataset!$A$2:$I$2533,9,FALSE)</f>
        <v>0.74</v>
      </c>
    </row>
    <row r="191" spans="1:8">
      <c r="A191">
        <f>A190+1</f>
        <v>189</v>
      </c>
      <c r="B191" t="str">
        <f>VLOOKUP(dataset_table[[#This Row],[id]],dataset!$A$2:$I$2533,2,FALSE)</f>
        <v>Tumbbad</v>
      </c>
      <c r="C191" t="str">
        <f>VLOOKUP(dataset_table[[#This Row],[id]],dataset!$A$2:$I$2533,3,FALSE)</f>
        <v>Rahi Anil Barve</v>
      </c>
      <c r="D191">
        <f>VLOOKUP(dataset_table[[#This Row],[id]],dataset!$A$2:$I$2533,4,FALSE)</f>
        <v>2018</v>
      </c>
      <c r="E191">
        <f>VLOOKUP(dataset_table[[#This Row],[id]],dataset!$A$2:$I$2533,5,FALSE)</f>
        <v>104</v>
      </c>
      <c r="F191">
        <f>VLOOKUP(dataset_table[[#This Row],[id]],dataset!$A$2:$I$2533,7,FALSE)</f>
        <v>8.1999999999999993</v>
      </c>
      <c r="G191">
        <f>VLOOKUP(dataset_table[[#This Row],[id]],dataset!$A$2:$I$2533,8,FALSE)</f>
        <v>0</v>
      </c>
      <c r="H191">
        <f>VLOOKUP(dataset_table[[#This Row],[id]],dataset!$A$2:$I$2533,9,FALSE)</f>
        <v>0</v>
      </c>
    </row>
    <row r="192" spans="1:8">
      <c r="A192">
        <f>A191+1</f>
        <v>190</v>
      </c>
      <c r="B192" t="str">
        <f>VLOOKUP(dataset_table[[#This Row],[id]],dataset!$A$2:$I$2533,2,FALSE)</f>
        <v>Zindagi Na Milegi Dobara</v>
      </c>
      <c r="C192" t="str">
        <f>VLOOKUP(dataset_table[[#This Row],[id]],dataset!$A$2:$I$2533,3,FALSE)</f>
        <v>Zoya Akhtar</v>
      </c>
      <c r="D192">
        <f>VLOOKUP(dataset_table[[#This Row],[id]],dataset!$A$2:$I$2533,4,FALSE)</f>
        <v>2011</v>
      </c>
      <c r="E192">
        <f>VLOOKUP(dataset_table[[#This Row],[id]],dataset!$A$2:$I$2533,5,FALSE)</f>
        <v>155</v>
      </c>
      <c r="F192">
        <f>VLOOKUP(dataset_table[[#This Row],[id]],dataset!$A$2:$I$2533,7,FALSE)</f>
        <v>8.1999999999999993</v>
      </c>
      <c r="G192">
        <f>VLOOKUP(dataset_table[[#This Row],[id]],dataset!$A$2:$I$2533,8,FALSE)</f>
        <v>0</v>
      </c>
      <c r="H192">
        <f>VLOOKUP(dataset_table[[#This Row],[id]],dataset!$A$2:$I$2533,9,FALSE)</f>
        <v>3.11</v>
      </c>
    </row>
    <row r="193" spans="1:8">
      <c r="A193">
        <f>A192+1</f>
        <v>191</v>
      </c>
      <c r="B193" t="str">
        <f>VLOOKUP(dataset_table[[#This Row],[id]],dataset!$A$2:$I$2533,2,FALSE)</f>
        <v>Miracle in Cell No. 7</v>
      </c>
      <c r="C193" t="str">
        <f>VLOOKUP(dataset_table[[#This Row],[id]],dataset!$A$2:$I$2533,3,FALSE)</f>
        <v>Mehmet Ada Öztekin</v>
      </c>
      <c r="D193">
        <f>VLOOKUP(dataset_table[[#This Row],[id]],dataset!$A$2:$I$2533,4,FALSE)</f>
        <v>2019</v>
      </c>
      <c r="E193">
        <f>VLOOKUP(dataset_table[[#This Row],[id]],dataset!$A$2:$I$2533,5,FALSE)</f>
        <v>132</v>
      </c>
      <c r="F193">
        <f>VLOOKUP(dataset_table[[#This Row],[id]],dataset!$A$2:$I$2533,7,FALSE)</f>
        <v>8.1999999999999993</v>
      </c>
      <c r="G193">
        <f>VLOOKUP(dataset_table[[#This Row],[id]],dataset!$A$2:$I$2533,8,FALSE)</f>
        <v>0</v>
      </c>
      <c r="H193">
        <f>VLOOKUP(dataset_table[[#This Row],[id]],dataset!$A$2:$I$2533,9,FALSE)</f>
        <v>0</v>
      </c>
    </row>
    <row r="194" spans="1:8">
      <c r="A194">
        <f>A193+1</f>
        <v>192</v>
      </c>
      <c r="B194" t="str">
        <f>VLOOKUP(dataset_table[[#This Row],[id]],dataset!$A$2:$I$2533,2,FALSE)</f>
        <v>Pather Panchali</v>
      </c>
      <c r="C194" t="str">
        <f>VLOOKUP(dataset_table[[#This Row],[id]],dataset!$A$2:$I$2533,3,FALSE)</f>
        <v>Satyajit Ray</v>
      </c>
      <c r="D194">
        <f>VLOOKUP(dataset_table[[#This Row],[id]],dataset!$A$2:$I$2533,4,FALSE)</f>
        <v>1955</v>
      </c>
      <c r="E194">
        <f>VLOOKUP(dataset_table[[#This Row],[id]],dataset!$A$2:$I$2533,5,FALSE)</f>
        <v>125</v>
      </c>
      <c r="F194">
        <f>VLOOKUP(dataset_table[[#This Row],[id]],dataset!$A$2:$I$2533,7,FALSE)</f>
        <v>8.1999999999999993</v>
      </c>
      <c r="G194">
        <f>VLOOKUP(dataset_table[[#This Row],[id]],dataset!$A$2:$I$2533,8,FALSE)</f>
        <v>0</v>
      </c>
      <c r="H194">
        <f>VLOOKUP(dataset_table[[#This Row],[id]],dataset!$A$2:$I$2533,9,FALSE)</f>
        <v>0.54</v>
      </c>
    </row>
    <row r="195" spans="1:8">
      <c r="A195">
        <f>A194+1</f>
        <v>193</v>
      </c>
      <c r="B195" t="str">
        <f>VLOOKUP(dataset_table[[#This Row],[id]],dataset!$A$2:$I$2533,2,FALSE)</f>
        <v>Z</v>
      </c>
      <c r="C195" t="str">
        <f>VLOOKUP(dataset_table[[#This Row],[id]],dataset!$A$2:$I$2533,3,FALSE)</f>
        <v>Costa-Gavras</v>
      </c>
      <c r="D195">
        <f>VLOOKUP(dataset_table[[#This Row],[id]],dataset!$A$2:$I$2533,4,FALSE)</f>
        <v>1969</v>
      </c>
      <c r="E195">
        <f>VLOOKUP(dataset_table[[#This Row],[id]],dataset!$A$2:$I$2533,5,FALSE)</f>
        <v>127</v>
      </c>
      <c r="F195">
        <f>VLOOKUP(dataset_table[[#This Row],[id]],dataset!$A$2:$I$2533,7,FALSE)</f>
        <v>8.1999999999999993</v>
      </c>
      <c r="G195">
        <f>VLOOKUP(dataset_table[[#This Row],[id]],dataset!$A$2:$I$2533,8,FALSE)</f>
        <v>86</v>
      </c>
      <c r="H195">
        <f>VLOOKUP(dataset_table[[#This Row],[id]],dataset!$A$2:$I$2533,9,FALSE)</f>
        <v>0.08</v>
      </c>
    </row>
    <row r="196" spans="1:8">
      <c r="A196">
        <f>A195+1</f>
        <v>194</v>
      </c>
      <c r="B196" t="str">
        <f>VLOOKUP(dataset_table[[#This Row],[id]],dataset!$A$2:$I$2533,2,FALSE)</f>
        <v>Tokyo Story</v>
      </c>
      <c r="C196" t="str">
        <f>VLOOKUP(dataset_table[[#This Row],[id]],dataset!$A$2:$I$2533,3,FALSE)</f>
        <v>Yasujirô Ozu</v>
      </c>
      <c r="D196">
        <f>VLOOKUP(dataset_table[[#This Row],[id]],dataset!$A$2:$I$2533,4,FALSE)</f>
        <v>1953</v>
      </c>
      <c r="E196">
        <f>VLOOKUP(dataset_table[[#This Row],[id]],dataset!$A$2:$I$2533,5,FALSE)</f>
        <v>136</v>
      </c>
      <c r="F196">
        <f>VLOOKUP(dataset_table[[#This Row],[id]],dataset!$A$2:$I$2533,7,FALSE)</f>
        <v>8.1999999999999993</v>
      </c>
      <c r="G196">
        <f>VLOOKUP(dataset_table[[#This Row],[id]],dataset!$A$2:$I$2533,8,FALSE)</f>
        <v>100</v>
      </c>
      <c r="H196">
        <f>VLOOKUP(dataset_table[[#This Row],[id]],dataset!$A$2:$I$2533,9,FALSE)</f>
        <v>0</v>
      </c>
    </row>
    <row r="197" spans="1:8">
      <c r="A197">
        <f>A196+1</f>
        <v>195</v>
      </c>
      <c r="B197" t="str">
        <f>VLOOKUP(dataset_table[[#This Row],[id]],dataset!$A$2:$I$2533,2,FALSE)</f>
        <v>Children of Heaven</v>
      </c>
      <c r="C197" t="str">
        <f>VLOOKUP(dataset_table[[#This Row],[id]],dataset!$A$2:$I$2533,3,FALSE)</f>
        <v>Majid Majidi</v>
      </c>
      <c r="D197">
        <f>VLOOKUP(dataset_table[[#This Row],[id]],dataset!$A$2:$I$2533,4,FALSE)</f>
        <v>1997</v>
      </c>
      <c r="E197">
        <f>VLOOKUP(dataset_table[[#This Row],[id]],dataset!$A$2:$I$2533,5,FALSE)</f>
        <v>89</v>
      </c>
      <c r="F197">
        <f>VLOOKUP(dataset_table[[#This Row],[id]],dataset!$A$2:$I$2533,7,FALSE)</f>
        <v>8.1999999999999993</v>
      </c>
      <c r="G197">
        <f>VLOOKUP(dataset_table[[#This Row],[id]],dataset!$A$2:$I$2533,8,FALSE)</f>
        <v>77</v>
      </c>
      <c r="H197">
        <f>VLOOKUP(dataset_table[[#This Row],[id]],dataset!$A$2:$I$2533,9,FALSE)</f>
        <v>0.93</v>
      </c>
    </row>
    <row r="198" spans="1:8">
      <c r="A198">
        <f>A197+1</f>
        <v>196</v>
      </c>
      <c r="B198" t="str">
        <f>VLOOKUP(dataset_table[[#This Row],[id]],dataset!$A$2:$I$2533,2,FALSE)</f>
        <v>Uri: The Surgical Strike</v>
      </c>
      <c r="C198" t="str">
        <f>VLOOKUP(dataset_table[[#This Row],[id]],dataset!$A$2:$I$2533,3,FALSE)</f>
        <v>Aditya Dhar</v>
      </c>
      <c r="D198">
        <f>VLOOKUP(dataset_table[[#This Row],[id]],dataset!$A$2:$I$2533,4,FALSE)</f>
        <v>2019</v>
      </c>
      <c r="E198">
        <f>VLOOKUP(dataset_table[[#This Row],[id]],dataset!$A$2:$I$2533,5,FALSE)</f>
        <v>138</v>
      </c>
      <c r="F198">
        <f>VLOOKUP(dataset_table[[#This Row],[id]],dataset!$A$2:$I$2533,7,FALSE)</f>
        <v>8.1999999999999993</v>
      </c>
      <c r="G198">
        <f>VLOOKUP(dataset_table[[#This Row],[id]],dataset!$A$2:$I$2533,8,FALSE)</f>
        <v>0</v>
      </c>
      <c r="H198">
        <f>VLOOKUP(dataset_table[[#This Row],[id]],dataset!$A$2:$I$2533,9,FALSE)</f>
        <v>4.1900000000000004</v>
      </c>
    </row>
    <row r="199" spans="1:8">
      <c r="A199">
        <f>A198+1</f>
        <v>197</v>
      </c>
      <c r="B199" t="str">
        <f>VLOOKUP(dataset_table[[#This Row],[id]],dataset!$A$2:$I$2533,2,FALSE)</f>
        <v>Swades</v>
      </c>
      <c r="C199" t="str">
        <f>VLOOKUP(dataset_table[[#This Row],[id]],dataset!$A$2:$I$2533,3,FALSE)</f>
        <v>Ashutosh Gowariker</v>
      </c>
      <c r="D199">
        <f>VLOOKUP(dataset_table[[#This Row],[id]],dataset!$A$2:$I$2533,4,FALSE)</f>
        <v>2004</v>
      </c>
      <c r="E199">
        <f>VLOOKUP(dataset_table[[#This Row],[id]],dataset!$A$2:$I$2533,5,FALSE)</f>
        <v>189</v>
      </c>
      <c r="F199">
        <f>VLOOKUP(dataset_table[[#This Row],[id]],dataset!$A$2:$I$2533,7,FALSE)</f>
        <v>8.1999999999999993</v>
      </c>
      <c r="G199">
        <f>VLOOKUP(dataset_table[[#This Row],[id]],dataset!$A$2:$I$2533,8,FALSE)</f>
        <v>0</v>
      </c>
      <c r="H199">
        <f>VLOOKUP(dataset_table[[#This Row],[id]],dataset!$A$2:$I$2533,9,FALSE)</f>
        <v>1.22</v>
      </c>
    </row>
    <row r="200" spans="1:8">
      <c r="A200">
        <f>A199+1</f>
        <v>198</v>
      </c>
      <c r="B200" t="str">
        <f>VLOOKUP(dataset_table[[#This Row],[id]],dataset!$A$2:$I$2533,2,FALSE)</f>
        <v>The Wages of Fear</v>
      </c>
      <c r="C200" t="str">
        <f>VLOOKUP(dataset_table[[#This Row],[id]],dataset!$A$2:$I$2533,3,FALSE)</f>
        <v>Henri-Georges Clouzot</v>
      </c>
      <c r="D200">
        <f>VLOOKUP(dataset_table[[#This Row],[id]],dataset!$A$2:$I$2533,4,FALSE)</f>
        <v>1953</v>
      </c>
      <c r="E200">
        <f>VLOOKUP(dataset_table[[#This Row],[id]],dataset!$A$2:$I$2533,5,FALSE)</f>
        <v>131</v>
      </c>
      <c r="F200">
        <f>VLOOKUP(dataset_table[[#This Row],[id]],dataset!$A$2:$I$2533,7,FALSE)</f>
        <v>8.1999999999999993</v>
      </c>
      <c r="G200">
        <f>VLOOKUP(dataset_table[[#This Row],[id]],dataset!$A$2:$I$2533,8,FALSE)</f>
        <v>85</v>
      </c>
      <c r="H200">
        <f>VLOOKUP(dataset_table[[#This Row],[id]],dataset!$A$2:$I$2533,9,FALSE)</f>
        <v>0</v>
      </c>
    </row>
    <row r="201" spans="1:8">
      <c r="A201">
        <f>A200+1</f>
        <v>199</v>
      </c>
      <c r="B201" t="str">
        <f>VLOOKUP(dataset_table[[#This Row],[id]],dataset!$A$2:$I$2533,2,FALSE)</f>
        <v>K.G.F: Chapter 1</v>
      </c>
      <c r="C201" t="str">
        <f>VLOOKUP(dataset_table[[#This Row],[id]],dataset!$A$2:$I$2533,3,FALSE)</f>
        <v>Prashanth Neel</v>
      </c>
      <c r="D201">
        <f>VLOOKUP(dataset_table[[#This Row],[id]],dataset!$A$2:$I$2533,4,FALSE)</f>
        <v>2018</v>
      </c>
      <c r="E201">
        <f>VLOOKUP(dataset_table[[#This Row],[id]],dataset!$A$2:$I$2533,5,FALSE)</f>
        <v>156</v>
      </c>
      <c r="F201">
        <f>VLOOKUP(dataset_table[[#This Row],[id]],dataset!$A$2:$I$2533,7,FALSE)</f>
        <v>8.1999999999999993</v>
      </c>
      <c r="G201">
        <f>VLOOKUP(dataset_table[[#This Row],[id]],dataset!$A$2:$I$2533,8,FALSE)</f>
        <v>0</v>
      </c>
      <c r="H201">
        <f>VLOOKUP(dataset_table[[#This Row],[id]],dataset!$A$2:$I$2533,9,FALSE)</f>
        <v>0</v>
      </c>
    </row>
    <row r="202" spans="1:8">
      <c r="A202">
        <f>A201+1</f>
        <v>200</v>
      </c>
      <c r="B202" t="str">
        <f>VLOOKUP(dataset_table[[#This Row],[id]],dataset!$A$2:$I$2533,2,FALSE)</f>
        <v>The Passion of Joan of Arc</v>
      </c>
      <c r="C202" t="str">
        <f>VLOOKUP(dataset_table[[#This Row],[id]],dataset!$A$2:$I$2533,3,FALSE)</f>
        <v>Carl Theodor Dreyer</v>
      </c>
      <c r="D202">
        <f>VLOOKUP(dataset_table[[#This Row],[id]],dataset!$A$2:$I$2533,4,FALSE)</f>
        <v>1928</v>
      </c>
      <c r="E202">
        <f>VLOOKUP(dataset_table[[#This Row],[id]],dataset!$A$2:$I$2533,5,FALSE)</f>
        <v>114</v>
      </c>
      <c r="F202">
        <f>VLOOKUP(dataset_table[[#This Row],[id]],dataset!$A$2:$I$2533,7,FALSE)</f>
        <v>8.1999999999999993</v>
      </c>
      <c r="G202">
        <f>VLOOKUP(dataset_table[[#This Row],[id]],dataset!$A$2:$I$2533,8,FALSE)</f>
        <v>98</v>
      </c>
      <c r="H202">
        <f>VLOOKUP(dataset_table[[#This Row],[id]],dataset!$A$2:$I$2533,9,FALSE)</f>
        <v>0.02</v>
      </c>
    </row>
    <row r="203" spans="1:8">
      <c r="A203">
        <f>A202+1</f>
        <v>201</v>
      </c>
      <c r="B203" t="str">
        <f>VLOOKUP(dataset_table[[#This Row],[id]],dataset!$A$2:$I$2533,2,FALSE)</f>
        <v>My Father and My Son</v>
      </c>
      <c r="C203" t="str">
        <f>VLOOKUP(dataset_table[[#This Row],[id]],dataset!$A$2:$I$2533,3,FALSE)</f>
        <v>Çagan Irmak</v>
      </c>
      <c r="D203">
        <f>VLOOKUP(dataset_table[[#This Row],[id]],dataset!$A$2:$I$2533,4,FALSE)</f>
        <v>2005</v>
      </c>
      <c r="E203">
        <f>VLOOKUP(dataset_table[[#This Row],[id]],dataset!$A$2:$I$2533,5,FALSE)</f>
        <v>112</v>
      </c>
      <c r="F203">
        <f>VLOOKUP(dataset_table[[#This Row],[id]],dataset!$A$2:$I$2533,7,FALSE)</f>
        <v>8.1999999999999993</v>
      </c>
      <c r="G203">
        <f>VLOOKUP(dataset_table[[#This Row],[id]],dataset!$A$2:$I$2533,8,FALSE)</f>
        <v>0</v>
      </c>
      <c r="H203">
        <f>VLOOKUP(dataset_table[[#This Row],[id]],dataset!$A$2:$I$2533,9,FALSE)</f>
        <v>0</v>
      </c>
    </row>
    <row r="204" spans="1:8">
      <c r="A204">
        <f>A203+1</f>
        <v>202</v>
      </c>
      <c r="B204" t="str">
        <f>VLOOKUP(dataset_table[[#This Row],[id]],dataset!$A$2:$I$2533,2,FALSE)</f>
        <v>Sherlock Jr.</v>
      </c>
      <c r="C204" t="str">
        <f>VLOOKUP(dataset_table[[#This Row],[id]],dataset!$A$2:$I$2533,3,FALSE)</f>
        <v>Buster Keaton</v>
      </c>
      <c r="D204">
        <f>VLOOKUP(dataset_table[[#This Row],[id]],dataset!$A$2:$I$2533,4,FALSE)</f>
        <v>1924</v>
      </c>
      <c r="E204">
        <f>VLOOKUP(dataset_table[[#This Row],[id]],dataset!$A$2:$I$2533,5,FALSE)</f>
        <v>45</v>
      </c>
      <c r="F204">
        <f>VLOOKUP(dataset_table[[#This Row],[id]],dataset!$A$2:$I$2533,7,FALSE)</f>
        <v>8.1999999999999993</v>
      </c>
      <c r="G204">
        <f>VLOOKUP(dataset_table[[#This Row],[id]],dataset!$A$2:$I$2533,8,FALSE)</f>
        <v>0</v>
      </c>
      <c r="H204">
        <f>VLOOKUP(dataset_table[[#This Row],[id]],dataset!$A$2:$I$2533,9,FALSE)</f>
        <v>0.98</v>
      </c>
    </row>
    <row r="205" spans="1:8">
      <c r="A205">
        <f>A204+1</f>
        <v>203</v>
      </c>
      <c r="B205" t="str">
        <f>VLOOKUP(dataset_table[[#This Row],[id]],dataset!$A$2:$I$2533,2,FALSE)</f>
        <v>Dersu Uzala</v>
      </c>
      <c r="C205" t="str">
        <f>VLOOKUP(dataset_table[[#This Row],[id]],dataset!$A$2:$I$2533,3,FALSE)</f>
        <v>Akira Kurosawa</v>
      </c>
      <c r="D205">
        <f>VLOOKUP(dataset_table[[#This Row],[id]],dataset!$A$2:$I$2533,4,FALSE)</f>
        <v>1975</v>
      </c>
      <c r="E205">
        <f>VLOOKUP(dataset_table[[#This Row],[id]],dataset!$A$2:$I$2533,5,FALSE)</f>
        <v>142</v>
      </c>
      <c r="F205">
        <f>VLOOKUP(dataset_table[[#This Row],[id]],dataset!$A$2:$I$2533,7,FALSE)</f>
        <v>8.1999999999999993</v>
      </c>
      <c r="G205">
        <f>VLOOKUP(dataset_table[[#This Row],[id]],dataset!$A$2:$I$2533,8,FALSE)</f>
        <v>0</v>
      </c>
      <c r="H205">
        <f>VLOOKUP(dataset_table[[#This Row],[id]],dataset!$A$2:$I$2533,9,FALSE)</f>
        <v>0</v>
      </c>
    </row>
    <row r="206" spans="1:8">
      <c r="A206">
        <f>A205+1</f>
        <v>204</v>
      </c>
      <c r="B206" t="str">
        <f>VLOOKUP(dataset_table[[#This Row],[id]],dataset!$A$2:$I$2533,2,FALSE)</f>
        <v>Umberto D.</v>
      </c>
      <c r="C206" t="str">
        <f>VLOOKUP(dataset_table[[#This Row],[id]],dataset!$A$2:$I$2533,3,FALSE)</f>
        <v>Vittorio De Sica</v>
      </c>
      <c r="D206">
        <f>VLOOKUP(dataset_table[[#This Row],[id]],dataset!$A$2:$I$2533,4,FALSE)</f>
        <v>1952</v>
      </c>
      <c r="E206">
        <f>VLOOKUP(dataset_table[[#This Row],[id]],dataset!$A$2:$I$2533,5,FALSE)</f>
        <v>89</v>
      </c>
      <c r="F206">
        <f>VLOOKUP(dataset_table[[#This Row],[id]],dataset!$A$2:$I$2533,7,FALSE)</f>
        <v>8.1999999999999993</v>
      </c>
      <c r="G206">
        <f>VLOOKUP(dataset_table[[#This Row],[id]],dataset!$A$2:$I$2533,8,FALSE)</f>
        <v>92</v>
      </c>
      <c r="H206">
        <f>VLOOKUP(dataset_table[[#This Row],[id]],dataset!$A$2:$I$2533,9,FALSE)</f>
        <v>7.0000000000000007E-2</v>
      </c>
    </row>
    <row r="207" spans="1:8">
      <c r="A207">
        <f>A206+1</f>
        <v>205</v>
      </c>
      <c r="B207" t="str">
        <f>VLOOKUP(dataset_table[[#This Row],[id]],dataset!$A$2:$I$2533,2,FALSE)</f>
        <v>Vikram Vedha</v>
      </c>
      <c r="C207" t="str">
        <f>VLOOKUP(dataset_table[[#This Row],[id]],dataset!$A$2:$I$2533,3,FALSE)</f>
        <v>Gayatri</v>
      </c>
      <c r="D207">
        <f>VLOOKUP(dataset_table[[#This Row],[id]],dataset!$A$2:$I$2533,4,FALSE)</f>
        <v>2017</v>
      </c>
      <c r="E207">
        <f>VLOOKUP(dataset_table[[#This Row],[id]],dataset!$A$2:$I$2533,5,FALSE)</f>
        <v>147</v>
      </c>
      <c r="F207">
        <f>VLOOKUP(dataset_table[[#This Row],[id]],dataset!$A$2:$I$2533,7,FALSE)</f>
        <v>8.1999999999999993</v>
      </c>
      <c r="G207">
        <f>VLOOKUP(dataset_table[[#This Row],[id]],dataset!$A$2:$I$2533,8,FALSE)</f>
        <v>0</v>
      </c>
      <c r="H207">
        <f>VLOOKUP(dataset_table[[#This Row],[id]],dataset!$A$2:$I$2533,9,FALSE)</f>
        <v>0</v>
      </c>
    </row>
    <row r="208" spans="1:8">
      <c r="A208">
        <f>A207+1</f>
        <v>206</v>
      </c>
      <c r="B208" t="str">
        <f>VLOOKUP(dataset_table[[#This Row],[id]],dataset!$A$2:$I$2533,2,FALSE)</f>
        <v>Paan Singh Tomar</v>
      </c>
      <c r="C208" t="str">
        <f>VLOOKUP(dataset_table[[#This Row],[id]],dataset!$A$2:$I$2533,3,FALSE)</f>
        <v>Tigmanshu Dhulia</v>
      </c>
      <c r="D208">
        <f>VLOOKUP(dataset_table[[#This Row],[id]],dataset!$A$2:$I$2533,4,FALSE)</f>
        <v>2012</v>
      </c>
      <c r="E208">
        <f>VLOOKUP(dataset_table[[#This Row],[id]],dataset!$A$2:$I$2533,5,FALSE)</f>
        <v>135</v>
      </c>
      <c r="F208">
        <f>VLOOKUP(dataset_table[[#This Row],[id]],dataset!$A$2:$I$2533,7,FALSE)</f>
        <v>8.1999999999999993</v>
      </c>
      <c r="G208">
        <f>VLOOKUP(dataset_table[[#This Row],[id]],dataset!$A$2:$I$2533,8,FALSE)</f>
        <v>0</v>
      </c>
      <c r="H208">
        <f>VLOOKUP(dataset_table[[#This Row],[id]],dataset!$A$2:$I$2533,9,FALSE)</f>
        <v>0.04</v>
      </c>
    </row>
    <row r="209" spans="1:8">
      <c r="A209">
        <f>A208+1</f>
        <v>207</v>
      </c>
      <c r="B209" t="str">
        <f>VLOOKUP(dataset_table[[#This Row],[id]],dataset!$A$2:$I$2533,2,FALSE)</f>
        <v>Rangasthalam 1985</v>
      </c>
      <c r="C209" t="str">
        <f>VLOOKUP(dataset_table[[#This Row],[id]],dataset!$A$2:$I$2533,3,FALSE)</f>
        <v>Sukumar</v>
      </c>
      <c r="D209">
        <f>VLOOKUP(dataset_table[[#This Row],[id]],dataset!$A$2:$I$2533,4,FALSE)</f>
        <v>2018</v>
      </c>
      <c r="E209">
        <f>VLOOKUP(dataset_table[[#This Row],[id]],dataset!$A$2:$I$2533,5,FALSE)</f>
        <v>170</v>
      </c>
      <c r="F209">
        <f>VLOOKUP(dataset_table[[#This Row],[id]],dataset!$A$2:$I$2533,7,FALSE)</f>
        <v>8.1999999999999993</v>
      </c>
      <c r="G209">
        <f>VLOOKUP(dataset_table[[#This Row],[id]],dataset!$A$2:$I$2533,8,FALSE)</f>
        <v>0</v>
      </c>
      <c r="H209">
        <f>VLOOKUP(dataset_table[[#This Row],[id]],dataset!$A$2:$I$2533,9,FALSE)</f>
        <v>3.51</v>
      </c>
    </row>
    <row r="210" spans="1:8">
      <c r="A210">
        <f>A209+1</f>
        <v>208</v>
      </c>
      <c r="B210" t="str">
        <f>VLOOKUP(dataset_table[[#This Row],[id]],dataset!$A$2:$I$2533,2,FALSE)</f>
        <v>Bhaag Milkha Bhaag</v>
      </c>
      <c r="C210" t="str">
        <f>VLOOKUP(dataset_table[[#This Row],[id]],dataset!$A$2:$I$2533,3,FALSE)</f>
        <v>Rakeysh Omprakash Mehra</v>
      </c>
      <c r="D210">
        <f>VLOOKUP(dataset_table[[#This Row],[id]],dataset!$A$2:$I$2533,4,FALSE)</f>
        <v>2013</v>
      </c>
      <c r="E210">
        <f>VLOOKUP(dataset_table[[#This Row],[id]],dataset!$A$2:$I$2533,5,FALSE)</f>
        <v>186</v>
      </c>
      <c r="F210">
        <f>VLOOKUP(dataset_table[[#This Row],[id]],dataset!$A$2:$I$2533,7,FALSE)</f>
        <v>8.1999999999999993</v>
      </c>
      <c r="G210">
        <f>VLOOKUP(dataset_table[[#This Row],[id]],dataset!$A$2:$I$2533,8,FALSE)</f>
        <v>0</v>
      </c>
      <c r="H210">
        <f>VLOOKUP(dataset_table[[#This Row],[id]],dataset!$A$2:$I$2533,9,FALSE)</f>
        <v>1.63</v>
      </c>
    </row>
    <row r="211" spans="1:8">
      <c r="A211">
        <f>A210+1</f>
        <v>209</v>
      </c>
      <c r="B211" t="str">
        <f>VLOOKUP(dataset_table[[#This Row],[id]],dataset!$A$2:$I$2533,2,FALSE)</f>
        <v>Jaws</v>
      </c>
      <c r="C211" t="str">
        <f>VLOOKUP(dataset_table[[#This Row],[id]],dataset!$A$2:$I$2533,3,FALSE)</f>
        <v>Steven Spielberg</v>
      </c>
      <c r="D211">
        <f>VLOOKUP(dataset_table[[#This Row],[id]],dataset!$A$2:$I$2533,4,FALSE)</f>
        <v>1975</v>
      </c>
      <c r="E211">
        <f>VLOOKUP(dataset_table[[#This Row],[id]],dataset!$A$2:$I$2533,5,FALSE)</f>
        <v>124</v>
      </c>
      <c r="F211">
        <f>VLOOKUP(dataset_table[[#This Row],[id]],dataset!$A$2:$I$2533,7,FALSE)</f>
        <v>8.1</v>
      </c>
      <c r="G211">
        <f>VLOOKUP(dataset_table[[#This Row],[id]],dataset!$A$2:$I$2533,8,FALSE)</f>
        <v>87</v>
      </c>
      <c r="H211">
        <f>VLOOKUP(dataset_table[[#This Row],[id]],dataset!$A$2:$I$2533,9,FALSE)</f>
        <v>260</v>
      </c>
    </row>
    <row r="212" spans="1:8">
      <c r="A212">
        <f>A211+1</f>
        <v>210</v>
      </c>
      <c r="B212" t="str">
        <f>VLOOKUP(dataset_table[[#This Row],[id]],dataset!$A$2:$I$2533,2,FALSE)</f>
        <v>The Grand Budapest Hotel</v>
      </c>
      <c r="C212" t="str">
        <f>VLOOKUP(dataset_table[[#This Row],[id]],dataset!$A$2:$I$2533,3,FALSE)</f>
        <v>Wes Anderson</v>
      </c>
      <c r="D212">
        <f>VLOOKUP(dataset_table[[#This Row],[id]],dataset!$A$2:$I$2533,4,FALSE)</f>
        <v>2014</v>
      </c>
      <c r="E212">
        <f>VLOOKUP(dataset_table[[#This Row],[id]],dataset!$A$2:$I$2533,5,FALSE)</f>
        <v>99</v>
      </c>
      <c r="F212">
        <f>VLOOKUP(dataset_table[[#This Row],[id]],dataset!$A$2:$I$2533,7,FALSE)</f>
        <v>8.1</v>
      </c>
      <c r="G212">
        <f>VLOOKUP(dataset_table[[#This Row],[id]],dataset!$A$2:$I$2533,8,FALSE)</f>
        <v>88</v>
      </c>
      <c r="H212">
        <f>VLOOKUP(dataset_table[[#This Row],[id]],dataset!$A$2:$I$2533,9,FALSE)</f>
        <v>59.1</v>
      </c>
    </row>
    <row r="213" spans="1:8">
      <c r="A213">
        <f>A212+1</f>
        <v>211</v>
      </c>
      <c r="B213" t="str">
        <f>VLOOKUP(dataset_table[[#This Row],[id]],dataset!$A$2:$I$2533,2,FALSE)</f>
        <v>Prisoners</v>
      </c>
      <c r="C213" t="str">
        <f>VLOOKUP(dataset_table[[#This Row],[id]],dataset!$A$2:$I$2533,3,FALSE)</f>
        <v>Denis Villeneuve</v>
      </c>
      <c r="D213">
        <f>VLOOKUP(dataset_table[[#This Row],[id]],dataset!$A$2:$I$2533,4,FALSE)</f>
        <v>2013</v>
      </c>
      <c r="E213">
        <f>VLOOKUP(dataset_table[[#This Row],[id]],dataset!$A$2:$I$2533,5,FALSE)</f>
        <v>153</v>
      </c>
      <c r="F213">
        <f>VLOOKUP(dataset_table[[#This Row],[id]],dataset!$A$2:$I$2533,7,FALSE)</f>
        <v>8.1</v>
      </c>
      <c r="G213">
        <f>VLOOKUP(dataset_table[[#This Row],[id]],dataset!$A$2:$I$2533,8,FALSE)</f>
        <v>70</v>
      </c>
      <c r="H213">
        <f>VLOOKUP(dataset_table[[#This Row],[id]],dataset!$A$2:$I$2533,9,FALSE)</f>
        <v>61</v>
      </c>
    </row>
    <row r="214" spans="1:8">
      <c r="A214">
        <f>A213+1</f>
        <v>212</v>
      </c>
      <c r="B214" t="str">
        <f>VLOOKUP(dataset_table[[#This Row],[id]],dataset!$A$2:$I$2533,2,FALSE)</f>
        <v>Pirates of the Caribbean: The Curse of the Black Pearl</v>
      </c>
      <c r="C214" t="str">
        <f>VLOOKUP(dataset_table[[#This Row],[id]],dataset!$A$2:$I$2533,3,FALSE)</f>
        <v>Gore Verbinski</v>
      </c>
      <c r="D214">
        <f>VLOOKUP(dataset_table[[#This Row],[id]],dataset!$A$2:$I$2533,4,FALSE)</f>
        <v>2003</v>
      </c>
      <c r="E214">
        <f>VLOOKUP(dataset_table[[#This Row],[id]],dataset!$A$2:$I$2533,5,FALSE)</f>
        <v>143</v>
      </c>
      <c r="F214">
        <f>VLOOKUP(dataset_table[[#This Row],[id]],dataset!$A$2:$I$2533,7,FALSE)</f>
        <v>8.1</v>
      </c>
      <c r="G214">
        <f>VLOOKUP(dataset_table[[#This Row],[id]],dataset!$A$2:$I$2533,8,FALSE)</f>
        <v>63</v>
      </c>
      <c r="H214">
        <f>VLOOKUP(dataset_table[[#This Row],[id]],dataset!$A$2:$I$2533,9,FALSE)</f>
        <v>305.41000000000003</v>
      </c>
    </row>
    <row r="215" spans="1:8">
      <c r="A215">
        <f>A214+1</f>
        <v>213</v>
      </c>
      <c r="B215" t="str">
        <f>VLOOKUP(dataset_table[[#This Row],[id]],dataset!$A$2:$I$2533,2,FALSE)</f>
        <v>Blade Runner</v>
      </c>
      <c r="C215" t="str">
        <f>VLOOKUP(dataset_table[[#This Row],[id]],dataset!$A$2:$I$2533,3,FALSE)</f>
        <v>Ridley Scott</v>
      </c>
      <c r="D215">
        <f>VLOOKUP(dataset_table[[#This Row],[id]],dataset!$A$2:$I$2533,4,FALSE)</f>
        <v>1982</v>
      </c>
      <c r="E215">
        <f>VLOOKUP(dataset_table[[#This Row],[id]],dataset!$A$2:$I$2533,5,FALSE)</f>
        <v>117</v>
      </c>
      <c r="F215">
        <f>VLOOKUP(dataset_table[[#This Row],[id]],dataset!$A$2:$I$2533,7,FALSE)</f>
        <v>8.1</v>
      </c>
      <c r="G215">
        <f>VLOOKUP(dataset_table[[#This Row],[id]],dataset!$A$2:$I$2533,8,FALSE)</f>
        <v>84</v>
      </c>
      <c r="H215">
        <f>VLOOKUP(dataset_table[[#This Row],[id]],dataset!$A$2:$I$2533,9,FALSE)</f>
        <v>32.869999999999997</v>
      </c>
    </row>
    <row r="216" spans="1:8">
      <c r="A216">
        <f>A215+1</f>
        <v>214</v>
      </c>
      <c r="B216" t="str">
        <f>VLOOKUP(dataset_table[[#This Row],[id]],dataset!$A$2:$I$2533,2,FALSE)</f>
        <v>The Terminator</v>
      </c>
      <c r="C216" t="str">
        <f>VLOOKUP(dataset_table[[#This Row],[id]],dataset!$A$2:$I$2533,3,FALSE)</f>
        <v>James Cameron</v>
      </c>
      <c r="D216">
        <f>VLOOKUP(dataset_table[[#This Row],[id]],dataset!$A$2:$I$2533,4,FALSE)</f>
        <v>1984</v>
      </c>
      <c r="E216">
        <f>VLOOKUP(dataset_table[[#This Row],[id]],dataset!$A$2:$I$2533,5,FALSE)</f>
        <v>107</v>
      </c>
      <c r="F216">
        <f>VLOOKUP(dataset_table[[#This Row],[id]],dataset!$A$2:$I$2533,7,FALSE)</f>
        <v>8.1</v>
      </c>
      <c r="G216">
        <f>VLOOKUP(dataset_table[[#This Row],[id]],dataset!$A$2:$I$2533,8,FALSE)</f>
        <v>84</v>
      </c>
      <c r="H216">
        <f>VLOOKUP(dataset_table[[#This Row],[id]],dataset!$A$2:$I$2533,9,FALSE)</f>
        <v>38.4</v>
      </c>
    </row>
    <row r="217" spans="1:8">
      <c r="A217">
        <f>A216+1</f>
        <v>215</v>
      </c>
      <c r="B217" t="str">
        <f>VLOOKUP(dataset_table[[#This Row],[id]],dataset!$A$2:$I$2533,2,FALSE)</f>
        <v>Mad Max: Fury Road</v>
      </c>
      <c r="C217" t="str">
        <f>VLOOKUP(dataset_table[[#This Row],[id]],dataset!$A$2:$I$2533,3,FALSE)</f>
        <v>George Miller</v>
      </c>
      <c r="D217">
        <f>VLOOKUP(dataset_table[[#This Row],[id]],dataset!$A$2:$I$2533,4,FALSE)</f>
        <v>2015</v>
      </c>
      <c r="E217">
        <f>VLOOKUP(dataset_table[[#This Row],[id]],dataset!$A$2:$I$2533,5,FALSE)</f>
        <v>120</v>
      </c>
      <c r="F217">
        <f>VLOOKUP(dataset_table[[#This Row],[id]],dataset!$A$2:$I$2533,7,FALSE)</f>
        <v>8.1</v>
      </c>
      <c r="G217">
        <f>VLOOKUP(dataset_table[[#This Row],[id]],dataset!$A$2:$I$2533,8,FALSE)</f>
        <v>90</v>
      </c>
      <c r="H217">
        <f>VLOOKUP(dataset_table[[#This Row],[id]],dataset!$A$2:$I$2533,9,FALSE)</f>
        <v>154.06</v>
      </c>
    </row>
    <row r="218" spans="1:8">
      <c r="A218">
        <f>A217+1</f>
        <v>216</v>
      </c>
      <c r="B218" t="str">
        <f>VLOOKUP(dataset_table[[#This Row],[id]],dataset!$A$2:$I$2533,2,FALSE)</f>
        <v>Gone Girl</v>
      </c>
      <c r="C218" t="str">
        <f>VLOOKUP(dataset_table[[#This Row],[id]],dataset!$A$2:$I$2533,3,FALSE)</f>
        <v>David Fincher</v>
      </c>
      <c r="D218">
        <f>VLOOKUP(dataset_table[[#This Row],[id]],dataset!$A$2:$I$2533,4,FALSE)</f>
        <v>2014</v>
      </c>
      <c r="E218">
        <f>VLOOKUP(dataset_table[[#This Row],[id]],dataset!$A$2:$I$2533,5,FALSE)</f>
        <v>149</v>
      </c>
      <c r="F218">
        <f>VLOOKUP(dataset_table[[#This Row],[id]],dataset!$A$2:$I$2533,7,FALSE)</f>
        <v>8.1</v>
      </c>
      <c r="G218">
        <f>VLOOKUP(dataset_table[[#This Row],[id]],dataset!$A$2:$I$2533,8,FALSE)</f>
        <v>79</v>
      </c>
      <c r="H218">
        <f>VLOOKUP(dataset_table[[#This Row],[id]],dataset!$A$2:$I$2533,9,FALSE)</f>
        <v>167.77</v>
      </c>
    </row>
    <row r="219" spans="1:8">
      <c r="A219">
        <f>A218+1</f>
        <v>217</v>
      </c>
      <c r="B219" t="str">
        <f>VLOOKUP(dataset_table[[#This Row],[id]],dataset!$A$2:$I$2533,2,FALSE)</f>
        <v>Ford v Ferrari</v>
      </c>
      <c r="C219" t="str">
        <f>VLOOKUP(dataset_table[[#This Row],[id]],dataset!$A$2:$I$2533,3,FALSE)</f>
        <v>James Mangold</v>
      </c>
      <c r="D219">
        <f>VLOOKUP(dataset_table[[#This Row],[id]],dataset!$A$2:$I$2533,4,FALSE)</f>
        <v>2019</v>
      </c>
      <c r="E219">
        <f>VLOOKUP(dataset_table[[#This Row],[id]],dataset!$A$2:$I$2533,5,FALSE)</f>
        <v>152</v>
      </c>
      <c r="F219">
        <f>VLOOKUP(dataset_table[[#This Row],[id]],dataset!$A$2:$I$2533,7,FALSE)</f>
        <v>8.1</v>
      </c>
      <c r="G219">
        <f>VLOOKUP(dataset_table[[#This Row],[id]],dataset!$A$2:$I$2533,8,FALSE)</f>
        <v>81</v>
      </c>
      <c r="H219">
        <f>VLOOKUP(dataset_table[[#This Row],[id]],dataset!$A$2:$I$2533,9,FALSE)</f>
        <v>117.62</v>
      </c>
    </row>
    <row r="220" spans="1:8">
      <c r="A220">
        <f>A219+1</f>
        <v>218</v>
      </c>
      <c r="B220" t="str">
        <f>VLOOKUP(dataset_table[[#This Row],[id]],dataset!$A$2:$I$2533,2,FALSE)</f>
        <v>The Help</v>
      </c>
      <c r="C220" t="str">
        <f>VLOOKUP(dataset_table[[#This Row],[id]],dataset!$A$2:$I$2533,3,FALSE)</f>
        <v>Tate Taylor</v>
      </c>
      <c r="D220">
        <f>VLOOKUP(dataset_table[[#This Row],[id]],dataset!$A$2:$I$2533,4,FALSE)</f>
        <v>2011</v>
      </c>
      <c r="E220">
        <f>VLOOKUP(dataset_table[[#This Row],[id]],dataset!$A$2:$I$2533,5,FALSE)</f>
        <v>146</v>
      </c>
      <c r="F220">
        <f>VLOOKUP(dataset_table[[#This Row],[id]],dataset!$A$2:$I$2533,7,FALSE)</f>
        <v>8.1</v>
      </c>
      <c r="G220">
        <f>VLOOKUP(dataset_table[[#This Row],[id]],dataset!$A$2:$I$2533,8,FALSE)</f>
        <v>62</v>
      </c>
      <c r="H220">
        <f>VLOOKUP(dataset_table[[#This Row],[id]],dataset!$A$2:$I$2533,9,FALSE)</f>
        <v>169.71</v>
      </c>
    </row>
    <row r="221" spans="1:8">
      <c r="A221">
        <f>A220+1</f>
        <v>219</v>
      </c>
      <c r="B221" t="str">
        <f>VLOOKUP(dataset_table[[#This Row],[id]],dataset!$A$2:$I$2533,2,FALSE)</f>
        <v>Logan</v>
      </c>
      <c r="C221" t="str">
        <f>VLOOKUP(dataset_table[[#This Row],[id]],dataset!$A$2:$I$2533,3,FALSE)</f>
        <v>James Mangold</v>
      </c>
      <c r="D221">
        <f>VLOOKUP(dataset_table[[#This Row],[id]],dataset!$A$2:$I$2533,4,FALSE)</f>
        <v>2017</v>
      </c>
      <c r="E221">
        <f>VLOOKUP(dataset_table[[#This Row],[id]],dataset!$A$2:$I$2533,5,FALSE)</f>
        <v>137</v>
      </c>
      <c r="F221">
        <f>VLOOKUP(dataset_table[[#This Row],[id]],dataset!$A$2:$I$2533,7,FALSE)</f>
        <v>8.1</v>
      </c>
      <c r="G221">
        <f>VLOOKUP(dataset_table[[#This Row],[id]],dataset!$A$2:$I$2533,8,FALSE)</f>
        <v>77</v>
      </c>
      <c r="H221">
        <f>VLOOKUP(dataset_table[[#This Row],[id]],dataset!$A$2:$I$2533,9,FALSE)</f>
        <v>226.28</v>
      </c>
    </row>
    <row r="222" spans="1:8">
      <c r="A222">
        <f>A221+1</f>
        <v>220</v>
      </c>
      <c r="B222" t="str">
        <f>VLOOKUP(dataset_table[[#This Row],[id]],dataset!$A$2:$I$2533,2,FALSE)</f>
        <v>Catch Me If You Can</v>
      </c>
      <c r="C222" t="str">
        <f>VLOOKUP(dataset_table[[#This Row],[id]],dataset!$A$2:$I$2533,3,FALSE)</f>
        <v>Steven Spielberg</v>
      </c>
      <c r="D222">
        <f>VLOOKUP(dataset_table[[#This Row],[id]],dataset!$A$2:$I$2533,4,FALSE)</f>
        <v>2002</v>
      </c>
      <c r="E222">
        <f>VLOOKUP(dataset_table[[#This Row],[id]],dataset!$A$2:$I$2533,5,FALSE)</f>
        <v>141</v>
      </c>
      <c r="F222">
        <f>VLOOKUP(dataset_table[[#This Row],[id]],dataset!$A$2:$I$2533,7,FALSE)</f>
        <v>8.1</v>
      </c>
      <c r="G222">
        <f>VLOOKUP(dataset_table[[#This Row],[id]],dataset!$A$2:$I$2533,8,FALSE)</f>
        <v>75</v>
      </c>
      <c r="H222">
        <f>VLOOKUP(dataset_table[[#This Row],[id]],dataset!$A$2:$I$2533,9,FALSE)</f>
        <v>164.62</v>
      </c>
    </row>
    <row r="223" spans="1:8">
      <c r="A223">
        <f>A222+1</f>
        <v>221</v>
      </c>
      <c r="B223" t="str">
        <f>VLOOKUP(dataset_table[[#This Row],[id]],dataset!$A$2:$I$2533,2,FALSE)</f>
        <v>The Big Lebowski</v>
      </c>
      <c r="C223" t="str">
        <f>VLOOKUP(dataset_table[[#This Row],[id]],dataset!$A$2:$I$2533,3,FALSE)</f>
        <v>Joel Coen</v>
      </c>
      <c r="D223">
        <f>VLOOKUP(dataset_table[[#This Row],[id]],dataset!$A$2:$I$2533,4,FALSE)</f>
        <v>1998</v>
      </c>
      <c r="E223">
        <f>VLOOKUP(dataset_table[[#This Row],[id]],dataset!$A$2:$I$2533,5,FALSE)</f>
        <v>117</v>
      </c>
      <c r="F223">
        <f>VLOOKUP(dataset_table[[#This Row],[id]],dataset!$A$2:$I$2533,7,FALSE)</f>
        <v>8.1</v>
      </c>
      <c r="G223">
        <f>VLOOKUP(dataset_table[[#This Row],[id]],dataset!$A$2:$I$2533,8,FALSE)</f>
        <v>71</v>
      </c>
      <c r="H223">
        <f>VLOOKUP(dataset_table[[#This Row],[id]],dataset!$A$2:$I$2533,9,FALSE)</f>
        <v>17.5</v>
      </c>
    </row>
    <row r="224" spans="1:8">
      <c r="A224">
        <f>A223+1</f>
        <v>222</v>
      </c>
      <c r="B224" t="str">
        <f>VLOOKUP(dataset_table[[#This Row],[id]],dataset!$A$2:$I$2533,2,FALSE)</f>
        <v>Hacksaw Ridge</v>
      </c>
      <c r="C224" t="str">
        <f>VLOOKUP(dataset_table[[#This Row],[id]],dataset!$A$2:$I$2533,3,FALSE)</f>
        <v>Mel Gibson</v>
      </c>
      <c r="D224">
        <f>VLOOKUP(dataset_table[[#This Row],[id]],dataset!$A$2:$I$2533,4,FALSE)</f>
        <v>2016</v>
      </c>
      <c r="E224">
        <f>VLOOKUP(dataset_table[[#This Row],[id]],dataset!$A$2:$I$2533,5,FALSE)</f>
        <v>139</v>
      </c>
      <c r="F224">
        <f>VLOOKUP(dataset_table[[#This Row],[id]],dataset!$A$2:$I$2533,7,FALSE)</f>
        <v>8.1</v>
      </c>
      <c r="G224">
        <f>VLOOKUP(dataset_table[[#This Row],[id]],dataset!$A$2:$I$2533,8,FALSE)</f>
        <v>71</v>
      </c>
      <c r="H224">
        <f>VLOOKUP(dataset_table[[#This Row],[id]],dataset!$A$2:$I$2533,9,FALSE)</f>
        <v>67.209999999999994</v>
      </c>
    </row>
    <row r="225" spans="1:8">
      <c r="A225">
        <f>A224+1</f>
        <v>223</v>
      </c>
      <c r="B225" t="str">
        <f>VLOOKUP(dataset_table[[#This Row],[id]],dataset!$A$2:$I$2533,2,FALSE)</f>
        <v>Stand by Me</v>
      </c>
      <c r="C225" t="str">
        <f>VLOOKUP(dataset_table[[#This Row],[id]],dataset!$A$2:$I$2533,3,FALSE)</f>
        <v>Rob Reiner</v>
      </c>
      <c r="D225">
        <f>VLOOKUP(dataset_table[[#This Row],[id]],dataset!$A$2:$I$2533,4,FALSE)</f>
        <v>1986</v>
      </c>
      <c r="E225">
        <f>VLOOKUP(dataset_table[[#This Row],[id]],dataset!$A$2:$I$2533,5,FALSE)</f>
        <v>89</v>
      </c>
      <c r="F225">
        <f>VLOOKUP(dataset_table[[#This Row],[id]],dataset!$A$2:$I$2533,7,FALSE)</f>
        <v>8.1</v>
      </c>
      <c r="G225">
        <f>VLOOKUP(dataset_table[[#This Row],[id]],dataset!$A$2:$I$2533,8,FALSE)</f>
        <v>75</v>
      </c>
      <c r="H225">
        <f>VLOOKUP(dataset_table[[#This Row],[id]],dataset!$A$2:$I$2533,9,FALSE)</f>
        <v>52.29</v>
      </c>
    </row>
    <row r="226" spans="1:8">
      <c r="A226">
        <f>A225+1</f>
        <v>224</v>
      </c>
      <c r="B226" t="str">
        <f>VLOOKUP(dataset_table[[#This Row],[id]],dataset!$A$2:$I$2533,2,FALSE)</f>
        <v>Ratatouille</v>
      </c>
      <c r="C226" t="str">
        <f>VLOOKUP(dataset_table[[#This Row],[id]],dataset!$A$2:$I$2533,3,FALSE)</f>
        <v>Brad Bird</v>
      </c>
      <c r="D226">
        <f>VLOOKUP(dataset_table[[#This Row],[id]],dataset!$A$2:$I$2533,4,FALSE)</f>
        <v>2007</v>
      </c>
      <c r="E226">
        <f>VLOOKUP(dataset_table[[#This Row],[id]],dataset!$A$2:$I$2533,5,FALSE)</f>
        <v>111</v>
      </c>
      <c r="F226">
        <f>VLOOKUP(dataset_table[[#This Row],[id]],dataset!$A$2:$I$2533,7,FALSE)</f>
        <v>8.1</v>
      </c>
      <c r="G226">
        <f>VLOOKUP(dataset_table[[#This Row],[id]],dataset!$A$2:$I$2533,8,FALSE)</f>
        <v>96</v>
      </c>
      <c r="H226">
        <f>VLOOKUP(dataset_table[[#This Row],[id]],dataset!$A$2:$I$2533,9,FALSE)</f>
        <v>206.45</v>
      </c>
    </row>
    <row r="227" spans="1:8">
      <c r="A227">
        <f>A226+1</f>
        <v>225</v>
      </c>
      <c r="B227" t="str">
        <f>VLOOKUP(dataset_table[[#This Row],[id]],dataset!$A$2:$I$2533,2,FALSE)</f>
        <v>Harry Potter and the Deathly Hallows: Part 2</v>
      </c>
      <c r="C227" t="str">
        <f>VLOOKUP(dataset_table[[#This Row],[id]],dataset!$A$2:$I$2533,3,FALSE)</f>
        <v>David Yates</v>
      </c>
      <c r="D227">
        <f>VLOOKUP(dataset_table[[#This Row],[id]],dataset!$A$2:$I$2533,4,FALSE)</f>
        <v>2011</v>
      </c>
      <c r="E227">
        <f>VLOOKUP(dataset_table[[#This Row],[id]],dataset!$A$2:$I$2533,5,FALSE)</f>
        <v>130</v>
      </c>
      <c r="F227">
        <f>VLOOKUP(dataset_table[[#This Row],[id]],dataset!$A$2:$I$2533,7,FALSE)</f>
        <v>8.1</v>
      </c>
      <c r="G227">
        <f>VLOOKUP(dataset_table[[#This Row],[id]],dataset!$A$2:$I$2533,8,FALSE)</f>
        <v>85</v>
      </c>
      <c r="H227">
        <f>VLOOKUP(dataset_table[[#This Row],[id]],dataset!$A$2:$I$2533,9,FALSE)</f>
        <v>381.01</v>
      </c>
    </row>
    <row r="228" spans="1:8">
      <c r="A228">
        <f>A227+1</f>
        <v>226</v>
      </c>
      <c r="B228" t="str">
        <f>VLOOKUP(dataset_table[[#This Row],[id]],dataset!$A$2:$I$2533,2,FALSE)</f>
        <v>The Exorcist</v>
      </c>
      <c r="C228" t="str">
        <f>VLOOKUP(dataset_table[[#This Row],[id]],dataset!$A$2:$I$2533,3,FALSE)</f>
        <v>William Friedkin</v>
      </c>
      <c r="D228">
        <f>VLOOKUP(dataset_table[[#This Row],[id]],dataset!$A$2:$I$2533,4,FALSE)</f>
        <v>1973</v>
      </c>
      <c r="E228">
        <f>VLOOKUP(dataset_table[[#This Row],[id]],dataset!$A$2:$I$2533,5,FALSE)</f>
        <v>122</v>
      </c>
      <c r="F228">
        <f>VLOOKUP(dataset_table[[#This Row],[id]],dataset!$A$2:$I$2533,7,FALSE)</f>
        <v>8.1</v>
      </c>
      <c r="G228">
        <f>VLOOKUP(dataset_table[[#This Row],[id]],dataset!$A$2:$I$2533,8,FALSE)</f>
        <v>81</v>
      </c>
      <c r="H228">
        <f>VLOOKUP(dataset_table[[#This Row],[id]],dataset!$A$2:$I$2533,9,FALSE)</f>
        <v>232.91</v>
      </c>
    </row>
    <row r="229" spans="1:8">
      <c r="A229">
        <f>A228+1</f>
        <v>227</v>
      </c>
      <c r="B229" t="str">
        <f>VLOOKUP(dataset_table[[#This Row],[id]],dataset!$A$2:$I$2533,2,FALSE)</f>
        <v>Inside Out</v>
      </c>
      <c r="C229" t="str">
        <f>VLOOKUP(dataset_table[[#This Row],[id]],dataset!$A$2:$I$2533,3,FALSE)</f>
        <v>Pete Docter</v>
      </c>
      <c r="D229">
        <f>VLOOKUP(dataset_table[[#This Row],[id]],dataset!$A$2:$I$2533,4,FALSE)</f>
        <v>2015</v>
      </c>
      <c r="E229">
        <f>VLOOKUP(dataset_table[[#This Row],[id]],dataset!$A$2:$I$2533,5,FALSE)</f>
        <v>95</v>
      </c>
      <c r="F229">
        <f>VLOOKUP(dataset_table[[#This Row],[id]],dataset!$A$2:$I$2533,7,FALSE)</f>
        <v>8.1</v>
      </c>
      <c r="G229">
        <f>VLOOKUP(dataset_table[[#This Row],[id]],dataset!$A$2:$I$2533,8,FALSE)</f>
        <v>94</v>
      </c>
      <c r="H229">
        <f>VLOOKUP(dataset_table[[#This Row],[id]],dataset!$A$2:$I$2533,9,FALSE)</f>
        <v>356.46</v>
      </c>
    </row>
    <row r="230" spans="1:8">
      <c r="A230">
        <f>A229+1</f>
        <v>228</v>
      </c>
      <c r="B230" t="str">
        <f>VLOOKUP(dataset_table[[#This Row],[id]],dataset!$A$2:$I$2533,2,FALSE)</f>
        <v>The Handmaiden</v>
      </c>
      <c r="C230" t="str">
        <f>VLOOKUP(dataset_table[[#This Row],[id]],dataset!$A$2:$I$2533,3,FALSE)</f>
        <v>Park Chan-wook</v>
      </c>
      <c r="D230">
        <f>VLOOKUP(dataset_table[[#This Row],[id]],dataset!$A$2:$I$2533,4,FALSE)</f>
        <v>2016</v>
      </c>
      <c r="E230">
        <f>VLOOKUP(dataset_table[[#This Row],[id]],dataset!$A$2:$I$2533,5,FALSE)</f>
        <v>145</v>
      </c>
      <c r="F230">
        <f>VLOOKUP(dataset_table[[#This Row],[id]],dataset!$A$2:$I$2533,7,FALSE)</f>
        <v>8.1</v>
      </c>
      <c r="G230">
        <f>VLOOKUP(dataset_table[[#This Row],[id]],dataset!$A$2:$I$2533,8,FALSE)</f>
        <v>85</v>
      </c>
      <c r="H230">
        <f>VLOOKUP(dataset_table[[#This Row],[id]],dataset!$A$2:$I$2533,9,FALSE)</f>
        <v>2.0099999999999998</v>
      </c>
    </row>
    <row r="231" spans="1:8">
      <c r="A231">
        <f>A230+1</f>
        <v>229</v>
      </c>
      <c r="B231" t="str">
        <f>VLOOKUP(dataset_table[[#This Row],[id]],dataset!$A$2:$I$2533,2,FALSE)</f>
        <v>Rocky</v>
      </c>
      <c r="C231" t="str">
        <f>VLOOKUP(dataset_table[[#This Row],[id]],dataset!$A$2:$I$2533,3,FALSE)</f>
        <v>John G. Avildsen</v>
      </c>
      <c r="D231">
        <f>VLOOKUP(dataset_table[[#This Row],[id]],dataset!$A$2:$I$2533,4,FALSE)</f>
        <v>1976</v>
      </c>
      <c r="E231">
        <f>VLOOKUP(dataset_table[[#This Row],[id]],dataset!$A$2:$I$2533,5,FALSE)</f>
        <v>120</v>
      </c>
      <c r="F231">
        <f>VLOOKUP(dataset_table[[#This Row],[id]],dataset!$A$2:$I$2533,7,FALSE)</f>
        <v>8.1</v>
      </c>
      <c r="G231">
        <f>VLOOKUP(dataset_table[[#This Row],[id]],dataset!$A$2:$I$2533,8,FALSE)</f>
        <v>70</v>
      </c>
      <c r="H231">
        <f>VLOOKUP(dataset_table[[#This Row],[id]],dataset!$A$2:$I$2533,9,FALSE)</f>
        <v>117.24</v>
      </c>
    </row>
    <row r="232" spans="1:8">
      <c r="A232">
        <f>A231+1</f>
        <v>230</v>
      </c>
      <c r="B232" t="str">
        <f>VLOOKUP(dataset_table[[#This Row],[id]],dataset!$A$2:$I$2533,2,FALSE)</f>
        <v>On the Waterfront</v>
      </c>
      <c r="C232" t="str">
        <f>VLOOKUP(dataset_table[[#This Row],[id]],dataset!$A$2:$I$2533,3,FALSE)</f>
        <v>Elia Kazan</v>
      </c>
      <c r="D232">
        <f>VLOOKUP(dataset_table[[#This Row],[id]],dataset!$A$2:$I$2533,4,FALSE)</f>
        <v>1954</v>
      </c>
      <c r="E232">
        <f>VLOOKUP(dataset_table[[#This Row],[id]],dataset!$A$2:$I$2533,5,FALSE)</f>
        <v>108</v>
      </c>
      <c r="F232">
        <f>VLOOKUP(dataset_table[[#This Row],[id]],dataset!$A$2:$I$2533,7,FALSE)</f>
        <v>8.1</v>
      </c>
      <c r="G232">
        <f>VLOOKUP(dataset_table[[#This Row],[id]],dataset!$A$2:$I$2533,8,FALSE)</f>
        <v>91</v>
      </c>
      <c r="H232">
        <f>VLOOKUP(dataset_table[[#This Row],[id]],dataset!$A$2:$I$2533,9,FALSE)</f>
        <v>9.6</v>
      </c>
    </row>
    <row r="233" spans="1:8">
      <c r="A233">
        <f>A232+1</f>
        <v>231</v>
      </c>
      <c r="B233" t="str">
        <f>VLOOKUP(dataset_table[[#This Row],[id]],dataset!$A$2:$I$2533,2,FALSE)</f>
        <v>Fargo</v>
      </c>
      <c r="C233" t="str">
        <f>VLOOKUP(dataset_table[[#This Row],[id]],dataset!$A$2:$I$2533,3,FALSE)</f>
        <v>Joel Coen</v>
      </c>
      <c r="D233">
        <f>VLOOKUP(dataset_table[[#This Row],[id]],dataset!$A$2:$I$2533,4,FALSE)</f>
        <v>1996</v>
      </c>
      <c r="E233">
        <f>VLOOKUP(dataset_table[[#This Row],[id]],dataset!$A$2:$I$2533,5,FALSE)</f>
        <v>98</v>
      </c>
      <c r="F233">
        <f>VLOOKUP(dataset_table[[#This Row],[id]],dataset!$A$2:$I$2533,7,FALSE)</f>
        <v>8.1</v>
      </c>
      <c r="G233">
        <f>VLOOKUP(dataset_table[[#This Row],[id]],dataset!$A$2:$I$2533,8,FALSE)</f>
        <v>86</v>
      </c>
      <c r="H233">
        <f>VLOOKUP(dataset_table[[#This Row],[id]],dataset!$A$2:$I$2533,9,FALSE)</f>
        <v>24.61</v>
      </c>
    </row>
    <row r="234" spans="1:8">
      <c r="A234">
        <f>A233+1</f>
        <v>232</v>
      </c>
      <c r="B234" t="str">
        <f>VLOOKUP(dataset_table[[#This Row],[id]],dataset!$A$2:$I$2533,2,FALSE)</f>
        <v>Trainspotting</v>
      </c>
      <c r="C234" t="str">
        <f>VLOOKUP(dataset_table[[#This Row],[id]],dataset!$A$2:$I$2533,3,FALSE)</f>
        <v>Danny Boyle</v>
      </c>
      <c r="D234">
        <f>VLOOKUP(dataset_table[[#This Row],[id]],dataset!$A$2:$I$2533,4,FALSE)</f>
        <v>1996</v>
      </c>
      <c r="E234">
        <f>VLOOKUP(dataset_table[[#This Row],[id]],dataset!$A$2:$I$2533,5,FALSE)</f>
        <v>93</v>
      </c>
      <c r="F234">
        <f>VLOOKUP(dataset_table[[#This Row],[id]],dataset!$A$2:$I$2533,7,FALSE)</f>
        <v>8.1</v>
      </c>
      <c r="G234">
        <f>VLOOKUP(dataset_table[[#This Row],[id]],dataset!$A$2:$I$2533,8,FALSE)</f>
        <v>83</v>
      </c>
      <c r="H234">
        <f>VLOOKUP(dataset_table[[#This Row],[id]],dataset!$A$2:$I$2533,9,FALSE)</f>
        <v>16.5</v>
      </c>
    </row>
    <row r="235" spans="1:8">
      <c r="A235">
        <f>A234+1</f>
        <v>233</v>
      </c>
      <c r="B235" t="str">
        <f>VLOOKUP(dataset_table[[#This Row],[id]],dataset!$A$2:$I$2533,2,FALSE)</f>
        <v>The Wizard of Oz</v>
      </c>
      <c r="C235" t="str">
        <f>VLOOKUP(dataset_table[[#This Row],[id]],dataset!$A$2:$I$2533,3,FALSE)</f>
        <v>Victor Fleming</v>
      </c>
      <c r="D235">
        <f>VLOOKUP(dataset_table[[#This Row],[id]],dataset!$A$2:$I$2533,4,FALSE)</f>
        <v>1939</v>
      </c>
      <c r="E235">
        <f>VLOOKUP(dataset_table[[#This Row],[id]],dataset!$A$2:$I$2533,5,FALSE)</f>
        <v>102</v>
      </c>
      <c r="F235">
        <f>VLOOKUP(dataset_table[[#This Row],[id]],dataset!$A$2:$I$2533,7,FALSE)</f>
        <v>8.1</v>
      </c>
      <c r="G235">
        <f>VLOOKUP(dataset_table[[#This Row],[id]],dataset!$A$2:$I$2533,8,FALSE)</f>
        <v>92</v>
      </c>
      <c r="H235">
        <f>VLOOKUP(dataset_table[[#This Row],[id]],dataset!$A$2:$I$2533,9,FALSE)</f>
        <v>2.08</v>
      </c>
    </row>
    <row r="236" spans="1:8">
      <c r="A236">
        <f>A235+1</f>
        <v>234</v>
      </c>
      <c r="B236" t="str">
        <f>VLOOKUP(dataset_table[[#This Row],[id]],dataset!$A$2:$I$2533,2,FALSE)</f>
        <v>Three Billboards Outside Ebbing, Missouri</v>
      </c>
      <c r="C236" t="str">
        <f>VLOOKUP(dataset_table[[#This Row],[id]],dataset!$A$2:$I$2533,3,FALSE)</f>
        <v>Martin McDonagh</v>
      </c>
      <c r="D236">
        <f>VLOOKUP(dataset_table[[#This Row],[id]],dataset!$A$2:$I$2533,4,FALSE)</f>
        <v>2017</v>
      </c>
      <c r="E236">
        <f>VLOOKUP(dataset_table[[#This Row],[id]],dataset!$A$2:$I$2533,5,FALSE)</f>
        <v>115</v>
      </c>
      <c r="F236">
        <f>VLOOKUP(dataset_table[[#This Row],[id]],dataset!$A$2:$I$2533,7,FALSE)</f>
        <v>8.1</v>
      </c>
      <c r="G236">
        <f>VLOOKUP(dataset_table[[#This Row],[id]],dataset!$A$2:$I$2533,8,FALSE)</f>
        <v>88</v>
      </c>
      <c r="H236">
        <f>VLOOKUP(dataset_table[[#This Row],[id]],dataset!$A$2:$I$2533,9,FALSE)</f>
        <v>54.51</v>
      </c>
    </row>
    <row r="237" spans="1:8">
      <c r="A237">
        <f>A236+1</f>
        <v>235</v>
      </c>
      <c r="B237" t="str">
        <f>VLOOKUP(dataset_table[[#This Row],[id]],dataset!$A$2:$I$2533,2,FALSE)</f>
        <v>Dead Poets Society</v>
      </c>
      <c r="C237" t="str">
        <f>VLOOKUP(dataset_table[[#This Row],[id]],dataset!$A$2:$I$2533,3,FALSE)</f>
        <v>Peter Weir</v>
      </c>
      <c r="D237">
        <f>VLOOKUP(dataset_table[[#This Row],[id]],dataset!$A$2:$I$2533,4,FALSE)</f>
        <v>1989</v>
      </c>
      <c r="E237">
        <f>VLOOKUP(dataset_table[[#This Row],[id]],dataset!$A$2:$I$2533,5,FALSE)</f>
        <v>128</v>
      </c>
      <c r="F237">
        <f>VLOOKUP(dataset_table[[#This Row],[id]],dataset!$A$2:$I$2533,7,FALSE)</f>
        <v>8.1</v>
      </c>
      <c r="G237">
        <f>VLOOKUP(dataset_table[[#This Row],[id]],dataset!$A$2:$I$2533,8,FALSE)</f>
        <v>79</v>
      </c>
      <c r="H237">
        <f>VLOOKUP(dataset_table[[#This Row],[id]],dataset!$A$2:$I$2533,9,FALSE)</f>
        <v>95.86</v>
      </c>
    </row>
    <row r="238" spans="1:8">
      <c r="A238">
        <f>A237+1</f>
        <v>236</v>
      </c>
      <c r="B238" t="str">
        <f>VLOOKUP(dataset_table[[#This Row],[id]],dataset!$A$2:$I$2533,2,FALSE)</f>
        <v>Into the Wild</v>
      </c>
      <c r="C238" t="str">
        <f>VLOOKUP(dataset_table[[#This Row],[id]],dataset!$A$2:$I$2533,3,FALSE)</f>
        <v>Sean Penn</v>
      </c>
      <c r="D238">
        <f>VLOOKUP(dataset_table[[#This Row],[id]],dataset!$A$2:$I$2533,4,FALSE)</f>
        <v>2007</v>
      </c>
      <c r="E238">
        <f>VLOOKUP(dataset_table[[#This Row],[id]],dataset!$A$2:$I$2533,5,FALSE)</f>
        <v>148</v>
      </c>
      <c r="F238">
        <f>VLOOKUP(dataset_table[[#This Row],[id]],dataset!$A$2:$I$2533,7,FALSE)</f>
        <v>8.1</v>
      </c>
      <c r="G238">
        <f>VLOOKUP(dataset_table[[#This Row],[id]],dataset!$A$2:$I$2533,8,FALSE)</f>
        <v>73</v>
      </c>
      <c r="H238">
        <f>VLOOKUP(dataset_table[[#This Row],[id]],dataset!$A$2:$I$2533,9,FALSE)</f>
        <v>18.350000000000001</v>
      </c>
    </row>
    <row r="239" spans="1:8">
      <c r="A239">
        <f>A238+1</f>
        <v>237</v>
      </c>
      <c r="B239" t="str">
        <f>VLOOKUP(dataset_table[[#This Row],[id]],dataset!$A$2:$I$2533,2,FALSE)</f>
        <v>The Deer Hunter</v>
      </c>
      <c r="C239" t="str">
        <f>VLOOKUP(dataset_table[[#This Row],[id]],dataset!$A$2:$I$2533,3,FALSE)</f>
        <v>Michael Cimino</v>
      </c>
      <c r="D239">
        <f>VLOOKUP(dataset_table[[#This Row],[id]],dataset!$A$2:$I$2533,4,FALSE)</f>
        <v>1978</v>
      </c>
      <c r="E239">
        <f>VLOOKUP(dataset_table[[#This Row],[id]],dataset!$A$2:$I$2533,5,FALSE)</f>
        <v>183</v>
      </c>
      <c r="F239">
        <f>VLOOKUP(dataset_table[[#This Row],[id]],dataset!$A$2:$I$2533,7,FALSE)</f>
        <v>8.1</v>
      </c>
      <c r="G239">
        <f>VLOOKUP(dataset_table[[#This Row],[id]],dataset!$A$2:$I$2533,8,FALSE)</f>
        <v>86</v>
      </c>
      <c r="H239">
        <f>VLOOKUP(dataset_table[[#This Row],[id]],dataset!$A$2:$I$2533,9,FALSE)</f>
        <v>48.98</v>
      </c>
    </row>
    <row r="240" spans="1:8">
      <c r="A240">
        <f>A239+1</f>
        <v>238</v>
      </c>
      <c r="B240" t="str">
        <f>VLOOKUP(dataset_table[[#This Row],[id]],dataset!$A$2:$I$2533,2,FALSE)</f>
        <v>Monsters, Inc.</v>
      </c>
      <c r="C240" t="str">
        <f>VLOOKUP(dataset_table[[#This Row],[id]],dataset!$A$2:$I$2533,3,FALSE)</f>
        <v>Pete Docter</v>
      </c>
      <c r="D240">
        <f>VLOOKUP(dataset_table[[#This Row],[id]],dataset!$A$2:$I$2533,4,FALSE)</f>
        <v>2001</v>
      </c>
      <c r="E240">
        <f>VLOOKUP(dataset_table[[#This Row],[id]],dataset!$A$2:$I$2533,5,FALSE)</f>
        <v>92</v>
      </c>
      <c r="F240">
        <f>VLOOKUP(dataset_table[[#This Row],[id]],dataset!$A$2:$I$2533,7,FALSE)</f>
        <v>8.1</v>
      </c>
      <c r="G240">
        <f>VLOOKUP(dataset_table[[#This Row],[id]],dataset!$A$2:$I$2533,8,FALSE)</f>
        <v>79</v>
      </c>
      <c r="H240">
        <f>VLOOKUP(dataset_table[[#This Row],[id]],dataset!$A$2:$I$2533,9,FALSE)</f>
        <v>289.92</v>
      </c>
    </row>
    <row r="241" spans="1:8">
      <c r="A241">
        <f>A240+1</f>
        <v>239</v>
      </c>
      <c r="B241" t="str">
        <f>VLOOKUP(dataset_table[[#This Row],[id]],dataset!$A$2:$I$2533,2,FALSE)</f>
        <v>Memories of Murder</v>
      </c>
      <c r="C241" t="str">
        <f>VLOOKUP(dataset_table[[#This Row],[id]],dataset!$A$2:$I$2533,3,FALSE)</f>
        <v>Bong Joon Ho</v>
      </c>
      <c r="D241">
        <f>VLOOKUP(dataset_table[[#This Row],[id]],dataset!$A$2:$I$2533,4,FALSE)</f>
        <v>2003</v>
      </c>
      <c r="E241">
        <f>VLOOKUP(dataset_table[[#This Row],[id]],dataset!$A$2:$I$2533,5,FALSE)</f>
        <v>132</v>
      </c>
      <c r="F241">
        <f>VLOOKUP(dataset_table[[#This Row],[id]],dataset!$A$2:$I$2533,7,FALSE)</f>
        <v>8.1</v>
      </c>
      <c r="G241">
        <f>VLOOKUP(dataset_table[[#This Row],[id]],dataset!$A$2:$I$2533,8,FALSE)</f>
        <v>82</v>
      </c>
      <c r="H241">
        <f>VLOOKUP(dataset_table[[#This Row],[id]],dataset!$A$2:$I$2533,9,FALSE)</f>
        <v>0.01</v>
      </c>
    </row>
    <row r="242" spans="1:8">
      <c r="A242">
        <f>A241+1</f>
        <v>240</v>
      </c>
      <c r="B242" t="str">
        <f>VLOOKUP(dataset_table[[#This Row],[id]],dataset!$A$2:$I$2533,2,FALSE)</f>
        <v>Room</v>
      </c>
      <c r="C242" t="str">
        <f>VLOOKUP(dataset_table[[#This Row],[id]],dataset!$A$2:$I$2533,3,FALSE)</f>
        <v>Lenny Abrahamson</v>
      </c>
      <c r="D242">
        <f>VLOOKUP(dataset_table[[#This Row],[id]],dataset!$A$2:$I$2533,4,FALSE)</f>
        <v>2015</v>
      </c>
      <c r="E242">
        <f>VLOOKUP(dataset_table[[#This Row],[id]],dataset!$A$2:$I$2533,5,FALSE)</f>
        <v>118</v>
      </c>
      <c r="F242">
        <f>VLOOKUP(dataset_table[[#This Row],[id]],dataset!$A$2:$I$2533,7,FALSE)</f>
        <v>8.1</v>
      </c>
      <c r="G242">
        <f>VLOOKUP(dataset_table[[#This Row],[id]],dataset!$A$2:$I$2533,8,FALSE)</f>
        <v>86</v>
      </c>
      <c r="H242">
        <f>VLOOKUP(dataset_table[[#This Row],[id]],dataset!$A$2:$I$2533,9,FALSE)</f>
        <v>14.68</v>
      </c>
    </row>
    <row r="243" spans="1:8">
      <c r="A243">
        <f>A242+1</f>
        <v>241</v>
      </c>
      <c r="B243" t="str">
        <f>VLOOKUP(dataset_table[[#This Row],[id]],dataset!$A$2:$I$2533,2,FALSE)</f>
        <v>Before Sunrise</v>
      </c>
      <c r="C243" t="str">
        <f>VLOOKUP(dataset_table[[#This Row],[id]],dataset!$A$2:$I$2533,3,FALSE)</f>
        <v>Richard Linklater</v>
      </c>
      <c r="D243">
        <f>VLOOKUP(dataset_table[[#This Row],[id]],dataset!$A$2:$I$2533,4,FALSE)</f>
        <v>1995</v>
      </c>
      <c r="E243">
        <f>VLOOKUP(dataset_table[[#This Row],[id]],dataset!$A$2:$I$2533,5,FALSE)</f>
        <v>101</v>
      </c>
      <c r="F243">
        <f>VLOOKUP(dataset_table[[#This Row],[id]],dataset!$A$2:$I$2533,7,FALSE)</f>
        <v>8.1</v>
      </c>
      <c r="G243">
        <f>VLOOKUP(dataset_table[[#This Row],[id]],dataset!$A$2:$I$2533,8,FALSE)</f>
        <v>77</v>
      </c>
      <c r="H243">
        <f>VLOOKUP(dataset_table[[#This Row],[id]],dataset!$A$2:$I$2533,9,FALSE)</f>
        <v>5.54</v>
      </c>
    </row>
    <row r="244" spans="1:8">
      <c r="A244">
        <f>A243+1</f>
        <v>242</v>
      </c>
      <c r="B244" t="str">
        <f>VLOOKUP(dataset_table[[#This Row],[id]],dataset!$A$2:$I$2533,2,FALSE)</f>
        <v>Rush</v>
      </c>
      <c r="C244" t="str">
        <f>VLOOKUP(dataset_table[[#This Row],[id]],dataset!$A$2:$I$2533,3,FALSE)</f>
        <v>Ron Howard</v>
      </c>
      <c r="D244">
        <f>VLOOKUP(dataset_table[[#This Row],[id]],dataset!$A$2:$I$2533,4,FALSE)</f>
        <v>2013</v>
      </c>
      <c r="E244">
        <f>VLOOKUP(dataset_table[[#This Row],[id]],dataset!$A$2:$I$2533,5,FALSE)</f>
        <v>123</v>
      </c>
      <c r="F244">
        <f>VLOOKUP(dataset_table[[#This Row],[id]],dataset!$A$2:$I$2533,7,FALSE)</f>
        <v>8.1</v>
      </c>
      <c r="G244">
        <f>VLOOKUP(dataset_table[[#This Row],[id]],dataset!$A$2:$I$2533,8,FALSE)</f>
        <v>74</v>
      </c>
      <c r="H244">
        <f>VLOOKUP(dataset_table[[#This Row],[id]],dataset!$A$2:$I$2533,9,FALSE)</f>
        <v>26.95</v>
      </c>
    </row>
    <row r="245" spans="1:8">
      <c r="A245">
        <f>A244+1</f>
        <v>243</v>
      </c>
      <c r="B245" t="str">
        <f>VLOOKUP(dataset_table[[#This Row],[id]],dataset!$A$2:$I$2533,2,FALSE)</f>
        <v>12 Years a Slave</v>
      </c>
      <c r="C245" t="str">
        <f>VLOOKUP(dataset_table[[#This Row],[id]],dataset!$A$2:$I$2533,3,FALSE)</f>
        <v>Steve McQueen</v>
      </c>
      <c r="D245">
        <f>VLOOKUP(dataset_table[[#This Row],[id]],dataset!$A$2:$I$2533,4,FALSE)</f>
        <v>2013</v>
      </c>
      <c r="E245">
        <f>VLOOKUP(dataset_table[[#This Row],[id]],dataset!$A$2:$I$2533,5,FALSE)</f>
        <v>134</v>
      </c>
      <c r="F245">
        <f>VLOOKUP(dataset_table[[#This Row],[id]],dataset!$A$2:$I$2533,7,FALSE)</f>
        <v>8.1</v>
      </c>
      <c r="G245">
        <f>VLOOKUP(dataset_table[[#This Row],[id]],dataset!$A$2:$I$2533,8,FALSE)</f>
        <v>96</v>
      </c>
      <c r="H245">
        <f>VLOOKUP(dataset_table[[#This Row],[id]],dataset!$A$2:$I$2533,9,FALSE)</f>
        <v>56.67</v>
      </c>
    </row>
    <row r="246" spans="1:8">
      <c r="A246">
        <f>A245+1</f>
        <v>244</v>
      </c>
      <c r="B246" t="str">
        <f>VLOOKUP(dataset_table[[#This Row],[id]],dataset!$A$2:$I$2533,2,FALSE)</f>
        <v>Spotlight</v>
      </c>
      <c r="C246" t="str">
        <f>VLOOKUP(dataset_table[[#This Row],[id]],dataset!$A$2:$I$2533,3,FALSE)</f>
        <v>Tom McCarthy</v>
      </c>
      <c r="D246">
        <f>VLOOKUP(dataset_table[[#This Row],[id]],dataset!$A$2:$I$2533,4,FALSE)</f>
        <v>2015</v>
      </c>
      <c r="E246">
        <f>VLOOKUP(dataset_table[[#This Row],[id]],dataset!$A$2:$I$2533,5,FALSE)</f>
        <v>129</v>
      </c>
      <c r="F246">
        <f>VLOOKUP(dataset_table[[#This Row],[id]],dataset!$A$2:$I$2533,7,FALSE)</f>
        <v>8.1</v>
      </c>
      <c r="G246">
        <f>VLOOKUP(dataset_table[[#This Row],[id]],dataset!$A$2:$I$2533,8,FALSE)</f>
        <v>93</v>
      </c>
      <c r="H246">
        <f>VLOOKUP(dataset_table[[#This Row],[id]],dataset!$A$2:$I$2533,9,FALSE)</f>
        <v>45.06</v>
      </c>
    </row>
    <row r="247" spans="1:8">
      <c r="A247">
        <f>A246+1</f>
        <v>245</v>
      </c>
      <c r="B247" t="str">
        <f>VLOOKUP(dataset_table[[#This Row],[id]],dataset!$A$2:$I$2533,2,FALSE)</f>
        <v>The Sound of Music</v>
      </c>
      <c r="C247" t="str">
        <f>VLOOKUP(dataset_table[[#This Row],[id]],dataset!$A$2:$I$2533,3,FALSE)</f>
        <v>Robert Wise</v>
      </c>
      <c r="D247">
        <f>VLOOKUP(dataset_table[[#This Row],[id]],dataset!$A$2:$I$2533,4,FALSE)</f>
        <v>1965</v>
      </c>
      <c r="E247">
        <f>VLOOKUP(dataset_table[[#This Row],[id]],dataset!$A$2:$I$2533,5,FALSE)</f>
        <v>172</v>
      </c>
      <c r="F247">
        <f>VLOOKUP(dataset_table[[#This Row],[id]],dataset!$A$2:$I$2533,7,FALSE)</f>
        <v>8.1</v>
      </c>
      <c r="G247">
        <f>VLOOKUP(dataset_table[[#This Row],[id]],dataset!$A$2:$I$2533,8,FALSE)</f>
        <v>63</v>
      </c>
      <c r="H247">
        <f>VLOOKUP(dataset_table[[#This Row],[id]],dataset!$A$2:$I$2533,9,FALSE)</f>
        <v>163.21</v>
      </c>
    </row>
    <row r="248" spans="1:8">
      <c r="A248">
        <f>A247+1</f>
        <v>246</v>
      </c>
      <c r="B248" t="str">
        <f>VLOOKUP(dataset_table[[#This Row],[id]],dataset!$A$2:$I$2533,2,FALSE)</f>
        <v>Platoon</v>
      </c>
      <c r="C248" t="str">
        <f>VLOOKUP(dataset_table[[#This Row],[id]],dataset!$A$2:$I$2533,3,FALSE)</f>
        <v>Oliver Stone</v>
      </c>
      <c r="D248">
        <f>VLOOKUP(dataset_table[[#This Row],[id]],dataset!$A$2:$I$2533,4,FALSE)</f>
        <v>1986</v>
      </c>
      <c r="E248">
        <f>VLOOKUP(dataset_table[[#This Row],[id]],dataset!$A$2:$I$2533,5,FALSE)</f>
        <v>120</v>
      </c>
      <c r="F248">
        <f>VLOOKUP(dataset_table[[#This Row],[id]],dataset!$A$2:$I$2533,7,FALSE)</f>
        <v>8.1</v>
      </c>
      <c r="G248">
        <f>VLOOKUP(dataset_table[[#This Row],[id]],dataset!$A$2:$I$2533,8,FALSE)</f>
        <v>92</v>
      </c>
      <c r="H248">
        <f>VLOOKUP(dataset_table[[#This Row],[id]],dataset!$A$2:$I$2533,9,FALSE)</f>
        <v>138.53</v>
      </c>
    </row>
    <row r="249" spans="1:8">
      <c r="A249">
        <f>A248+1</f>
        <v>247</v>
      </c>
      <c r="B249" t="str">
        <f>VLOOKUP(dataset_table[[#This Row],[id]],dataset!$A$2:$I$2533,2,FALSE)</f>
        <v>How to Train Your Dragon</v>
      </c>
      <c r="C249" t="str">
        <f>VLOOKUP(dataset_table[[#This Row],[id]],dataset!$A$2:$I$2533,3,FALSE)</f>
        <v>Dean DeBlois</v>
      </c>
      <c r="D249">
        <f>VLOOKUP(dataset_table[[#This Row],[id]],dataset!$A$2:$I$2533,4,FALSE)</f>
        <v>2010</v>
      </c>
      <c r="E249">
        <f>VLOOKUP(dataset_table[[#This Row],[id]],dataset!$A$2:$I$2533,5,FALSE)</f>
        <v>98</v>
      </c>
      <c r="F249">
        <f>VLOOKUP(dataset_table[[#This Row],[id]],dataset!$A$2:$I$2533,7,FALSE)</f>
        <v>8.1</v>
      </c>
      <c r="G249">
        <f>VLOOKUP(dataset_table[[#This Row],[id]],dataset!$A$2:$I$2533,8,FALSE)</f>
        <v>75</v>
      </c>
      <c r="H249">
        <f>VLOOKUP(dataset_table[[#This Row],[id]],dataset!$A$2:$I$2533,9,FALSE)</f>
        <v>217.58</v>
      </c>
    </row>
    <row r="250" spans="1:8">
      <c r="A250">
        <f>A249+1</f>
        <v>248</v>
      </c>
      <c r="B250" t="str">
        <f>VLOOKUP(dataset_table[[#This Row],[id]],dataset!$A$2:$I$2533,2,FALSE)</f>
        <v>Lock, Stock and Two Smoking Barrels</v>
      </c>
      <c r="C250" t="str">
        <f>VLOOKUP(dataset_table[[#This Row],[id]],dataset!$A$2:$I$2533,3,FALSE)</f>
        <v>Guy Ritchie</v>
      </c>
      <c r="D250">
        <f>VLOOKUP(dataset_table[[#This Row],[id]],dataset!$A$2:$I$2533,4,FALSE)</f>
        <v>1998</v>
      </c>
      <c r="E250">
        <f>VLOOKUP(dataset_table[[#This Row],[id]],dataset!$A$2:$I$2533,5,FALSE)</f>
        <v>107</v>
      </c>
      <c r="F250">
        <f>VLOOKUP(dataset_table[[#This Row],[id]],dataset!$A$2:$I$2533,7,FALSE)</f>
        <v>8.1</v>
      </c>
      <c r="G250">
        <f>VLOOKUP(dataset_table[[#This Row],[id]],dataset!$A$2:$I$2533,8,FALSE)</f>
        <v>66</v>
      </c>
      <c r="H250">
        <f>VLOOKUP(dataset_table[[#This Row],[id]],dataset!$A$2:$I$2533,9,FALSE)</f>
        <v>3.9</v>
      </c>
    </row>
    <row r="251" spans="1:8">
      <c r="A251">
        <f>A250+1</f>
        <v>249</v>
      </c>
      <c r="B251" t="str">
        <f>VLOOKUP(dataset_table[[#This Row],[id]],dataset!$A$2:$I$2533,2,FALSE)</f>
        <v>Warrior</v>
      </c>
      <c r="C251" t="str">
        <f>VLOOKUP(dataset_table[[#This Row],[id]],dataset!$A$2:$I$2533,3,FALSE)</f>
        <v>Gavin O'Connor</v>
      </c>
      <c r="D251">
        <f>VLOOKUP(dataset_table[[#This Row],[id]],dataset!$A$2:$I$2533,4,FALSE)</f>
        <v>2011</v>
      </c>
      <c r="E251">
        <f>VLOOKUP(dataset_table[[#This Row],[id]],dataset!$A$2:$I$2533,5,FALSE)</f>
        <v>140</v>
      </c>
      <c r="F251">
        <f>VLOOKUP(dataset_table[[#This Row],[id]],dataset!$A$2:$I$2533,7,FALSE)</f>
        <v>8.1</v>
      </c>
      <c r="G251">
        <f>VLOOKUP(dataset_table[[#This Row],[id]],dataset!$A$2:$I$2533,8,FALSE)</f>
        <v>71</v>
      </c>
      <c r="H251">
        <f>VLOOKUP(dataset_table[[#This Row],[id]],dataset!$A$2:$I$2533,9,FALSE)</f>
        <v>13.66</v>
      </c>
    </row>
    <row r="252" spans="1:8">
      <c r="A252">
        <f>A251+1</f>
        <v>250</v>
      </c>
      <c r="B252" t="str">
        <f>VLOOKUP(dataset_table[[#This Row],[id]],dataset!$A$2:$I$2533,2,FALSE)</f>
        <v>Portrait of a Lady on Fire</v>
      </c>
      <c r="C252" t="str">
        <f>VLOOKUP(dataset_table[[#This Row],[id]],dataset!$A$2:$I$2533,3,FALSE)</f>
        <v>Céline Sciamma</v>
      </c>
      <c r="D252">
        <f>VLOOKUP(dataset_table[[#This Row],[id]],dataset!$A$2:$I$2533,4,FALSE)</f>
        <v>2019</v>
      </c>
      <c r="E252">
        <f>VLOOKUP(dataset_table[[#This Row],[id]],dataset!$A$2:$I$2533,5,FALSE)</f>
        <v>122</v>
      </c>
      <c r="F252">
        <f>VLOOKUP(dataset_table[[#This Row],[id]],dataset!$A$2:$I$2533,7,FALSE)</f>
        <v>8.1</v>
      </c>
      <c r="G252">
        <f>VLOOKUP(dataset_table[[#This Row],[id]],dataset!$A$2:$I$2533,8,FALSE)</f>
        <v>95</v>
      </c>
      <c r="H252">
        <f>VLOOKUP(dataset_table[[#This Row],[id]],dataset!$A$2:$I$2533,9,FALSE)</f>
        <v>3.76</v>
      </c>
    </row>
    <row r="253" spans="1:8">
      <c r="A253">
        <f>A252+1</f>
        <v>251</v>
      </c>
      <c r="B253" t="str">
        <f>VLOOKUP(dataset_table[[#This Row],[id]],dataset!$A$2:$I$2533,2,FALSE)</f>
        <v>Gran Torino</v>
      </c>
      <c r="C253" t="str">
        <f>VLOOKUP(dataset_table[[#This Row],[id]],dataset!$A$2:$I$2533,3,FALSE)</f>
        <v>Clint Eastwood</v>
      </c>
      <c r="D253">
        <f>VLOOKUP(dataset_table[[#This Row],[id]],dataset!$A$2:$I$2533,4,FALSE)</f>
        <v>2008</v>
      </c>
      <c r="E253">
        <f>VLOOKUP(dataset_table[[#This Row],[id]],dataset!$A$2:$I$2533,5,FALSE)</f>
        <v>116</v>
      </c>
      <c r="F253">
        <f>VLOOKUP(dataset_table[[#This Row],[id]],dataset!$A$2:$I$2533,7,FALSE)</f>
        <v>8.1</v>
      </c>
      <c r="G253">
        <f>VLOOKUP(dataset_table[[#This Row],[id]],dataset!$A$2:$I$2533,8,FALSE)</f>
        <v>72</v>
      </c>
      <c r="H253">
        <f>VLOOKUP(dataset_table[[#This Row],[id]],dataset!$A$2:$I$2533,9,FALSE)</f>
        <v>148.1</v>
      </c>
    </row>
    <row r="254" spans="1:8">
      <c r="A254">
        <f>A253+1</f>
        <v>252</v>
      </c>
      <c r="B254" t="str">
        <f>VLOOKUP(dataset_table[[#This Row],[id]],dataset!$A$2:$I$2533,2,FALSE)</f>
        <v>Million Dollar Baby</v>
      </c>
      <c r="C254" t="str">
        <f>VLOOKUP(dataset_table[[#This Row],[id]],dataset!$A$2:$I$2533,3,FALSE)</f>
        <v>Clint Eastwood</v>
      </c>
      <c r="D254">
        <f>VLOOKUP(dataset_table[[#This Row],[id]],dataset!$A$2:$I$2533,4,FALSE)</f>
        <v>2004</v>
      </c>
      <c r="E254">
        <f>VLOOKUP(dataset_table[[#This Row],[id]],dataset!$A$2:$I$2533,5,FALSE)</f>
        <v>132</v>
      </c>
      <c r="F254">
        <f>VLOOKUP(dataset_table[[#This Row],[id]],dataset!$A$2:$I$2533,7,FALSE)</f>
        <v>8.1</v>
      </c>
      <c r="G254">
        <f>VLOOKUP(dataset_table[[#This Row],[id]],dataset!$A$2:$I$2533,8,FALSE)</f>
        <v>86</v>
      </c>
      <c r="H254">
        <f>VLOOKUP(dataset_table[[#This Row],[id]],dataset!$A$2:$I$2533,9,FALSE)</f>
        <v>100.49</v>
      </c>
    </row>
    <row r="255" spans="1:8">
      <c r="A255">
        <f>A254+1</f>
        <v>253</v>
      </c>
      <c r="B255" t="str">
        <f>VLOOKUP(dataset_table[[#This Row],[id]],dataset!$A$2:$I$2533,2,FALSE)</f>
        <v>Barry Lyndon</v>
      </c>
      <c r="C255" t="str">
        <f>VLOOKUP(dataset_table[[#This Row],[id]],dataset!$A$2:$I$2533,3,FALSE)</f>
        <v>Stanley Kubrick</v>
      </c>
      <c r="D255">
        <f>VLOOKUP(dataset_table[[#This Row],[id]],dataset!$A$2:$I$2533,4,FALSE)</f>
        <v>1975</v>
      </c>
      <c r="E255">
        <f>VLOOKUP(dataset_table[[#This Row],[id]],dataset!$A$2:$I$2533,5,FALSE)</f>
        <v>185</v>
      </c>
      <c r="F255">
        <f>VLOOKUP(dataset_table[[#This Row],[id]],dataset!$A$2:$I$2533,7,FALSE)</f>
        <v>8.1</v>
      </c>
      <c r="G255">
        <f>VLOOKUP(dataset_table[[#This Row],[id]],dataset!$A$2:$I$2533,8,FALSE)</f>
        <v>89</v>
      </c>
      <c r="H255">
        <f>VLOOKUP(dataset_table[[#This Row],[id]],dataset!$A$2:$I$2533,9,FALSE)</f>
        <v>0</v>
      </c>
    </row>
    <row r="256" spans="1:8">
      <c r="A256">
        <f>A255+1</f>
        <v>254</v>
      </c>
      <c r="B256" t="str">
        <f>VLOOKUP(dataset_table[[#This Row],[id]],dataset!$A$2:$I$2533,2,FALSE)</f>
        <v>In the Mood for Love</v>
      </c>
      <c r="C256" t="str">
        <f>VLOOKUP(dataset_table[[#This Row],[id]],dataset!$A$2:$I$2533,3,FALSE)</f>
        <v>Kar-Wai Wong</v>
      </c>
      <c r="D256">
        <f>VLOOKUP(dataset_table[[#This Row],[id]],dataset!$A$2:$I$2533,4,FALSE)</f>
        <v>2000</v>
      </c>
      <c r="E256">
        <f>VLOOKUP(dataset_table[[#This Row],[id]],dataset!$A$2:$I$2533,5,FALSE)</f>
        <v>98</v>
      </c>
      <c r="F256">
        <f>VLOOKUP(dataset_table[[#This Row],[id]],dataset!$A$2:$I$2533,7,FALSE)</f>
        <v>8.1</v>
      </c>
      <c r="G256">
        <f>VLOOKUP(dataset_table[[#This Row],[id]],dataset!$A$2:$I$2533,8,FALSE)</f>
        <v>87</v>
      </c>
      <c r="H256">
        <f>VLOOKUP(dataset_table[[#This Row],[id]],dataset!$A$2:$I$2533,9,FALSE)</f>
        <v>2.73</v>
      </c>
    </row>
    <row r="257" spans="1:8">
      <c r="A257">
        <f>A256+1</f>
        <v>255</v>
      </c>
      <c r="B257" t="str">
        <f>VLOOKUP(dataset_table[[#This Row],[id]],dataset!$A$2:$I$2533,2,FALSE)</f>
        <v>La haine</v>
      </c>
      <c r="C257" t="str">
        <f>VLOOKUP(dataset_table[[#This Row],[id]],dataset!$A$2:$I$2533,3,FALSE)</f>
        <v>Mathieu Kassovitz</v>
      </c>
      <c r="D257">
        <f>VLOOKUP(dataset_table[[#This Row],[id]],dataset!$A$2:$I$2533,4,FALSE)</f>
        <v>1995</v>
      </c>
      <c r="E257">
        <f>VLOOKUP(dataset_table[[#This Row],[id]],dataset!$A$2:$I$2533,5,FALSE)</f>
        <v>98</v>
      </c>
      <c r="F257">
        <f>VLOOKUP(dataset_table[[#This Row],[id]],dataset!$A$2:$I$2533,7,FALSE)</f>
        <v>8.1</v>
      </c>
      <c r="G257">
        <f>VLOOKUP(dataset_table[[#This Row],[id]],dataset!$A$2:$I$2533,8,FALSE)</f>
        <v>0</v>
      </c>
      <c r="H257">
        <f>VLOOKUP(dataset_table[[#This Row],[id]],dataset!$A$2:$I$2533,9,FALSE)</f>
        <v>0.31</v>
      </c>
    </row>
    <row r="258" spans="1:8">
      <c r="A258">
        <f>A257+1</f>
        <v>256</v>
      </c>
      <c r="B258" t="str">
        <f>VLOOKUP(dataset_table[[#This Row],[id]],dataset!$A$2:$I$2533,2,FALSE)</f>
        <v>Hachi: A Dog's Tale</v>
      </c>
      <c r="C258" t="str">
        <f>VLOOKUP(dataset_table[[#This Row],[id]],dataset!$A$2:$I$2533,3,FALSE)</f>
        <v>Lasse Hallström</v>
      </c>
      <c r="D258">
        <f>VLOOKUP(dataset_table[[#This Row],[id]],dataset!$A$2:$I$2533,4,FALSE)</f>
        <v>2009</v>
      </c>
      <c r="E258">
        <f>VLOOKUP(dataset_table[[#This Row],[id]],dataset!$A$2:$I$2533,5,FALSE)</f>
        <v>93</v>
      </c>
      <c r="F258">
        <f>VLOOKUP(dataset_table[[#This Row],[id]],dataset!$A$2:$I$2533,7,FALSE)</f>
        <v>8.1</v>
      </c>
      <c r="G258">
        <f>VLOOKUP(dataset_table[[#This Row],[id]],dataset!$A$2:$I$2533,8,FALSE)</f>
        <v>0</v>
      </c>
      <c r="H258">
        <f>VLOOKUP(dataset_table[[#This Row],[id]],dataset!$A$2:$I$2533,9,FALSE)</f>
        <v>0</v>
      </c>
    </row>
    <row r="259" spans="1:8">
      <c r="A259">
        <f>A258+1</f>
        <v>257</v>
      </c>
      <c r="B259" t="str">
        <f>VLOOKUP(dataset_table[[#This Row],[id]],dataset!$A$2:$I$2533,2,FALSE)</f>
        <v>My Neighbor Totoro</v>
      </c>
      <c r="C259" t="str">
        <f>VLOOKUP(dataset_table[[#This Row],[id]],dataset!$A$2:$I$2533,3,FALSE)</f>
        <v>Hayao Miyazaki</v>
      </c>
      <c r="D259">
        <f>VLOOKUP(dataset_table[[#This Row],[id]],dataset!$A$2:$I$2533,4,FALSE)</f>
        <v>1988</v>
      </c>
      <c r="E259">
        <f>VLOOKUP(dataset_table[[#This Row],[id]],dataset!$A$2:$I$2533,5,FALSE)</f>
        <v>86</v>
      </c>
      <c r="F259">
        <f>VLOOKUP(dataset_table[[#This Row],[id]],dataset!$A$2:$I$2533,7,FALSE)</f>
        <v>8.1</v>
      </c>
      <c r="G259">
        <f>VLOOKUP(dataset_table[[#This Row],[id]],dataset!$A$2:$I$2533,8,FALSE)</f>
        <v>86</v>
      </c>
      <c r="H259">
        <f>VLOOKUP(dataset_table[[#This Row],[id]],dataset!$A$2:$I$2533,9,FALSE)</f>
        <v>1.1100000000000001</v>
      </c>
    </row>
    <row r="260" spans="1:8">
      <c r="A260">
        <f>A259+1</f>
        <v>258</v>
      </c>
      <c r="B260" t="str">
        <f>VLOOKUP(dataset_table[[#This Row],[id]],dataset!$A$2:$I$2533,2,FALSE)</f>
        <v>Raging Bull</v>
      </c>
      <c r="C260" t="str">
        <f>VLOOKUP(dataset_table[[#This Row],[id]],dataset!$A$2:$I$2533,3,FALSE)</f>
        <v>Martin Scorsese</v>
      </c>
      <c r="D260">
        <f>VLOOKUP(dataset_table[[#This Row],[id]],dataset!$A$2:$I$2533,4,FALSE)</f>
        <v>1980</v>
      </c>
      <c r="E260">
        <f>VLOOKUP(dataset_table[[#This Row],[id]],dataset!$A$2:$I$2533,5,FALSE)</f>
        <v>129</v>
      </c>
      <c r="F260">
        <f>VLOOKUP(dataset_table[[#This Row],[id]],dataset!$A$2:$I$2533,7,FALSE)</f>
        <v>8.1</v>
      </c>
      <c r="G260">
        <f>VLOOKUP(dataset_table[[#This Row],[id]],dataset!$A$2:$I$2533,8,FALSE)</f>
        <v>90</v>
      </c>
      <c r="H260">
        <f>VLOOKUP(dataset_table[[#This Row],[id]],dataset!$A$2:$I$2533,9,FALSE)</f>
        <v>23.38</v>
      </c>
    </row>
    <row r="261" spans="1:8">
      <c r="A261">
        <f>A260+1</f>
        <v>259</v>
      </c>
      <c r="B261" t="str">
        <f>VLOOKUP(dataset_table[[#This Row],[id]],dataset!$A$2:$I$2533,2,FALSE)</f>
        <v>Cool Hand Luke</v>
      </c>
      <c r="C261" t="str">
        <f>VLOOKUP(dataset_table[[#This Row],[id]],dataset!$A$2:$I$2533,3,FALSE)</f>
        <v>Stuart Rosenberg</v>
      </c>
      <c r="D261">
        <f>VLOOKUP(dataset_table[[#This Row],[id]],dataset!$A$2:$I$2533,4,FALSE)</f>
        <v>1967</v>
      </c>
      <c r="E261">
        <f>VLOOKUP(dataset_table[[#This Row],[id]],dataset!$A$2:$I$2533,5,FALSE)</f>
        <v>127</v>
      </c>
      <c r="F261">
        <f>VLOOKUP(dataset_table[[#This Row],[id]],dataset!$A$2:$I$2533,7,FALSE)</f>
        <v>8.1</v>
      </c>
      <c r="G261">
        <f>VLOOKUP(dataset_table[[#This Row],[id]],dataset!$A$2:$I$2533,8,FALSE)</f>
        <v>92</v>
      </c>
      <c r="H261">
        <f>VLOOKUP(dataset_table[[#This Row],[id]],dataset!$A$2:$I$2533,9,FALSE)</f>
        <v>16.22</v>
      </c>
    </row>
    <row r="262" spans="1:8">
      <c r="A262">
        <f>A261+1</f>
        <v>260</v>
      </c>
      <c r="B262" t="str">
        <f>VLOOKUP(dataset_table[[#This Row],[id]],dataset!$A$2:$I$2533,2,FALSE)</f>
        <v>The Iron Giant</v>
      </c>
      <c r="C262" t="str">
        <f>VLOOKUP(dataset_table[[#This Row],[id]],dataset!$A$2:$I$2533,3,FALSE)</f>
        <v>Brad Bird</v>
      </c>
      <c r="D262">
        <f>VLOOKUP(dataset_table[[#This Row],[id]],dataset!$A$2:$I$2533,4,FALSE)</f>
        <v>1999</v>
      </c>
      <c r="E262">
        <f>VLOOKUP(dataset_table[[#This Row],[id]],dataset!$A$2:$I$2533,5,FALSE)</f>
        <v>86</v>
      </c>
      <c r="F262">
        <f>VLOOKUP(dataset_table[[#This Row],[id]],dataset!$A$2:$I$2533,7,FALSE)</f>
        <v>8.1</v>
      </c>
      <c r="G262">
        <f>VLOOKUP(dataset_table[[#This Row],[id]],dataset!$A$2:$I$2533,8,FALSE)</f>
        <v>85</v>
      </c>
      <c r="H262">
        <f>VLOOKUP(dataset_table[[#This Row],[id]],dataset!$A$2:$I$2533,9,FALSE)</f>
        <v>23.16</v>
      </c>
    </row>
    <row r="263" spans="1:8">
      <c r="A263">
        <f>A262+1</f>
        <v>261</v>
      </c>
      <c r="B263" t="str">
        <f>VLOOKUP(dataset_table[[#This Row],[id]],dataset!$A$2:$I$2533,2,FALSE)</f>
        <v>Wild Tales</v>
      </c>
      <c r="C263" t="str">
        <f>VLOOKUP(dataset_table[[#This Row],[id]],dataset!$A$2:$I$2533,3,FALSE)</f>
        <v>Damián Szifron</v>
      </c>
      <c r="D263">
        <f>VLOOKUP(dataset_table[[#This Row],[id]],dataset!$A$2:$I$2533,4,FALSE)</f>
        <v>2014</v>
      </c>
      <c r="E263">
        <f>VLOOKUP(dataset_table[[#This Row],[id]],dataset!$A$2:$I$2533,5,FALSE)</f>
        <v>122</v>
      </c>
      <c r="F263">
        <f>VLOOKUP(dataset_table[[#This Row],[id]],dataset!$A$2:$I$2533,7,FALSE)</f>
        <v>8.1</v>
      </c>
      <c r="G263">
        <f>VLOOKUP(dataset_table[[#This Row],[id]],dataset!$A$2:$I$2533,8,FALSE)</f>
        <v>77</v>
      </c>
      <c r="H263">
        <f>VLOOKUP(dataset_table[[#This Row],[id]],dataset!$A$2:$I$2533,9,FALSE)</f>
        <v>3.11</v>
      </c>
    </row>
    <row r="264" spans="1:8">
      <c r="A264">
        <f>A263+1</f>
        <v>262</v>
      </c>
      <c r="B264" t="str">
        <f>VLOOKUP(dataset_table[[#This Row],[id]],dataset!$A$2:$I$2533,2,FALSE)</f>
        <v>Before Sunset</v>
      </c>
      <c r="C264" t="str">
        <f>VLOOKUP(dataset_table[[#This Row],[id]],dataset!$A$2:$I$2533,3,FALSE)</f>
        <v>Richard Linklater</v>
      </c>
      <c r="D264">
        <f>VLOOKUP(dataset_table[[#This Row],[id]],dataset!$A$2:$I$2533,4,FALSE)</f>
        <v>2004</v>
      </c>
      <c r="E264">
        <f>VLOOKUP(dataset_table[[#This Row],[id]],dataset!$A$2:$I$2533,5,FALSE)</f>
        <v>80</v>
      </c>
      <c r="F264">
        <f>VLOOKUP(dataset_table[[#This Row],[id]],dataset!$A$2:$I$2533,7,FALSE)</f>
        <v>8.1</v>
      </c>
      <c r="G264">
        <f>VLOOKUP(dataset_table[[#This Row],[id]],dataset!$A$2:$I$2533,8,FALSE)</f>
        <v>91</v>
      </c>
      <c r="H264">
        <f>VLOOKUP(dataset_table[[#This Row],[id]],dataset!$A$2:$I$2533,9,FALSE)</f>
        <v>5.82</v>
      </c>
    </row>
    <row r="265" spans="1:8">
      <c r="A265">
        <f>A264+1</f>
        <v>263</v>
      </c>
      <c r="B265" t="str">
        <f>VLOOKUP(dataset_table[[#This Row],[id]],dataset!$A$2:$I$2533,2,FALSE)</f>
        <v>Stalker</v>
      </c>
      <c r="C265" t="str">
        <f>VLOOKUP(dataset_table[[#This Row],[id]],dataset!$A$2:$I$2533,3,FALSE)</f>
        <v>Andrei Tarkovsky</v>
      </c>
      <c r="D265">
        <f>VLOOKUP(dataset_table[[#This Row],[id]],dataset!$A$2:$I$2533,4,FALSE)</f>
        <v>1979</v>
      </c>
      <c r="E265">
        <f>VLOOKUP(dataset_table[[#This Row],[id]],dataset!$A$2:$I$2533,5,FALSE)</f>
        <v>162</v>
      </c>
      <c r="F265">
        <f>VLOOKUP(dataset_table[[#This Row],[id]],dataset!$A$2:$I$2533,7,FALSE)</f>
        <v>8.1</v>
      </c>
      <c r="G265">
        <f>VLOOKUP(dataset_table[[#This Row],[id]],dataset!$A$2:$I$2533,8,FALSE)</f>
        <v>85</v>
      </c>
      <c r="H265">
        <f>VLOOKUP(dataset_table[[#This Row],[id]],dataset!$A$2:$I$2533,9,FALSE)</f>
        <v>0.23</v>
      </c>
    </row>
    <row r="266" spans="1:8">
      <c r="A266">
        <f>A265+1</f>
        <v>264</v>
      </c>
      <c r="B266" t="str">
        <f>VLOOKUP(dataset_table[[#This Row],[id]],dataset!$A$2:$I$2533,2,FALSE)</f>
        <v>A Silent Voice: The Movie</v>
      </c>
      <c r="C266" t="str">
        <f>VLOOKUP(dataset_table[[#This Row],[id]],dataset!$A$2:$I$2533,3,FALSE)</f>
        <v>Naoko Yamada</v>
      </c>
      <c r="D266">
        <f>VLOOKUP(dataset_table[[#This Row],[id]],dataset!$A$2:$I$2533,4,FALSE)</f>
        <v>2016</v>
      </c>
      <c r="E266">
        <f>VLOOKUP(dataset_table[[#This Row],[id]],dataset!$A$2:$I$2533,5,FALSE)</f>
        <v>130</v>
      </c>
      <c r="F266">
        <f>VLOOKUP(dataset_table[[#This Row],[id]],dataset!$A$2:$I$2533,7,FALSE)</f>
        <v>8.1</v>
      </c>
      <c r="G266">
        <f>VLOOKUP(dataset_table[[#This Row],[id]],dataset!$A$2:$I$2533,8,FALSE)</f>
        <v>78</v>
      </c>
      <c r="H266">
        <f>VLOOKUP(dataset_table[[#This Row],[id]],dataset!$A$2:$I$2533,9,FALSE)</f>
        <v>0</v>
      </c>
    </row>
    <row r="267" spans="1:8">
      <c r="A267">
        <f>A266+1</f>
        <v>265</v>
      </c>
      <c r="B267" t="str">
        <f>VLOOKUP(dataset_table[[#This Row],[id]],dataset!$A$2:$I$2533,2,FALSE)</f>
        <v>Network</v>
      </c>
      <c r="C267" t="str">
        <f>VLOOKUP(dataset_table[[#This Row],[id]],dataset!$A$2:$I$2533,3,FALSE)</f>
        <v>Sidney Lumet</v>
      </c>
      <c r="D267">
        <f>VLOOKUP(dataset_table[[#This Row],[id]],dataset!$A$2:$I$2533,4,FALSE)</f>
        <v>1976</v>
      </c>
      <c r="E267">
        <f>VLOOKUP(dataset_table[[#This Row],[id]],dataset!$A$2:$I$2533,5,FALSE)</f>
        <v>121</v>
      </c>
      <c r="F267">
        <f>VLOOKUP(dataset_table[[#This Row],[id]],dataset!$A$2:$I$2533,7,FALSE)</f>
        <v>8.1</v>
      </c>
      <c r="G267">
        <f>VLOOKUP(dataset_table[[#This Row],[id]],dataset!$A$2:$I$2533,8,FALSE)</f>
        <v>83</v>
      </c>
      <c r="H267">
        <f>VLOOKUP(dataset_table[[#This Row],[id]],dataset!$A$2:$I$2533,9,FALSE)</f>
        <v>0</v>
      </c>
    </row>
    <row r="268" spans="1:8">
      <c r="A268">
        <f>A267+1</f>
        <v>266</v>
      </c>
      <c r="B268" t="str">
        <f>VLOOKUP(dataset_table[[#This Row],[id]],dataset!$A$2:$I$2533,2,FALSE)</f>
        <v>Ben-Hur</v>
      </c>
      <c r="C268" t="str">
        <f>VLOOKUP(dataset_table[[#This Row],[id]],dataset!$A$2:$I$2533,3,FALSE)</f>
        <v>William Wyler</v>
      </c>
      <c r="D268">
        <f>VLOOKUP(dataset_table[[#This Row],[id]],dataset!$A$2:$I$2533,4,FALSE)</f>
        <v>1959</v>
      </c>
      <c r="E268">
        <f>VLOOKUP(dataset_table[[#This Row],[id]],dataset!$A$2:$I$2533,5,FALSE)</f>
        <v>212</v>
      </c>
      <c r="F268">
        <f>VLOOKUP(dataset_table[[#This Row],[id]],dataset!$A$2:$I$2533,7,FALSE)</f>
        <v>8.1</v>
      </c>
      <c r="G268">
        <f>VLOOKUP(dataset_table[[#This Row],[id]],dataset!$A$2:$I$2533,8,FALSE)</f>
        <v>90</v>
      </c>
      <c r="H268">
        <f>VLOOKUP(dataset_table[[#This Row],[id]],dataset!$A$2:$I$2533,9,FALSE)</f>
        <v>74.7</v>
      </c>
    </row>
    <row r="269" spans="1:8">
      <c r="A269">
        <f>A268+1</f>
        <v>267</v>
      </c>
      <c r="B269" t="str">
        <f>VLOOKUP(dataset_table[[#This Row],[id]],dataset!$A$2:$I$2533,2,FALSE)</f>
        <v>Paris, Texas</v>
      </c>
      <c r="C269" t="str">
        <f>VLOOKUP(dataset_table[[#This Row],[id]],dataset!$A$2:$I$2533,3,FALSE)</f>
        <v>Wim Wenders</v>
      </c>
      <c r="D269">
        <f>VLOOKUP(dataset_table[[#This Row],[id]],dataset!$A$2:$I$2533,4,FALSE)</f>
        <v>1984</v>
      </c>
      <c r="E269">
        <f>VLOOKUP(dataset_table[[#This Row],[id]],dataset!$A$2:$I$2533,5,FALSE)</f>
        <v>145</v>
      </c>
      <c r="F269">
        <f>VLOOKUP(dataset_table[[#This Row],[id]],dataset!$A$2:$I$2533,7,FALSE)</f>
        <v>8.1</v>
      </c>
      <c r="G269">
        <f>VLOOKUP(dataset_table[[#This Row],[id]],dataset!$A$2:$I$2533,8,FALSE)</f>
        <v>81</v>
      </c>
      <c r="H269">
        <f>VLOOKUP(dataset_table[[#This Row],[id]],dataset!$A$2:$I$2533,9,FALSE)</f>
        <v>2.1800000000000002</v>
      </c>
    </row>
    <row r="270" spans="1:8">
      <c r="A270">
        <f>A269+1</f>
        <v>268</v>
      </c>
      <c r="B270" t="str">
        <f>VLOOKUP(dataset_table[[#This Row],[id]],dataset!$A$2:$I$2533,2,FALSE)</f>
        <v>The Seventh Seal</v>
      </c>
      <c r="C270" t="str">
        <f>VLOOKUP(dataset_table[[#This Row],[id]],dataset!$A$2:$I$2533,3,FALSE)</f>
        <v>Ingmar Bergman</v>
      </c>
      <c r="D270">
        <f>VLOOKUP(dataset_table[[#This Row],[id]],dataset!$A$2:$I$2533,4,FALSE)</f>
        <v>1957</v>
      </c>
      <c r="E270">
        <f>VLOOKUP(dataset_table[[#This Row],[id]],dataset!$A$2:$I$2533,5,FALSE)</f>
        <v>96</v>
      </c>
      <c r="F270">
        <f>VLOOKUP(dataset_table[[#This Row],[id]],dataset!$A$2:$I$2533,7,FALSE)</f>
        <v>8.1</v>
      </c>
      <c r="G270">
        <f>VLOOKUP(dataset_table[[#This Row],[id]],dataset!$A$2:$I$2533,8,FALSE)</f>
        <v>88</v>
      </c>
      <c r="H270">
        <f>VLOOKUP(dataset_table[[#This Row],[id]],dataset!$A$2:$I$2533,9,FALSE)</f>
        <v>0</v>
      </c>
    </row>
    <row r="271" spans="1:8">
      <c r="A271">
        <f>A270+1</f>
        <v>269</v>
      </c>
      <c r="B271" t="str">
        <f>VLOOKUP(dataset_table[[#This Row],[id]],dataset!$A$2:$I$2533,2,FALSE)</f>
        <v>The Bridge on the River Kwai</v>
      </c>
      <c r="C271" t="str">
        <f>VLOOKUP(dataset_table[[#This Row],[id]],dataset!$A$2:$I$2533,3,FALSE)</f>
        <v>David Lean</v>
      </c>
      <c r="D271">
        <f>VLOOKUP(dataset_table[[#This Row],[id]],dataset!$A$2:$I$2533,4,FALSE)</f>
        <v>1957</v>
      </c>
      <c r="E271">
        <f>VLOOKUP(dataset_table[[#This Row],[id]],dataset!$A$2:$I$2533,5,FALSE)</f>
        <v>161</v>
      </c>
      <c r="F271">
        <f>VLOOKUP(dataset_table[[#This Row],[id]],dataset!$A$2:$I$2533,7,FALSE)</f>
        <v>8.1</v>
      </c>
      <c r="G271">
        <f>VLOOKUP(dataset_table[[#This Row],[id]],dataset!$A$2:$I$2533,8,FALSE)</f>
        <v>87</v>
      </c>
      <c r="H271">
        <f>VLOOKUP(dataset_table[[#This Row],[id]],dataset!$A$2:$I$2533,9,FALSE)</f>
        <v>44.91</v>
      </c>
    </row>
    <row r="272" spans="1:8">
      <c r="A272">
        <f>A271+1</f>
        <v>270</v>
      </c>
      <c r="B272" t="str">
        <f>VLOOKUP(dataset_table[[#This Row],[id]],dataset!$A$2:$I$2533,2,FALSE)</f>
        <v>Persona</v>
      </c>
      <c r="C272" t="str">
        <f>VLOOKUP(dataset_table[[#This Row],[id]],dataset!$A$2:$I$2533,3,FALSE)</f>
        <v>Ingmar Bergman</v>
      </c>
      <c r="D272">
        <f>VLOOKUP(dataset_table[[#This Row],[id]],dataset!$A$2:$I$2533,4,FALSE)</f>
        <v>1966</v>
      </c>
      <c r="E272">
        <f>VLOOKUP(dataset_table[[#This Row],[id]],dataset!$A$2:$I$2533,5,FALSE)</f>
        <v>83</v>
      </c>
      <c r="F272">
        <f>VLOOKUP(dataset_table[[#This Row],[id]],dataset!$A$2:$I$2533,7,FALSE)</f>
        <v>8.1</v>
      </c>
      <c r="G272">
        <f>VLOOKUP(dataset_table[[#This Row],[id]],dataset!$A$2:$I$2533,8,FALSE)</f>
        <v>86</v>
      </c>
      <c r="H272">
        <f>VLOOKUP(dataset_table[[#This Row],[id]],dataset!$A$2:$I$2533,9,FALSE)</f>
        <v>0</v>
      </c>
    </row>
    <row r="273" spans="1:8">
      <c r="A273">
        <f>A272+1</f>
        <v>271</v>
      </c>
      <c r="B273" t="str">
        <f>VLOOKUP(dataset_table[[#This Row],[id]],dataset!$A$2:$I$2533,2,FALSE)</f>
        <v>In the Name of the Father</v>
      </c>
      <c r="C273" t="str">
        <f>VLOOKUP(dataset_table[[#This Row],[id]],dataset!$A$2:$I$2533,3,FALSE)</f>
        <v>Jim Sheridan</v>
      </c>
      <c r="D273">
        <f>VLOOKUP(dataset_table[[#This Row],[id]],dataset!$A$2:$I$2533,4,FALSE)</f>
        <v>1993</v>
      </c>
      <c r="E273">
        <f>VLOOKUP(dataset_table[[#This Row],[id]],dataset!$A$2:$I$2533,5,FALSE)</f>
        <v>133</v>
      </c>
      <c r="F273">
        <f>VLOOKUP(dataset_table[[#This Row],[id]],dataset!$A$2:$I$2533,7,FALSE)</f>
        <v>8.1</v>
      </c>
      <c r="G273">
        <f>VLOOKUP(dataset_table[[#This Row],[id]],dataset!$A$2:$I$2533,8,FALSE)</f>
        <v>84</v>
      </c>
      <c r="H273">
        <f>VLOOKUP(dataset_table[[#This Row],[id]],dataset!$A$2:$I$2533,9,FALSE)</f>
        <v>25.01</v>
      </c>
    </row>
    <row r="274" spans="1:8">
      <c r="A274">
        <f>A273+1</f>
        <v>272</v>
      </c>
      <c r="B274" t="str">
        <f>VLOOKUP(dataset_table[[#This Row],[id]],dataset!$A$2:$I$2533,2,FALSE)</f>
        <v>Hotel Rwanda</v>
      </c>
      <c r="C274" t="str">
        <f>VLOOKUP(dataset_table[[#This Row],[id]],dataset!$A$2:$I$2533,3,FALSE)</f>
        <v>Terry George</v>
      </c>
      <c r="D274">
        <f>VLOOKUP(dataset_table[[#This Row],[id]],dataset!$A$2:$I$2533,4,FALSE)</f>
        <v>2004</v>
      </c>
      <c r="E274">
        <f>VLOOKUP(dataset_table[[#This Row],[id]],dataset!$A$2:$I$2533,5,FALSE)</f>
        <v>121</v>
      </c>
      <c r="F274">
        <f>VLOOKUP(dataset_table[[#This Row],[id]],dataset!$A$2:$I$2533,7,FALSE)</f>
        <v>8.1</v>
      </c>
      <c r="G274">
        <f>VLOOKUP(dataset_table[[#This Row],[id]],dataset!$A$2:$I$2533,8,FALSE)</f>
        <v>79</v>
      </c>
      <c r="H274">
        <f>VLOOKUP(dataset_table[[#This Row],[id]],dataset!$A$2:$I$2533,9,FALSE)</f>
        <v>23.53</v>
      </c>
    </row>
    <row r="275" spans="1:8">
      <c r="A275">
        <f>A274+1</f>
        <v>273</v>
      </c>
      <c r="B275" t="str">
        <f>VLOOKUP(dataset_table[[#This Row],[id]],dataset!$A$2:$I$2533,2,FALSE)</f>
        <v>Amores Perros</v>
      </c>
      <c r="C275" t="str">
        <f>VLOOKUP(dataset_table[[#This Row],[id]],dataset!$A$2:$I$2533,3,FALSE)</f>
        <v>Alejandro G. Iñárritu</v>
      </c>
      <c r="D275">
        <f>VLOOKUP(dataset_table[[#This Row],[id]],dataset!$A$2:$I$2533,4,FALSE)</f>
        <v>2000</v>
      </c>
      <c r="E275">
        <f>VLOOKUP(dataset_table[[#This Row],[id]],dataset!$A$2:$I$2533,5,FALSE)</f>
        <v>154</v>
      </c>
      <c r="F275">
        <f>VLOOKUP(dataset_table[[#This Row],[id]],dataset!$A$2:$I$2533,7,FALSE)</f>
        <v>8.1</v>
      </c>
      <c r="G275">
        <f>VLOOKUP(dataset_table[[#This Row],[id]],dataset!$A$2:$I$2533,8,FALSE)</f>
        <v>83</v>
      </c>
      <c r="H275">
        <f>VLOOKUP(dataset_table[[#This Row],[id]],dataset!$A$2:$I$2533,9,FALSE)</f>
        <v>5.38</v>
      </c>
    </row>
    <row r="276" spans="1:8">
      <c r="A276">
        <f>A275+1</f>
        <v>274</v>
      </c>
      <c r="B276" t="str">
        <f>VLOOKUP(dataset_table[[#This Row],[id]],dataset!$A$2:$I$2533,2,FALSE)</f>
        <v>The Message</v>
      </c>
      <c r="C276" t="str">
        <f>VLOOKUP(dataset_table[[#This Row],[id]],dataset!$A$2:$I$2533,3,FALSE)</f>
        <v>Moustapha Akkad</v>
      </c>
      <c r="D276">
        <f>VLOOKUP(dataset_table[[#This Row],[id]],dataset!$A$2:$I$2533,4,FALSE)</f>
        <v>1976</v>
      </c>
      <c r="E276">
        <f>VLOOKUP(dataset_table[[#This Row],[id]],dataset!$A$2:$I$2533,5,FALSE)</f>
        <v>177</v>
      </c>
      <c r="F276">
        <f>VLOOKUP(dataset_table[[#This Row],[id]],dataset!$A$2:$I$2533,7,FALSE)</f>
        <v>8.1</v>
      </c>
      <c r="G276">
        <f>VLOOKUP(dataset_table[[#This Row],[id]],dataset!$A$2:$I$2533,8,FALSE)</f>
        <v>0</v>
      </c>
      <c r="H276">
        <f>VLOOKUP(dataset_table[[#This Row],[id]],dataset!$A$2:$I$2533,9,FALSE)</f>
        <v>0</v>
      </c>
    </row>
    <row r="277" spans="1:8">
      <c r="A277">
        <f>A276+1</f>
        <v>275</v>
      </c>
      <c r="B277" t="str">
        <f>VLOOKUP(dataset_table[[#This Row],[id]],dataset!$A$2:$I$2533,2,FALSE)</f>
        <v>Rebecca</v>
      </c>
      <c r="C277" t="str">
        <f>VLOOKUP(dataset_table[[#This Row],[id]],dataset!$A$2:$I$2533,3,FALSE)</f>
        <v>Alfred Hitchcock</v>
      </c>
      <c r="D277">
        <f>VLOOKUP(dataset_table[[#This Row],[id]],dataset!$A$2:$I$2533,4,FALSE)</f>
        <v>1940</v>
      </c>
      <c r="E277">
        <f>VLOOKUP(dataset_table[[#This Row],[id]],dataset!$A$2:$I$2533,5,FALSE)</f>
        <v>130</v>
      </c>
      <c r="F277">
        <f>VLOOKUP(dataset_table[[#This Row],[id]],dataset!$A$2:$I$2533,7,FALSE)</f>
        <v>8.1</v>
      </c>
      <c r="G277">
        <f>VLOOKUP(dataset_table[[#This Row],[id]],dataset!$A$2:$I$2533,8,FALSE)</f>
        <v>86</v>
      </c>
      <c r="H277">
        <f>VLOOKUP(dataset_table[[#This Row],[id]],dataset!$A$2:$I$2533,9,FALSE)</f>
        <v>4.3600000000000003</v>
      </c>
    </row>
    <row r="278" spans="1:8">
      <c r="A278">
        <f>A277+1</f>
        <v>276</v>
      </c>
      <c r="B278" t="str">
        <f>VLOOKUP(dataset_table[[#This Row],[id]],dataset!$A$2:$I$2533,2,FALSE)</f>
        <v>Neon Genesis Evangelion: The End of Evangelion</v>
      </c>
      <c r="C278" t="str">
        <f>VLOOKUP(dataset_table[[#This Row],[id]],dataset!$A$2:$I$2533,3,FALSE)</f>
        <v>Hideaki Anno</v>
      </c>
      <c r="D278">
        <f>VLOOKUP(dataset_table[[#This Row],[id]],dataset!$A$2:$I$2533,4,FALSE)</f>
        <v>1997</v>
      </c>
      <c r="E278">
        <f>VLOOKUP(dataset_table[[#This Row],[id]],dataset!$A$2:$I$2533,5,FALSE)</f>
        <v>87</v>
      </c>
      <c r="F278">
        <f>VLOOKUP(dataset_table[[#This Row],[id]],dataset!$A$2:$I$2533,7,FALSE)</f>
        <v>8.1</v>
      </c>
      <c r="G278">
        <f>VLOOKUP(dataset_table[[#This Row],[id]],dataset!$A$2:$I$2533,8,FALSE)</f>
        <v>0</v>
      </c>
      <c r="H278">
        <f>VLOOKUP(dataset_table[[#This Row],[id]],dataset!$A$2:$I$2533,9,FALSE)</f>
        <v>0</v>
      </c>
    </row>
    <row r="279" spans="1:8">
      <c r="A279">
        <f>A278+1</f>
        <v>277</v>
      </c>
      <c r="B279" t="str">
        <f>VLOOKUP(dataset_table[[#This Row],[id]],dataset!$A$2:$I$2533,2,FALSE)</f>
        <v>The Man Who Shot Liberty Valance</v>
      </c>
      <c r="C279" t="str">
        <f>VLOOKUP(dataset_table[[#This Row],[id]],dataset!$A$2:$I$2533,3,FALSE)</f>
        <v>John Ford</v>
      </c>
      <c r="D279">
        <f>VLOOKUP(dataset_table[[#This Row],[id]],dataset!$A$2:$I$2533,4,FALSE)</f>
        <v>1962</v>
      </c>
      <c r="E279">
        <f>VLOOKUP(dataset_table[[#This Row],[id]],dataset!$A$2:$I$2533,5,FALSE)</f>
        <v>123</v>
      </c>
      <c r="F279">
        <f>VLOOKUP(dataset_table[[#This Row],[id]],dataset!$A$2:$I$2533,7,FALSE)</f>
        <v>8.1</v>
      </c>
      <c r="G279">
        <f>VLOOKUP(dataset_table[[#This Row],[id]],dataset!$A$2:$I$2533,8,FALSE)</f>
        <v>94</v>
      </c>
      <c r="H279">
        <f>VLOOKUP(dataset_table[[#This Row],[id]],dataset!$A$2:$I$2533,9,FALSE)</f>
        <v>0</v>
      </c>
    </row>
    <row r="280" spans="1:8">
      <c r="A280">
        <f>A279+1</f>
        <v>278</v>
      </c>
      <c r="B280" t="str">
        <f>VLOOKUP(dataset_table[[#This Row],[id]],dataset!$A$2:$I$2533,2,FALSE)</f>
        <v>Inherit the Wind</v>
      </c>
      <c r="C280" t="str">
        <f>VLOOKUP(dataset_table[[#This Row],[id]],dataset!$A$2:$I$2533,3,FALSE)</f>
        <v>Stanley Kramer</v>
      </c>
      <c r="D280">
        <f>VLOOKUP(dataset_table[[#This Row],[id]],dataset!$A$2:$I$2533,4,FALSE)</f>
        <v>1960</v>
      </c>
      <c r="E280">
        <f>VLOOKUP(dataset_table[[#This Row],[id]],dataset!$A$2:$I$2533,5,FALSE)</f>
        <v>128</v>
      </c>
      <c r="F280">
        <f>VLOOKUP(dataset_table[[#This Row],[id]],dataset!$A$2:$I$2533,7,FALSE)</f>
        <v>8.1</v>
      </c>
      <c r="G280">
        <f>VLOOKUP(dataset_table[[#This Row],[id]],dataset!$A$2:$I$2533,8,FALSE)</f>
        <v>75</v>
      </c>
      <c r="H280">
        <f>VLOOKUP(dataset_table[[#This Row],[id]],dataset!$A$2:$I$2533,9,FALSE)</f>
        <v>0</v>
      </c>
    </row>
    <row r="281" spans="1:8">
      <c r="A281">
        <f>A280+1</f>
        <v>279</v>
      </c>
      <c r="B281" t="str">
        <f>VLOOKUP(dataset_table[[#This Row],[id]],dataset!$A$2:$I$2533,2,FALSE)</f>
        <v>The Third Man</v>
      </c>
      <c r="C281" t="str">
        <f>VLOOKUP(dataset_table[[#This Row],[id]],dataset!$A$2:$I$2533,3,FALSE)</f>
        <v>Carol Reed</v>
      </c>
      <c r="D281">
        <f>VLOOKUP(dataset_table[[#This Row],[id]],dataset!$A$2:$I$2533,4,FALSE)</f>
        <v>1949</v>
      </c>
      <c r="E281">
        <f>VLOOKUP(dataset_table[[#This Row],[id]],dataset!$A$2:$I$2533,5,FALSE)</f>
        <v>93</v>
      </c>
      <c r="F281">
        <f>VLOOKUP(dataset_table[[#This Row],[id]],dataset!$A$2:$I$2533,7,FALSE)</f>
        <v>8.1</v>
      </c>
      <c r="G281">
        <f>VLOOKUP(dataset_table[[#This Row],[id]],dataset!$A$2:$I$2533,8,FALSE)</f>
        <v>97</v>
      </c>
      <c r="H281">
        <f>VLOOKUP(dataset_table[[#This Row],[id]],dataset!$A$2:$I$2533,9,FALSE)</f>
        <v>0.45</v>
      </c>
    </row>
    <row r="282" spans="1:8">
      <c r="A282">
        <f>A281+1</f>
        <v>280</v>
      </c>
      <c r="B282" t="str">
        <f>VLOOKUP(dataset_table[[#This Row],[id]],dataset!$A$2:$I$2533,2,FALSE)</f>
        <v>Paper Moon</v>
      </c>
      <c r="C282" t="str">
        <f>VLOOKUP(dataset_table[[#This Row],[id]],dataset!$A$2:$I$2533,3,FALSE)</f>
        <v>Peter Bogdanovich</v>
      </c>
      <c r="D282">
        <f>VLOOKUP(dataset_table[[#This Row],[id]],dataset!$A$2:$I$2533,4,FALSE)</f>
        <v>1973</v>
      </c>
      <c r="E282">
        <f>VLOOKUP(dataset_table[[#This Row],[id]],dataset!$A$2:$I$2533,5,FALSE)</f>
        <v>102</v>
      </c>
      <c r="F282">
        <f>VLOOKUP(dataset_table[[#This Row],[id]],dataset!$A$2:$I$2533,7,FALSE)</f>
        <v>8.1</v>
      </c>
      <c r="G282">
        <f>VLOOKUP(dataset_table[[#This Row],[id]],dataset!$A$2:$I$2533,8,FALSE)</f>
        <v>77</v>
      </c>
      <c r="H282">
        <f>VLOOKUP(dataset_table[[#This Row],[id]],dataset!$A$2:$I$2533,9,FALSE)</f>
        <v>30.93</v>
      </c>
    </row>
    <row r="283" spans="1:8">
      <c r="A283">
        <f>A282+1</f>
        <v>281</v>
      </c>
      <c r="B283" t="str">
        <f>VLOOKUP(dataset_table[[#This Row],[id]],dataset!$A$2:$I$2533,2,FALSE)</f>
        <v>The Best Years of Our Lives</v>
      </c>
      <c r="C283" t="str">
        <f>VLOOKUP(dataset_table[[#This Row],[id]],dataset!$A$2:$I$2533,3,FALSE)</f>
        <v>William Wyler</v>
      </c>
      <c r="D283">
        <f>VLOOKUP(dataset_table[[#This Row],[id]],dataset!$A$2:$I$2533,4,FALSE)</f>
        <v>1946</v>
      </c>
      <c r="E283">
        <f>VLOOKUP(dataset_table[[#This Row],[id]],dataset!$A$2:$I$2533,5,FALSE)</f>
        <v>170</v>
      </c>
      <c r="F283">
        <f>VLOOKUP(dataset_table[[#This Row],[id]],dataset!$A$2:$I$2533,7,FALSE)</f>
        <v>8.1</v>
      </c>
      <c r="G283">
        <f>VLOOKUP(dataset_table[[#This Row],[id]],dataset!$A$2:$I$2533,8,FALSE)</f>
        <v>93</v>
      </c>
      <c r="H283">
        <f>VLOOKUP(dataset_table[[#This Row],[id]],dataset!$A$2:$I$2533,9,FALSE)</f>
        <v>23.65</v>
      </c>
    </row>
    <row r="284" spans="1:8">
      <c r="A284">
        <f>A283+1</f>
        <v>282</v>
      </c>
      <c r="B284" t="str">
        <f>VLOOKUP(dataset_table[[#This Row],[id]],dataset!$A$2:$I$2533,2,FALSE)</f>
        <v>The Grapes of Wrath</v>
      </c>
      <c r="C284" t="str">
        <f>VLOOKUP(dataset_table[[#This Row],[id]],dataset!$A$2:$I$2533,3,FALSE)</f>
        <v>John Ford</v>
      </c>
      <c r="D284">
        <f>VLOOKUP(dataset_table[[#This Row],[id]],dataset!$A$2:$I$2533,4,FALSE)</f>
        <v>1940</v>
      </c>
      <c r="E284">
        <f>VLOOKUP(dataset_table[[#This Row],[id]],dataset!$A$2:$I$2533,5,FALSE)</f>
        <v>129</v>
      </c>
      <c r="F284">
        <f>VLOOKUP(dataset_table[[#This Row],[id]],dataset!$A$2:$I$2533,7,FALSE)</f>
        <v>8.1</v>
      </c>
      <c r="G284">
        <f>VLOOKUP(dataset_table[[#This Row],[id]],dataset!$A$2:$I$2533,8,FALSE)</f>
        <v>96</v>
      </c>
      <c r="H284">
        <f>VLOOKUP(dataset_table[[#This Row],[id]],dataset!$A$2:$I$2533,9,FALSE)</f>
        <v>0.06</v>
      </c>
    </row>
    <row r="285" spans="1:8">
      <c r="A285">
        <f>A284+1</f>
        <v>283</v>
      </c>
      <c r="B285" t="str">
        <f>VLOOKUP(dataset_table[[#This Row],[id]],dataset!$A$2:$I$2533,2,FALSE)</f>
        <v>All Quiet on the Western Front</v>
      </c>
      <c r="C285" t="str">
        <f>VLOOKUP(dataset_table[[#This Row],[id]],dataset!$A$2:$I$2533,3,FALSE)</f>
        <v>Lewis Milestone</v>
      </c>
      <c r="D285">
        <f>VLOOKUP(dataset_table[[#This Row],[id]],dataset!$A$2:$I$2533,4,FALSE)</f>
        <v>1930</v>
      </c>
      <c r="E285">
        <f>VLOOKUP(dataset_table[[#This Row],[id]],dataset!$A$2:$I$2533,5,FALSE)</f>
        <v>152</v>
      </c>
      <c r="F285">
        <f>VLOOKUP(dataset_table[[#This Row],[id]],dataset!$A$2:$I$2533,7,FALSE)</f>
        <v>8.1</v>
      </c>
      <c r="G285">
        <f>VLOOKUP(dataset_table[[#This Row],[id]],dataset!$A$2:$I$2533,8,FALSE)</f>
        <v>91</v>
      </c>
      <c r="H285">
        <f>VLOOKUP(dataset_table[[#This Row],[id]],dataset!$A$2:$I$2533,9,FALSE)</f>
        <v>3.27</v>
      </c>
    </row>
    <row r="286" spans="1:8">
      <c r="A286">
        <f>A285+1</f>
        <v>284</v>
      </c>
      <c r="B286" t="str">
        <f>VLOOKUP(dataset_table[[#This Row],[id]],dataset!$A$2:$I$2533,2,FALSE)</f>
        <v>Mary and Max</v>
      </c>
      <c r="C286" t="str">
        <f>VLOOKUP(dataset_table[[#This Row],[id]],dataset!$A$2:$I$2533,3,FALSE)</f>
        <v>Adam Elliot</v>
      </c>
      <c r="D286">
        <f>VLOOKUP(dataset_table[[#This Row],[id]],dataset!$A$2:$I$2533,4,FALSE)</f>
        <v>2009</v>
      </c>
      <c r="E286">
        <f>VLOOKUP(dataset_table[[#This Row],[id]],dataset!$A$2:$I$2533,5,FALSE)</f>
        <v>92</v>
      </c>
      <c r="F286">
        <f>VLOOKUP(dataset_table[[#This Row],[id]],dataset!$A$2:$I$2533,7,FALSE)</f>
        <v>8.1</v>
      </c>
      <c r="G286">
        <f>VLOOKUP(dataset_table[[#This Row],[id]],dataset!$A$2:$I$2533,8,FALSE)</f>
        <v>0</v>
      </c>
      <c r="H286">
        <f>VLOOKUP(dataset_table[[#This Row],[id]],dataset!$A$2:$I$2533,9,FALSE)</f>
        <v>0</v>
      </c>
    </row>
    <row r="287" spans="1:8">
      <c r="A287">
        <f>A286+1</f>
        <v>285</v>
      </c>
      <c r="B287" t="str">
        <f>VLOOKUP(dataset_table[[#This Row],[id]],dataset!$A$2:$I$2533,2,FALSE)</f>
        <v>A Woman Under the Influence</v>
      </c>
      <c r="C287" t="str">
        <f>VLOOKUP(dataset_table[[#This Row],[id]],dataset!$A$2:$I$2533,3,FALSE)</f>
        <v>John Cassavetes</v>
      </c>
      <c r="D287">
        <f>VLOOKUP(dataset_table[[#This Row],[id]],dataset!$A$2:$I$2533,4,FALSE)</f>
        <v>1974</v>
      </c>
      <c r="E287">
        <f>VLOOKUP(dataset_table[[#This Row],[id]],dataset!$A$2:$I$2533,5,FALSE)</f>
        <v>155</v>
      </c>
      <c r="F287">
        <f>VLOOKUP(dataset_table[[#This Row],[id]],dataset!$A$2:$I$2533,7,FALSE)</f>
        <v>8.1</v>
      </c>
      <c r="G287">
        <f>VLOOKUP(dataset_table[[#This Row],[id]],dataset!$A$2:$I$2533,8,FALSE)</f>
        <v>88</v>
      </c>
      <c r="H287">
        <f>VLOOKUP(dataset_table[[#This Row],[id]],dataset!$A$2:$I$2533,9,FALSE)</f>
        <v>13.34</v>
      </c>
    </row>
    <row r="288" spans="1:8">
      <c r="A288">
        <f>A287+1</f>
        <v>286</v>
      </c>
      <c r="B288" t="str">
        <f>VLOOKUP(dataset_table[[#This Row],[id]],dataset!$A$2:$I$2533,2,FALSE)</f>
        <v>The 400 Blows</v>
      </c>
      <c r="C288" t="str">
        <f>VLOOKUP(dataset_table[[#This Row],[id]],dataset!$A$2:$I$2533,3,FALSE)</f>
        <v>François Truffaut</v>
      </c>
      <c r="D288">
        <f>VLOOKUP(dataset_table[[#This Row],[id]],dataset!$A$2:$I$2533,4,FALSE)</f>
        <v>1959</v>
      </c>
      <c r="E288">
        <f>VLOOKUP(dataset_table[[#This Row],[id]],dataset!$A$2:$I$2533,5,FALSE)</f>
        <v>99</v>
      </c>
      <c r="F288">
        <f>VLOOKUP(dataset_table[[#This Row],[id]],dataset!$A$2:$I$2533,7,FALSE)</f>
        <v>8.1</v>
      </c>
      <c r="G288">
        <f>VLOOKUP(dataset_table[[#This Row],[id]],dataset!$A$2:$I$2533,8,FALSE)</f>
        <v>0</v>
      </c>
      <c r="H288">
        <f>VLOOKUP(dataset_table[[#This Row],[id]],dataset!$A$2:$I$2533,9,FALSE)</f>
        <v>0</v>
      </c>
    </row>
    <row r="289" spans="1:8">
      <c r="A289">
        <f>A288+1</f>
        <v>287</v>
      </c>
      <c r="B289" t="str">
        <f>VLOOKUP(dataset_table[[#This Row],[id]],dataset!$A$2:$I$2533,2,FALSE)</f>
        <v>Three Colors: Red</v>
      </c>
      <c r="C289" t="str">
        <f>VLOOKUP(dataset_table[[#This Row],[id]],dataset!$A$2:$I$2533,3,FALSE)</f>
        <v>Krzysztof Kieslowski</v>
      </c>
      <c r="D289">
        <f>VLOOKUP(dataset_table[[#This Row],[id]],dataset!$A$2:$I$2533,4,FALSE)</f>
        <v>1994</v>
      </c>
      <c r="E289">
        <f>VLOOKUP(dataset_table[[#This Row],[id]],dataset!$A$2:$I$2533,5,FALSE)</f>
        <v>99</v>
      </c>
      <c r="F289">
        <f>VLOOKUP(dataset_table[[#This Row],[id]],dataset!$A$2:$I$2533,7,FALSE)</f>
        <v>8.1</v>
      </c>
      <c r="G289">
        <f>VLOOKUP(dataset_table[[#This Row],[id]],dataset!$A$2:$I$2533,8,FALSE)</f>
        <v>100</v>
      </c>
      <c r="H289">
        <f>VLOOKUP(dataset_table[[#This Row],[id]],dataset!$A$2:$I$2533,9,FALSE)</f>
        <v>4.04</v>
      </c>
    </row>
    <row r="290" spans="1:8">
      <c r="A290">
        <f>A289+1</f>
        <v>288</v>
      </c>
      <c r="B290" t="str">
        <f>VLOOKUP(dataset_table[[#This Row],[id]],dataset!$A$2:$I$2533,2,FALSE)</f>
        <v>The Celebration</v>
      </c>
      <c r="C290" t="str">
        <f>VLOOKUP(dataset_table[[#This Row],[id]],dataset!$A$2:$I$2533,3,FALSE)</f>
        <v>Thomas Vinterberg</v>
      </c>
      <c r="D290">
        <f>VLOOKUP(dataset_table[[#This Row],[id]],dataset!$A$2:$I$2533,4,FALSE)</f>
        <v>1998</v>
      </c>
      <c r="E290">
        <f>VLOOKUP(dataset_table[[#This Row],[id]],dataset!$A$2:$I$2533,5,FALSE)</f>
        <v>105</v>
      </c>
      <c r="F290">
        <f>VLOOKUP(dataset_table[[#This Row],[id]],dataset!$A$2:$I$2533,7,FALSE)</f>
        <v>8.1</v>
      </c>
      <c r="G290">
        <f>VLOOKUP(dataset_table[[#This Row],[id]],dataset!$A$2:$I$2533,8,FALSE)</f>
        <v>82</v>
      </c>
      <c r="H290">
        <f>VLOOKUP(dataset_table[[#This Row],[id]],dataset!$A$2:$I$2533,9,FALSE)</f>
        <v>1.65</v>
      </c>
    </row>
    <row r="291" spans="1:8">
      <c r="A291">
        <f>A290+1</f>
        <v>289</v>
      </c>
      <c r="B291" t="str">
        <f>VLOOKUP(dataset_table[[#This Row],[id]],dataset!$A$2:$I$2533,2,FALSE)</f>
        <v>PK</v>
      </c>
      <c r="C291" t="str">
        <f>VLOOKUP(dataset_table[[#This Row],[id]],dataset!$A$2:$I$2533,3,FALSE)</f>
        <v>Rajkumar Hirani</v>
      </c>
      <c r="D291">
        <f>VLOOKUP(dataset_table[[#This Row],[id]],dataset!$A$2:$I$2533,4,FALSE)</f>
        <v>2014</v>
      </c>
      <c r="E291">
        <f>VLOOKUP(dataset_table[[#This Row],[id]],dataset!$A$2:$I$2533,5,FALSE)</f>
        <v>153</v>
      </c>
      <c r="F291">
        <f>VLOOKUP(dataset_table[[#This Row],[id]],dataset!$A$2:$I$2533,7,FALSE)</f>
        <v>8.1</v>
      </c>
      <c r="G291">
        <f>VLOOKUP(dataset_table[[#This Row],[id]],dataset!$A$2:$I$2533,8,FALSE)</f>
        <v>0</v>
      </c>
      <c r="H291">
        <f>VLOOKUP(dataset_table[[#This Row],[id]],dataset!$A$2:$I$2533,9,FALSE)</f>
        <v>10.62</v>
      </c>
    </row>
    <row r="292" spans="1:8">
      <c r="A292">
        <f>A291+1</f>
        <v>290</v>
      </c>
      <c r="B292" t="str">
        <f>VLOOKUP(dataset_table[[#This Row],[id]],dataset!$A$2:$I$2533,2,FALSE)</f>
        <v>It Happened One Night</v>
      </c>
      <c r="C292" t="str">
        <f>VLOOKUP(dataset_table[[#This Row],[id]],dataset!$A$2:$I$2533,3,FALSE)</f>
        <v>Frank Capra</v>
      </c>
      <c r="D292">
        <f>VLOOKUP(dataset_table[[#This Row],[id]],dataset!$A$2:$I$2533,4,FALSE)</f>
        <v>1934</v>
      </c>
      <c r="E292">
        <f>VLOOKUP(dataset_table[[#This Row],[id]],dataset!$A$2:$I$2533,5,FALSE)</f>
        <v>105</v>
      </c>
      <c r="F292">
        <f>VLOOKUP(dataset_table[[#This Row],[id]],dataset!$A$2:$I$2533,7,FALSE)</f>
        <v>8.1</v>
      </c>
      <c r="G292">
        <f>VLOOKUP(dataset_table[[#This Row],[id]],dataset!$A$2:$I$2533,8,FALSE)</f>
        <v>87</v>
      </c>
      <c r="H292">
        <f>VLOOKUP(dataset_table[[#This Row],[id]],dataset!$A$2:$I$2533,9,FALSE)</f>
        <v>4.3600000000000003</v>
      </c>
    </row>
    <row r="293" spans="1:8">
      <c r="A293">
        <f>A292+1</f>
        <v>291</v>
      </c>
      <c r="B293" t="str">
        <f>VLOOKUP(dataset_table[[#This Row],[id]],dataset!$A$2:$I$2533,2,FALSE)</f>
        <v>Fanny and Alexander</v>
      </c>
      <c r="C293" t="str">
        <f>VLOOKUP(dataset_table[[#This Row],[id]],dataset!$A$2:$I$2533,3,FALSE)</f>
        <v>Ingmar Bergman</v>
      </c>
      <c r="D293">
        <f>VLOOKUP(dataset_table[[#This Row],[id]],dataset!$A$2:$I$2533,4,FALSE)</f>
        <v>1982</v>
      </c>
      <c r="E293">
        <f>VLOOKUP(dataset_table[[#This Row],[id]],dataset!$A$2:$I$2533,5,FALSE)</f>
        <v>188</v>
      </c>
      <c r="F293">
        <f>VLOOKUP(dataset_table[[#This Row],[id]],dataset!$A$2:$I$2533,7,FALSE)</f>
        <v>8.1</v>
      </c>
      <c r="G293">
        <f>VLOOKUP(dataset_table[[#This Row],[id]],dataset!$A$2:$I$2533,8,FALSE)</f>
        <v>100</v>
      </c>
      <c r="H293">
        <f>VLOOKUP(dataset_table[[#This Row],[id]],dataset!$A$2:$I$2533,9,FALSE)</f>
        <v>4.97</v>
      </c>
    </row>
    <row r="294" spans="1:8">
      <c r="A294">
        <f>A293+1</f>
        <v>292</v>
      </c>
      <c r="B294" t="str">
        <f>VLOOKUP(dataset_table[[#This Row],[id]],dataset!$A$2:$I$2533,2,FALSE)</f>
        <v>Bajrangi Bhaijaan</v>
      </c>
      <c r="C294" t="str">
        <f>VLOOKUP(dataset_table[[#This Row],[id]],dataset!$A$2:$I$2533,3,FALSE)</f>
        <v>Kabir Khan</v>
      </c>
      <c r="D294">
        <f>VLOOKUP(dataset_table[[#This Row],[id]],dataset!$A$2:$I$2533,4,FALSE)</f>
        <v>2015</v>
      </c>
      <c r="E294">
        <f>VLOOKUP(dataset_table[[#This Row],[id]],dataset!$A$2:$I$2533,5,FALSE)</f>
        <v>163</v>
      </c>
      <c r="F294">
        <f>VLOOKUP(dataset_table[[#This Row],[id]],dataset!$A$2:$I$2533,7,FALSE)</f>
        <v>8.1</v>
      </c>
      <c r="G294">
        <f>VLOOKUP(dataset_table[[#This Row],[id]],dataset!$A$2:$I$2533,8,FALSE)</f>
        <v>0</v>
      </c>
      <c r="H294">
        <f>VLOOKUP(dataset_table[[#This Row],[id]],dataset!$A$2:$I$2533,9,FALSE)</f>
        <v>8.18</v>
      </c>
    </row>
    <row r="295" spans="1:8">
      <c r="A295">
        <f>A294+1</f>
        <v>293</v>
      </c>
      <c r="B295" t="str">
        <f>VLOOKUP(dataset_table[[#This Row],[id]],dataset!$A$2:$I$2533,2,FALSE)</f>
        <v>Wild Strawberries</v>
      </c>
      <c r="C295" t="str">
        <f>VLOOKUP(dataset_table[[#This Row],[id]],dataset!$A$2:$I$2533,3,FALSE)</f>
        <v>Ingmar Bergman</v>
      </c>
      <c r="D295">
        <f>VLOOKUP(dataset_table[[#This Row],[id]],dataset!$A$2:$I$2533,4,FALSE)</f>
        <v>1957</v>
      </c>
      <c r="E295">
        <f>VLOOKUP(dataset_table[[#This Row],[id]],dataset!$A$2:$I$2533,5,FALSE)</f>
        <v>91</v>
      </c>
      <c r="F295">
        <f>VLOOKUP(dataset_table[[#This Row],[id]],dataset!$A$2:$I$2533,7,FALSE)</f>
        <v>8.1</v>
      </c>
      <c r="G295">
        <f>VLOOKUP(dataset_table[[#This Row],[id]],dataset!$A$2:$I$2533,8,FALSE)</f>
        <v>88</v>
      </c>
      <c r="H295">
        <f>VLOOKUP(dataset_table[[#This Row],[id]],dataset!$A$2:$I$2533,9,FALSE)</f>
        <v>0</v>
      </c>
    </row>
    <row r="296" spans="1:8">
      <c r="A296">
        <f>A295+1</f>
        <v>294</v>
      </c>
      <c r="B296" t="str">
        <f>VLOOKUP(dataset_table[[#This Row],[id]],dataset!$A$2:$I$2533,2,FALSE)</f>
        <v>The Red Shoes</v>
      </c>
      <c r="C296" t="str">
        <f>VLOOKUP(dataset_table[[#This Row],[id]],dataset!$A$2:$I$2533,3,FALSE)</f>
        <v>Michael Powell</v>
      </c>
      <c r="D296">
        <f>VLOOKUP(dataset_table[[#This Row],[id]],dataset!$A$2:$I$2533,4,FALSE)</f>
        <v>1948</v>
      </c>
      <c r="E296">
        <f>VLOOKUP(dataset_table[[#This Row],[id]],dataset!$A$2:$I$2533,5,FALSE)</f>
        <v>135</v>
      </c>
      <c r="F296">
        <f>VLOOKUP(dataset_table[[#This Row],[id]],dataset!$A$2:$I$2533,7,FALSE)</f>
        <v>8.1</v>
      </c>
      <c r="G296">
        <f>VLOOKUP(dataset_table[[#This Row],[id]],dataset!$A$2:$I$2533,8,FALSE)</f>
        <v>0</v>
      </c>
      <c r="H296">
        <f>VLOOKUP(dataset_table[[#This Row],[id]],dataset!$A$2:$I$2533,9,FALSE)</f>
        <v>10.9</v>
      </c>
    </row>
    <row r="297" spans="1:8">
      <c r="A297">
        <f>A296+1</f>
        <v>295</v>
      </c>
      <c r="B297" t="str">
        <f>VLOOKUP(dataset_table[[#This Row],[id]],dataset!$A$2:$I$2533,2,FALSE)</f>
        <v>Lagaan: Once Upon a Time in India</v>
      </c>
      <c r="C297" t="str">
        <f>VLOOKUP(dataset_table[[#This Row],[id]],dataset!$A$2:$I$2533,3,FALSE)</f>
        <v>Ashutosh Gowariker</v>
      </c>
      <c r="D297">
        <f>VLOOKUP(dataset_table[[#This Row],[id]],dataset!$A$2:$I$2533,4,FALSE)</f>
        <v>2001</v>
      </c>
      <c r="E297">
        <f>VLOOKUP(dataset_table[[#This Row],[id]],dataset!$A$2:$I$2533,5,FALSE)</f>
        <v>224</v>
      </c>
      <c r="F297">
        <f>VLOOKUP(dataset_table[[#This Row],[id]],dataset!$A$2:$I$2533,7,FALSE)</f>
        <v>8.1</v>
      </c>
      <c r="G297">
        <f>VLOOKUP(dataset_table[[#This Row],[id]],dataset!$A$2:$I$2533,8,FALSE)</f>
        <v>84</v>
      </c>
      <c r="H297">
        <f>VLOOKUP(dataset_table[[#This Row],[id]],dataset!$A$2:$I$2533,9,FALSE)</f>
        <v>7.0000000000000007E-2</v>
      </c>
    </row>
    <row r="298" spans="1:8">
      <c r="A298">
        <f>A297+1</f>
        <v>296</v>
      </c>
      <c r="B298" t="str">
        <f>VLOOKUP(dataset_table[[#This Row],[id]],dataset!$A$2:$I$2533,2,FALSE)</f>
        <v>Yi Yi: A One and a Two...</v>
      </c>
      <c r="C298" t="str">
        <f>VLOOKUP(dataset_table[[#This Row],[id]],dataset!$A$2:$I$2533,3,FALSE)</f>
        <v>Edward Yang</v>
      </c>
      <c r="D298">
        <f>VLOOKUP(dataset_table[[#This Row],[id]],dataset!$A$2:$I$2533,4,FALSE)</f>
        <v>2000</v>
      </c>
      <c r="E298">
        <f>VLOOKUP(dataset_table[[#This Row],[id]],dataset!$A$2:$I$2533,5,FALSE)</f>
        <v>173</v>
      </c>
      <c r="F298">
        <f>VLOOKUP(dataset_table[[#This Row],[id]],dataset!$A$2:$I$2533,7,FALSE)</f>
        <v>8.1</v>
      </c>
      <c r="G298">
        <f>VLOOKUP(dataset_table[[#This Row],[id]],dataset!$A$2:$I$2533,8,FALSE)</f>
        <v>94</v>
      </c>
      <c r="H298">
        <f>VLOOKUP(dataset_table[[#This Row],[id]],dataset!$A$2:$I$2533,9,FALSE)</f>
        <v>1.1400000000000001</v>
      </c>
    </row>
    <row r="299" spans="1:8">
      <c r="A299">
        <f>A298+1</f>
        <v>297</v>
      </c>
      <c r="B299" t="str">
        <f>VLOOKUP(dataset_table[[#This Row],[id]],dataset!$A$2:$I$2533,2,FALSE)</f>
        <v>Underground</v>
      </c>
      <c r="C299" t="str">
        <f>VLOOKUP(dataset_table[[#This Row],[id]],dataset!$A$2:$I$2533,3,FALSE)</f>
        <v>Emir Kusturica</v>
      </c>
      <c r="D299">
        <f>VLOOKUP(dataset_table[[#This Row],[id]],dataset!$A$2:$I$2533,4,FALSE)</f>
        <v>1995</v>
      </c>
      <c r="E299">
        <f>VLOOKUP(dataset_table[[#This Row],[id]],dataset!$A$2:$I$2533,5,FALSE)</f>
        <v>167</v>
      </c>
      <c r="F299">
        <f>VLOOKUP(dataset_table[[#This Row],[id]],dataset!$A$2:$I$2533,7,FALSE)</f>
        <v>8.1</v>
      </c>
      <c r="G299">
        <f>VLOOKUP(dataset_table[[#This Row],[id]],dataset!$A$2:$I$2533,8,FALSE)</f>
        <v>79</v>
      </c>
      <c r="H299">
        <f>VLOOKUP(dataset_table[[#This Row],[id]],dataset!$A$2:$I$2533,9,FALSE)</f>
        <v>0.17</v>
      </c>
    </row>
    <row r="300" spans="1:8">
      <c r="A300">
        <f>A299+1</f>
        <v>298</v>
      </c>
      <c r="B300" t="str">
        <f>VLOOKUP(dataset_table[[#This Row],[id]],dataset!$A$2:$I$2533,2,FALSE)</f>
        <v>The Battle of Algiers</v>
      </c>
      <c r="C300" t="str">
        <f>VLOOKUP(dataset_table[[#This Row],[id]],dataset!$A$2:$I$2533,3,FALSE)</f>
        <v>Gillo Pontecorvo</v>
      </c>
      <c r="D300">
        <f>VLOOKUP(dataset_table[[#This Row],[id]],dataset!$A$2:$I$2533,4,FALSE)</f>
        <v>1966</v>
      </c>
      <c r="E300">
        <f>VLOOKUP(dataset_table[[#This Row],[id]],dataset!$A$2:$I$2533,5,FALSE)</f>
        <v>121</v>
      </c>
      <c r="F300">
        <f>VLOOKUP(dataset_table[[#This Row],[id]],dataset!$A$2:$I$2533,7,FALSE)</f>
        <v>8.1</v>
      </c>
      <c r="G300">
        <f>VLOOKUP(dataset_table[[#This Row],[id]],dataset!$A$2:$I$2533,8,FALSE)</f>
        <v>96</v>
      </c>
      <c r="H300">
        <f>VLOOKUP(dataset_table[[#This Row],[id]],dataset!$A$2:$I$2533,9,FALSE)</f>
        <v>0.06</v>
      </c>
    </row>
    <row r="301" spans="1:8">
      <c r="A301">
        <f>A300+1</f>
        <v>299</v>
      </c>
      <c r="B301" t="str">
        <f>VLOOKUP(dataset_table[[#This Row],[id]],dataset!$A$2:$I$2533,2,FALSE)</f>
        <v>Farewell My Concubine</v>
      </c>
      <c r="C301" t="str">
        <f>VLOOKUP(dataset_table[[#This Row],[id]],dataset!$A$2:$I$2533,3,FALSE)</f>
        <v>Kaige Chen</v>
      </c>
      <c r="D301">
        <f>VLOOKUP(dataset_table[[#This Row],[id]],dataset!$A$2:$I$2533,4,FALSE)</f>
        <v>1993</v>
      </c>
      <c r="E301">
        <f>VLOOKUP(dataset_table[[#This Row],[id]],dataset!$A$2:$I$2533,5,FALSE)</f>
        <v>171</v>
      </c>
      <c r="F301">
        <f>VLOOKUP(dataset_table[[#This Row],[id]],dataset!$A$2:$I$2533,7,FALSE)</f>
        <v>8.1</v>
      </c>
      <c r="G301">
        <f>VLOOKUP(dataset_table[[#This Row],[id]],dataset!$A$2:$I$2533,8,FALSE)</f>
        <v>83</v>
      </c>
      <c r="H301">
        <f>VLOOKUP(dataset_table[[#This Row],[id]],dataset!$A$2:$I$2533,9,FALSE)</f>
        <v>5.22</v>
      </c>
    </row>
    <row r="302" spans="1:8">
      <c r="A302">
        <f>A301+1</f>
        <v>300</v>
      </c>
      <c r="B302" t="str">
        <f>VLOOKUP(dataset_table[[#This Row],[id]],dataset!$A$2:$I$2533,2,FALSE)</f>
        <v>Mr. Smith Goes to Washington</v>
      </c>
      <c r="C302" t="str">
        <f>VLOOKUP(dataset_table[[#This Row],[id]],dataset!$A$2:$I$2533,3,FALSE)</f>
        <v>Frank Capra</v>
      </c>
      <c r="D302">
        <f>VLOOKUP(dataset_table[[#This Row],[id]],dataset!$A$2:$I$2533,4,FALSE)</f>
        <v>1939</v>
      </c>
      <c r="E302">
        <f>VLOOKUP(dataset_table[[#This Row],[id]],dataset!$A$2:$I$2533,5,FALSE)</f>
        <v>129</v>
      </c>
      <c r="F302">
        <f>VLOOKUP(dataset_table[[#This Row],[id]],dataset!$A$2:$I$2533,7,FALSE)</f>
        <v>8.1</v>
      </c>
      <c r="G302">
        <f>VLOOKUP(dataset_table[[#This Row],[id]],dataset!$A$2:$I$2533,8,FALSE)</f>
        <v>73</v>
      </c>
      <c r="H302">
        <f>VLOOKUP(dataset_table[[#This Row],[id]],dataset!$A$2:$I$2533,9,FALSE)</f>
        <v>9.6</v>
      </c>
    </row>
    <row r="303" spans="1:8">
      <c r="A303">
        <f>A302+1</f>
        <v>301</v>
      </c>
      <c r="B303" t="str">
        <f>VLOOKUP(dataset_table[[#This Row],[id]],dataset!$A$2:$I$2533,2,FALSE)</f>
        <v>Winter Sleep</v>
      </c>
      <c r="C303" t="str">
        <f>VLOOKUP(dataset_table[[#This Row],[id]],dataset!$A$2:$I$2533,3,FALSE)</f>
        <v>Nuri Bilge Ceylan</v>
      </c>
      <c r="D303">
        <f>VLOOKUP(dataset_table[[#This Row],[id]],dataset!$A$2:$I$2533,4,FALSE)</f>
        <v>2014</v>
      </c>
      <c r="E303">
        <f>VLOOKUP(dataset_table[[#This Row],[id]],dataset!$A$2:$I$2533,5,FALSE)</f>
        <v>196</v>
      </c>
      <c r="F303">
        <f>VLOOKUP(dataset_table[[#This Row],[id]],dataset!$A$2:$I$2533,7,FALSE)</f>
        <v>8.1</v>
      </c>
      <c r="G303">
        <f>VLOOKUP(dataset_table[[#This Row],[id]],dataset!$A$2:$I$2533,8,FALSE)</f>
        <v>88</v>
      </c>
      <c r="H303">
        <f>VLOOKUP(dataset_table[[#This Row],[id]],dataset!$A$2:$I$2533,9,FALSE)</f>
        <v>0.17</v>
      </c>
    </row>
    <row r="304" spans="1:8">
      <c r="A304">
        <f>A303+1</f>
        <v>302</v>
      </c>
      <c r="B304" t="str">
        <f>VLOOKUP(dataset_table[[#This Row],[id]],dataset!$A$2:$I$2533,2,FALSE)</f>
        <v>Diabolique</v>
      </c>
      <c r="C304" t="str">
        <f>VLOOKUP(dataset_table[[#This Row],[id]],dataset!$A$2:$I$2533,3,FALSE)</f>
        <v>Henri-Georges Clouzot</v>
      </c>
      <c r="D304">
        <f>VLOOKUP(dataset_table[[#This Row],[id]],dataset!$A$2:$I$2533,4,FALSE)</f>
        <v>1955</v>
      </c>
      <c r="E304">
        <f>VLOOKUP(dataset_table[[#This Row],[id]],dataset!$A$2:$I$2533,5,FALSE)</f>
        <v>117</v>
      </c>
      <c r="F304">
        <f>VLOOKUP(dataset_table[[#This Row],[id]],dataset!$A$2:$I$2533,7,FALSE)</f>
        <v>8.1</v>
      </c>
      <c r="G304">
        <f>VLOOKUP(dataset_table[[#This Row],[id]],dataset!$A$2:$I$2533,8,FALSE)</f>
        <v>0</v>
      </c>
      <c r="H304">
        <f>VLOOKUP(dataset_table[[#This Row],[id]],dataset!$A$2:$I$2533,9,FALSE)</f>
        <v>1.0900000000000001</v>
      </c>
    </row>
    <row r="305" spans="1:8">
      <c r="A305">
        <f>A304+1</f>
        <v>303</v>
      </c>
      <c r="B305" t="str">
        <f>VLOOKUP(dataset_table[[#This Row],[id]],dataset!$A$2:$I$2533,2,FALSE)</f>
        <v>Andrei Rublev</v>
      </c>
      <c r="C305" t="str">
        <f>VLOOKUP(dataset_table[[#This Row],[id]],dataset!$A$2:$I$2533,3,FALSE)</f>
        <v>Andrei Tarkovsky</v>
      </c>
      <c r="D305">
        <f>VLOOKUP(dataset_table[[#This Row],[id]],dataset!$A$2:$I$2533,4,FALSE)</f>
        <v>1966</v>
      </c>
      <c r="E305">
        <f>VLOOKUP(dataset_table[[#This Row],[id]],dataset!$A$2:$I$2533,5,FALSE)</f>
        <v>205</v>
      </c>
      <c r="F305">
        <f>VLOOKUP(dataset_table[[#This Row],[id]],dataset!$A$2:$I$2533,7,FALSE)</f>
        <v>8.1</v>
      </c>
      <c r="G305">
        <f>VLOOKUP(dataset_table[[#This Row],[id]],dataset!$A$2:$I$2533,8,FALSE)</f>
        <v>0</v>
      </c>
      <c r="H305">
        <f>VLOOKUP(dataset_table[[#This Row],[id]],dataset!$A$2:$I$2533,9,FALSE)</f>
        <v>0.1</v>
      </c>
    </row>
    <row r="306" spans="1:8">
      <c r="A306">
        <f>A305+1</f>
        <v>304</v>
      </c>
      <c r="B306" t="str">
        <f>VLOOKUP(dataset_table[[#This Row],[id]],dataset!$A$2:$I$2533,2,FALSE)</f>
        <v>Dil Chahta Hai</v>
      </c>
      <c r="C306" t="str">
        <f>VLOOKUP(dataset_table[[#This Row],[id]],dataset!$A$2:$I$2533,3,FALSE)</f>
        <v>Farhan Akhtar</v>
      </c>
      <c r="D306">
        <f>VLOOKUP(dataset_table[[#This Row],[id]],dataset!$A$2:$I$2533,4,FALSE)</f>
        <v>2001</v>
      </c>
      <c r="E306">
        <f>VLOOKUP(dataset_table[[#This Row],[id]],dataset!$A$2:$I$2533,5,FALSE)</f>
        <v>183</v>
      </c>
      <c r="F306">
        <f>VLOOKUP(dataset_table[[#This Row],[id]],dataset!$A$2:$I$2533,7,FALSE)</f>
        <v>8.1</v>
      </c>
      <c r="G306">
        <f>VLOOKUP(dataset_table[[#This Row],[id]],dataset!$A$2:$I$2533,8,FALSE)</f>
        <v>0</v>
      </c>
      <c r="H306">
        <f>VLOOKUP(dataset_table[[#This Row],[id]],dataset!$A$2:$I$2533,9,FALSE)</f>
        <v>0.30000000000000004</v>
      </c>
    </row>
    <row r="307" spans="1:8">
      <c r="A307">
        <f>A306+1</f>
        <v>305</v>
      </c>
      <c r="B307" t="str">
        <f>VLOOKUP(dataset_table[[#This Row],[id]],dataset!$A$2:$I$2533,2,FALSE)</f>
        <v>Wolf Children</v>
      </c>
      <c r="C307" t="str">
        <f>VLOOKUP(dataset_table[[#This Row],[id]],dataset!$A$2:$I$2533,3,FALSE)</f>
        <v>Mamoru Hosoda</v>
      </c>
      <c r="D307">
        <f>VLOOKUP(dataset_table[[#This Row],[id]],dataset!$A$2:$I$2533,4,FALSE)</f>
        <v>2012</v>
      </c>
      <c r="E307">
        <f>VLOOKUP(dataset_table[[#This Row],[id]],dataset!$A$2:$I$2533,5,FALSE)</f>
        <v>117</v>
      </c>
      <c r="F307">
        <f>VLOOKUP(dataset_table[[#This Row],[id]],dataset!$A$2:$I$2533,7,FALSE)</f>
        <v>8.1</v>
      </c>
      <c r="G307">
        <f>VLOOKUP(dataset_table[[#This Row],[id]],dataset!$A$2:$I$2533,8,FALSE)</f>
        <v>71</v>
      </c>
      <c r="H307">
        <f>VLOOKUP(dataset_table[[#This Row],[id]],dataset!$A$2:$I$2533,9,FALSE)</f>
        <v>0</v>
      </c>
    </row>
    <row r="308" spans="1:8">
      <c r="A308">
        <f>A307+1</f>
        <v>306</v>
      </c>
      <c r="B308" t="str">
        <f>VLOOKUP(dataset_table[[#This Row],[id]],dataset!$A$2:$I$2533,2,FALSE)</f>
        <v>The Hidden Fortress</v>
      </c>
      <c r="C308" t="str">
        <f>VLOOKUP(dataset_table[[#This Row],[id]],dataset!$A$2:$I$2533,3,FALSE)</f>
        <v>Akira Kurosawa</v>
      </c>
      <c r="D308">
        <f>VLOOKUP(dataset_table[[#This Row],[id]],dataset!$A$2:$I$2533,4,FALSE)</f>
        <v>1958</v>
      </c>
      <c r="E308">
        <f>VLOOKUP(dataset_table[[#This Row],[id]],dataset!$A$2:$I$2533,5,FALSE)</f>
        <v>126</v>
      </c>
      <c r="F308">
        <f>VLOOKUP(dataset_table[[#This Row],[id]],dataset!$A$2:$I$2533,7,FALSE)</f>
        <v>8.1</v>
      </c>
      <c r="G308">
        <f>VLOOKUP(dataset_table[[#This Row],[id]],dataset!$A$2:$I$2533,8,FALSE)</f>
        <v>89</v>
      </c>
      <c r="H308">
        <f>VLOOKUP(dataset_table[[#This Row],[id]],dataset!$A$2:$I$2533,9,FALSE)</f>
        <v>0</v>
      </c>
    </row>
    <row r="309" spans="1:8">
      <c r="A309">
        <f>A308+1</f>
        <v>307</v>
      </c>
      <c r="B309" t="str">
        <f>VLOOKUP(dataset_table[[#This Row],[id]],dataset!$A$2:$I$2533,2,FALSE)</f>
        <v>Ace in the Hole</v>
      </c>
      <c r="C309" t="str">
        <f>VLOOKUP(dataset_table[[#This Row],[id]],dataset!$A$2:$I$2533,3,FALSE)</f>
        <v>Billy Wilder</v>
      </c>
      <c r="D309">
        <f>VLOOKUP(dataset_table[[#This Row],[id]],dataset!$A$2:$I$2533,4,FALSE)</f>
        <v>1951</v>
      </c>
      <c r="E309">
        <f>VLOOKUP(dataset_table[[#This Row],[id]],dataset!$A$2:$I$2533,5,FALSE)</f>
        <v>111</v>
      </c>
      <c r="F309">
        <f>VLOOKUP(dataset_table[[#This Row],[id]],dataset!$A$2:$I$2533,7,FALSE)</f>
        <v>8.1</v>
      </c>
      <c r="G309">
        <f>VLOOKUP(dataset_table[[#This Row],[id]],dataset!$A$2:$I$2533,8,FALSE)</f>
        <v>72</v>
      </c>
      <c r="H309">
        <f>VLOOKUP(dataset_table[[#This Row],[id]],dataset!$A$2:$I$2533,9,FALSE)</f>
        <v>3.97</v>
      </c>
    </row>
    <row r="310" spans="1:8">
      <c r="A310">
        <f>A309+1</f>
        <v>308</v>
      </c>
      <c r="B310" t="str">
        <f>VLOOKUP(dataset_table[[#This Row],[id]],dataset!$A$2:$I$2533,2,FALSE)</f>
        <v>White Heat</v>
      </c>
      <c r="C310" t="str">
        <f>VLOOKUP(dataset_table[[#This Row],[id]],dataset!$A$2:$I$2533,3,FALSE)</f>
        <v>Raoul Walsh</v>
      </c>
      <c r="D310">
        <f>VLOOKUP(dataset_table[[#This Row],[id]],dataset!$A$2:$I$2533,4,FALSE)</f>
        <v>1949</v>
      </c>
      <c r="E310">
        <f>VLOOKUP(dataset_table[[#This Row],[id]],dataset!$A$2:$I$2533,5,FALSE)</f>
        <v>114</v>
      </c>
      <c r="F310">
        <f>VLOOKUP(dataset_table[[#This Row],[id]],dataset!$A$2:$I$2533,7,FALSE)</f>
        <v>8.1</v>
      </c>
      <c r="G310">
        <f>VLOOKUP(dataset_table[[#This Row],[id]],dataset!$A$2:$I$2533,8,FALSE)</f>
        <v>0</v>
      </c>
      <c r="H310">
        <f>VLOOKUP(dataset_table[[#This Row],[id]],dataset!$A$2:$I$2533,9,FALSE)</f>
        <v>0</v>
      </c>
    </row>
    <row r="311" spans="1:8">
      <c r="A311">
        <f>A310+1</f>
        <v>309</v>
      </c>
      <c r="B311" t="str">
        <f>VLOOKUP(dataset_table[[#This Row],[id]],dataset!$A$2:$I$2533,2,FALSE)</f>
        <v>The General</v>
      </c>
      <c r="C311" t="str">
        <f>VLOOKUP(dataset_table[[#This Row],[id]],dataset!$A$2:$I$2533,3,FALSE)</f>
        <v>Clyde Bruckman</v>
      </c>
      <c r="D311">
        <f>VLOOKUP(dataset_table[[#This Row],[id]],dataset!$A$2:$I$2533,4,FALSE)</f>
        <v>1926</v>
      </c>
      <c r="E311">
        <f>VLOOKUP(dataset_table[[#This Row],[id]],dataset!$A$2:$I$2533,5,FALSE)</f>
        <v>78</v>
      </c>
      <c r="F311">
        <f>VLOOKUP(dataset_table[[#This Row],[id]],dataset!$A$2:$I$2533,7,FALSE)</f>
        <v>8.1</v>
      </c>
      <c r="G311">
        <f>VLOOKUP(dataset_table[[#This Row],[id]],dataset!$A$2:$I$2533,8,FALSE)</f>
        <v>0</v>
      </c>
      <c r="H311">
        <f>VLOOKUP(dataset_table[[#This Row],[id]],dataset!$A$2:$I$2533,9,FALSE)</f>
        <v>1.03</v>
      </c>
    </row>
    <row r="312" spans="1:8">
      <c r="A312">
        <f>A311+1</f>
        <v>310</v>
      </c>
      <c r="B312" t="str">
        <f>VLOOKUP(dataset_table[[#This Row],[id]],dataset!$A$2:$I$2533,2,FALSE)</f>
        <v>Masaan</v>
      </c>
      <c r="C312" t="str">
        <f>VLOOKUP(dataset_table[[#This Row],[id]],dataset!$A$2:$I$2533,3,FALSE)</f>
        <v>Neeraj Ghaywan</v>
      </c>
      <c r="D312">
        <f>VLOOKUP(dataset_table[[#This Row],[id]],dataset!$A$2:$I$2533,4,FALSE)</f>
        <v>2015</v>
      </c>
      <c r="E312">
        <f>VLOOKUP(dataset_table[[#This Row],[id]],dataset!$A$2:$I$2533,5,FALSE)</f>
        <v>109</v>
      </c>
      <c r="F312">
        <f>VLOOKUP(dataset_table[[#This Row],[id]],dataset!$A$2:$I$2533,7,FALSE)</f>
        <v>8.1</v>
      </c>
      <c r="G312">
        <f>VLOOKUP(dataset_table[[#This Row],[id]],dataset!$A$2:$I$2533,8,FALSE)</f>
        <v>0</v>
      </c>
      <c r="H312">
        <f>VLOOKUP(dataset_table[[#This Row],[id]],dataset!$A$2:$I$2533,9,FALSE)</f>
        <v>0</v>
      </c>
    </row>
    <row r="313" spans="1:8">
      <c r="A313">
        <f>A312+1</f>
        <v>311</v>
      </c>
      <c r="B313" t="str">
        <f>VLOOKUP(dataset_table[[#This Row],[id]],dataset!$A$2:$I$2533,2,FALSE)</f>
        <v>The Gold Rush</v>
      </c>
      <c r="C313" t="str">
        <f>VLOOKUP(dataset_table[[#This Row],[id]],dataset!$A$2:$I$2533,3,FALSE)</f>
        <v>Charles Chaplin</v>
      </c>
      <c r="D313">
        <f>VLOOKUP(dataset_table[[#This Row],[id]],dataset!$A$2:$I$2533,4,FALSE)</f>
        <v>1925</v>
      </c>
      <c r="E313">
        <f>VLOOKUP(dataset_table[[#This Row],[id]],dataset!$A$2:$I$2533,5,FALSE)</f>
        <v>95</v>
      </c>
      <c r="F313">
        <f>VLOOKUP(dataset_table[[#This Row],[id]],dataset!$A$2:$I$2533,7,FALSE)</f>
        <v>8.1</v>
      </c>
      <c r="G313">
        <f>VLOOKUP(dataset_table[[#This Row],[id]],dataset!$A$2:$I$2533,8,FALSE)</f>
        <v>0</v>
      </c>
      <c r="H313">
        <f>VLOOKUP(dataset_table[[#This Row],[id]],dataset!$A$2:$I$2533,9,FALSE)</f>
        <v>5.45</v>
      </c>
    </row>
    <row r="314" spans="1:8">
      <c r="A314">
        <f>A313+1</f>
        <v>312</v>
      </c>
      <c r="B314" t="str">
        <f>VLOOKUP(dataset_table[[#This Row],[id]],dataset!$A$2:$I$2533,2,FALSE)</f>
        <v>Throne of Blood</v>
      </c>
      <c r="C314" t="str">
        <f>VLOOKUP(dataset_table[[#This Row],[id]],dataset!$A$2:$I$2533,3,FALSE)</f>
        <v>Akira Kurosawa</v>
      </c>
      <c r="D314">
        <f>VLOOKUP(dataset_table[[#This Row],[id]],dataset!$A$2:$I$2533,4,FALSE)</f>
        <v>1957</v>
      </c>
      <c r="E314">
        <f>VLOOKUP(dataset_table[[#This Row],[id]],dataset!$A$2:$I$2533,5,FALSE)</f>
        <v>110</v>
      </c>
      <c r="F314">
        <f>VLOOKUP(dataset_table[[#This Row],[id]],dataset!$A$2:$I$2533,7,FALSE)</f>
        <v>8.1</v>
      </c>
      <c r="G314">
        <f>VLOOKUP(dataset_table[[#This Row],[id]],dataset!$A$2:$I$2533,8,FALSE)</f>
        <v>0</v>
      </c>
      <c r="H314">
        <f>VLOOKUP(dataset_table[[#This Row],[id]],dataset!$A$2:$I$2533,9,FALSE)</f>
        <v>0</v>
      </c>
    </row>
    <row r="315" spans="1:8">
      <c r="A315">
        <f>A314+1</f>
        <v>313</v>
      </c>
      <c r="B315" t="str">
        <f>VLOOKUP(dataset_table[[#This Row],[id]],dataset!$A$2:$I$2533,2,FALSE)</f>
        <v>Barfi!</v>
      </c>
      <c r="C315" t="str">
        <f>VLOOKUP(dataset_table[[#This Row],[id]],dataset!$A$2:$I$2533,3,FALSE)</f>
        <v>Anurag Basu</v>
      </c>
      <c r="D315">
        <f>VLOOKUP(dataset_table[[#This Row],[id]],dataset!$A$2:$I$2533,4,FALSE)</f>
        <v>2012</v>
      </c>
      <c r="E315">
        <f>VLOOKUP(dataset_table[[#This Row],[id]],dataset!$A$2:$I$2533,5,FALSE)</f>
        <v>151</v>
      </c>
      <c r="F315">
        <f>VLOOKUP(dataset_table[[#This Row],[id]],dataset!$A$2:$I$2533,7,FALSE)</f>
        <v>8.1</v>
      </c>
      <c r="G315">
        <f>VLOOKUP(dataset_table[[#This Row],[id]],dataset!$A$2:$I$2533,8,FALSE)</f>
        <v>0</v>
      </c>
      <c r="H315">
        <f>VLOOKUP(dataset_table[[#This Row],[id]],dataset!$A$2:$I$2533,9,FALSE)</f>
        <v>2.8</v>
      </c>
    </row>
    <row r="316" spans="1:8">
      <c r="A316">
        <f>A315+1</f>
        <v>314</v>
      </c>
      <c r="B316" t="str">
        <f>VLOOKUP(dataset_table[[#This Row],[id]],dataset!$A$2:$I$2533,2,FALSE)</f>
        <v>Talvar</v>
      </c>
      <c r="C316" t="str">
        <f>VLOOKUP(dataset_table[[#This Row],[id]],dataset!$A$2:$I$2533,3,FALSE)</f>
        <v>Meghna Gulzar</v>
      </c>
      <c r="D316">
        <f>VLOOKUP(dataset_table[[#This Row],[id]],dataset!$A$2:$I$2533,4,FALSE)</f>
        <v>2015</v>
      </c>
      <c r="E316">
        <f>VLOOKUP(dataset_table[[#This Row],[id]],dataset!$A$2:$I$2533,5,FALSE)</f>
        <v>132</v>
      </c>
      <c r="F316">
        <f>VLOOKUP(dataset_table[[#This Row],[id]],dataset!$A$2:$I$2533,7,FALSE)</f>
        <v>8.1</v>
      </c>
      <c r="G316">
        <f>VLOOKUP(dataset_table[[#This Row],[id]],dataset!$A$2:$I$2533,8,FALSE)</f>
        <v>0</v>
      </c>
      <c r="H316">
        <f>VLOOKUP(dataset_table[[#This Row],[id]],dataset!$A$2:$I$2533,9,FALSE)</f>
        <v>0.34</v>
      </c>
    </row>
    <row r="317" spans="1:8">
      <c r="A317">
        <f>A316+1</f>
        <v>315</v>
      </c>
      <c r="B317" t="str">
        <f>VLOOKUP(dataset_table[[#This Row],[id]],dataset!$A$2:$I$2533,2,FALSE)</f>
        <v>Sunrise</v>
      </c>
      <c r="C317" t="str">
        <f>VLOOKUP(dataset_table[[#This Row],[id]],dataset!$A$2:$I$2533,3,FALSE)</f>
        <v>F.W. Murnau</v>
      </c>
      <c r="D317">
        <f>VLOOKUP(dataset_table[[#This Row],[id]],dataset!$A$2:$I$2533,4,FALSE)</f>
        <v>1927</v>
      </c>
      <c r="E317">
        <f>VLOOKUP(dataset_table[[#This Row],[id]],dataset!$A$2:$I$2533,5,FALSE)</f>
        <v>94</v>
      </c>
      <c r="F317">
        <f>VLOOKUP(dataset_table[[#This Row],[id]],dataset!$A$2:$I$2533,7,FALSE)</f>
        <v>8.1</v>
      </c>
      <c r="G317">
        <f>VLOOKUP(dataset_table[[#This Row],[id]],dataset!$A$2:$I$2533,8,FALSE)</f>
        <v>95</v>
      </c>
      <c r="H317">
        <f>VLOOKUP(dataset_table[[#This Row],[id]],dataset!$A$2:$I$2533,9,FALSE)</f>
        <v>0.54</v>
      </c>
    </row>
    <row r="318" spans="1:8">
      <c r="A318">
        <f>A317+1</f>
        <v>316</v>
      </c>
      <c r="B318" t="str">
        <f>VLOOKUP(dataset_table[[#This Row],[id]],dataset!$A$2:$I$2533,2,FALSE)</f>
        <v>Autumn Sonata</v>
      </c>
      <c r="C318" t="str">
        <f>VLOOKUP(dataset_table[[#This Row],[id]],dataset!$A$2:$I$2533,3,FALSE)</f>
        <v>Ingmar Bergman</v>
      </c>
      <c r="D318">
        <f>VLOOKUP(dataset_table[[#This Row],[id]],dataset!$A$2:$I$2533,4,FALSE)</f>
        <v>1978</v>
      </c>
      <c r="E318">
        <f>VLOOKUP(dataset_table[[#This Row],[id]],dataset!$A$2:$I$2533,5,FALSE)</f>
        <v>99</v>
      </c>
      <c r="F318">
        <f>VLOOKUP(dataset_table[[#This Row],[id]],dataset!$A$2:$I$2533,7,FALSE)</f>
        <v>8.1</v>
      </c>
      <c r="G318">
        <f>VLOOKUP(dataset_table[[#This Row],[id]],dataset!$A$2:$I$2533,8,FALSE)</f>
        <v>0</v>
      </c>
      <c r="H318">
        <f>VLOOKUP(dataset_table[[#This Row],[id]],dataset!$A$2:$I$2533,9,FALSE)</f>
        <v>0</v>
      </c>
    </row>
    <row r="319" spans="1:8">
      <c r="A319">
        <f>A318+1</f>
        <v>317</v>
      </c>
      <c r="B319" t="str">
        <f>VLOOKUP(dataset_table[[#This Row],[id]],dataset!$A$2:$I$2533,2,FALSE)</f>
        <v>A Wednesday</v>
      </c>
      <c r="C319" t="str">
        <f>VLOOKUP(dataset_table[[#This Row],[id]],dataset!$A$2:$I$2533,3,FALSE)</f>
        <v>Neeraj Pandey</v>
      </c>
      <c r="D319">
        <f>VLOOKUP(dataset_table[[#This Row],[id]],dataset!$A$2:$I$2533,4,FALSE)</f>
        <v>2008</v>
      </c>
      <c r="E319">
        <f>VLOOKUP(dataset_table[[#This Row],[id]],dataset!$A$2:$I$2533,5,FALSE)</f>
        <v>104</v>
      </c>
      <c r="F319">
        <f>VLOOKUP(dataset_table[[#This Row],[id]],dataset!$A$2:$I$2533,7,FALSE)</f>
        <v>8.1</v>
      </c>
      <c r="G319">
        <f>VLOOKUP(dataset_table[[#This Row],[id]],dataset!$A$2:$I$2533,8,FALSE)</f>
        <v>0</v>
      </c>
      <c r="H319">
        <f>VLOOKUP(dataset_table[[#This Row],[id]],dataset!$A$2:$I$2533,9,FALSE)</f>
        <v>0</v>
      </c>
    </row>
    <row r="320" spans="1:8">
      <c r="A320">
        <f>A319+1</f>
        <v>318</v>
      </c>
      <c r="B320" t="str">
        <f>VLOOKUP(dataset_table[[#This Row],[id]],dataset!$A$2:$I$2533,2,FALSE)</f>
        <v>Rififi</v>
      </c>
      <c r="C320" t="str">
        <f>VLOOKUP(dataset_table[[#This Row],[id]],dataset!$A$2:$I$2533,3,FALSE)</f>
        <v>Jules Dassin</v>
      </c>
      <c r="D320">
        <f>VLOOKUP(dataset_table[[#This Row],[id]],dataset!$A$2:$I$2533,4,FALSE)</f>
        <v>1955</v>
      </c>
      <c r="E320">
        <f>VLOOKUP(dataset_table[[#This Row],[id]],dataset!$A$2:$I$2533,5,FALSE)</f>
        <v>118</v>
      </c>
      <c r="F320">
        <f>VLOOKUP(dataset_table[[#This Row],[id]],dataset!$A$2:$I$2533,7,FALSE)</f>
        <v>8.1</v>
      </c>
      <c r="G320">
        <f>VLOOKUP(dataset_table[[#This Row],[id]],dataset!$A$2:$I$2533,8,FALSE)</f>
        <v>97</v>
      </c>
      <c r="H320">
        <f>VLOOKUP(dataset_table[[#This Row],[id]],dataset!$A$2:$I$2533,9,FALSE)</f>
        <v>0.06</v>
      </c>
    </row>
    <row r="321" spans="1:8">
      <c r="A321">
        <f>A320+1</f>
        <v>319</v>
      </c>
      <c r="B321" t="str">
        <f>VLOOKUP(dataset_table[[#This Row],[id]],dataset!$A$2:$I$2533,2,FALSE)</f>
        <v>Rang De Basanti</v>
      </c>
      <c r="C321" t="str">
        <f>VLOOKUP(dataset_table[[#This Row],[id]],dataset!$A$2:$I$2533,3,FALSE)</f>
        <v>Rakeysh Omprakash Mehra</v>
      </c>
      <c r="D321">
        <f>VLOOKUP(dataset_table[[#This Row],[id]],dataset!$A$2:$I$2533,4,FALSE)</f>
        <v>2006</v>
      </c>
      <c r="E321">
        <f>VLOOKUP(dataset_table[[#This Row],[id]],dataset!$A$2:$I$2533,5,FALSE)</f>
        <v>167</v>
      </c>
      <c r="F321">
        <f>VLOOKUP(dataset_table[[#This Row],[id]],dataset!$A$2:$I$2533,7,FALSE)</f>
        <v>8.1</v>
      </c>
      <c r="G321">
        <f>VLOOKUP(dataset_table[[#This Row],[id]],dataset!$A$2:$I$2533,8,FALSE)</f>
        <v>0</v>
      </c>
      <c r="H321">
        <f>VLOOKUP(dataset_table[[#This Row],[id]],dataset!$A$2:$I$2533,9,FALSE)</f>
        <v>2.2000000000000002</v>
      </c>
    </row>
    <row r="322" spans="1:8">
      <c r="A322">
        <f>A321+1</f>
        <v>320</v>
      </c>
      <c r="B322" t="str">
        <f>VLOOKUP(dataset_table[[#This Row],[id]],dataset!$A$2:$I$2533,2,FALSE)</f>
        <v>The Grand Illusion</v>
      </c>
      <c r="C322" t="str">
        <f>VLOOKUP(dataset_table[[#This Row],[id]],dataset!$A$2:$I$2533,3,FALSE)</f>
        <v>Jean Renoir</v>
      </c>
      <c r="D322">
        <f>VLOOKUP(dataset_table[[#This Row],[id]],dataset!$A$2:$I$2533,4,FALSE)</f>
        <v>1937</v>
      </c>
      <c r="E322">
        <f>VLOOKUP(dataset_table[[#This Row],[id]],dataset!$A$2:$I$2533,5,FALSE)</f>
        <v>113</v>
      </c>
      <c r="F322">
        <f>VLOOKUP(dataset_table[[#This Row],[id]],dataset!$A$2:$I$2533,7,FALSE)</f>
        <v>8.1</v>
      </c>
      <c r="G322">
        <f>VLOOKUP(dataset_table[[#This Row],[id]],dataset!$A$2:$I$2533,8,FALSE)</f>
        <v>0</v>
      </c>
      <c r="H322">
        <f>VLOOKUP(dataset_table[[#This Row],[id]],dataset!$A$2:$I$2533,9,FALSE)</f>
        <v>0.17</v>
      </c>
    </row>
    <row r="323" spans="1:8">
      <c r="A323">
        <f>A322+1</f>
        <v>321</v>
      </c>
      <c r="B323" t="str">
        <f>VLOOKUP(dataset_table[[#This Row],[id]],dataset!$A$2:$I$2533,2,FALSE)</f>
        <v>Raise the Red Lantern</v>
      </c>
      <c r="C323" t="str">
        <f>VLOOKUP(dataset_table[[#This Row],[id]],dataset!$A$2:$I$2533,3,FALSE)</f>
        <v>Yimou Zhang</v>
      </c>
      <c r="D323">
        <f>VLOOKUP(dataset_table[[#This Row],[id]],dataset!$A$2:$I$2533,4,FALSE)</f>
        <v>1991</v>
      </c>
      <c r="E323">
        <f>VLOOKUP(dataset_table[[#This Row],[id]],dataset!$A$2:$I$2533,5,FALSE)</f>
        <v>125</v>
      </c>
      <c r="F323">
        <f>VLOOKUP(dataset_table[[#This Row],[id]],dataset!$A$2:$I$2533,7,FALSE)</f>
        <v>8.1</v>
      </c>
      <c r="G323">
        <f>VLOOKUP(dataset_table[[#This Row],[id]],dataset!$A$2:$I$2533,8,FALSE)</f>
        <v>0</v>
      </c>
      <c r="H323">
        <f>VLOOKUP(dataset_table[[#This Row],[id]],dataset!$A$2:$I$2533,9,FALSE)</f>
        <v>2.6</v>
      </c>
    </row>
    <row r="324" spans="1:8">
      <c r="A324">
        <f>A323+1</f>
        <v>322</v>
      </c>
      <c r="B324" t="str">
        <f>VLOOKUP(dataset_table[[#This Row],[id]],dataset!$A$2:$I$2533,2,FALSE)</f>
        <v>Nights of Cabiria</v>
      </c>
      <c r="C324" t="str">
        <f>VLOOKUP(dataset_table[[#This Row],[id]],dataset!$A$2:$I$2533,3,FALSE)</f>
        <v>Federico Fellini</v>
      </c>
      <c r="D324">
        <f>VLOOKUP(dataset_table[[#This Row],[id]],dataset!$A$2:$I$2533,4,FALSE)</f>
        <v>1957</v>
      </c>
      <c r="E324">
        <f>VLOOKUP(dataset_table[[#This Row],[id]],dataset!$A$2:$I$2533,5,FALSE)</f>
        <v>110</v>
      </c>
      <c r="F324">
        <f>VLOOKUP(dataset_table[[#This Row],[id]],dataset!$A$2:$I$2533,7,FALSE)</f>
        <v>8.1</v>
      </c>
      <c r="G324">
        <f>VLOOKUP(dataset_table[[#This Row],[id]],dataset!$A$2:$I$2533,8,FALSE)</f>
        <v>0</v>
      </c>
      <c r="H324">
        <f>VLOOKUP(dataset_table[[#This Row],[id]],dataset!$A$2:$I$2533,9,FALSE)</f>
        <v>0.75</v>
      </c>
    </row>
    <row r="325" spans="1:8">
      <c r="A325">
        <f>A324+1</f>
        <v>323</v>
      </c>
      <c r="B325" t="str">
        <f>VLOOKUP(dataset_table[[#This Row],[id]],dataset!$A$2:$I$2533,2,FALSE)</f>
        <v>Pink</v>
      </c>
      <c r="C325" t="str">
        <f>VLOOKUP(dataset_table[[#This Row],[id]],dataset!$A$2:$I$2533,3,FALSE)</f>
        <v>Aniruddha Roy Chowdhury</v>
      </c>
      <c r="D325">
        <f>VLOOKUP(dataset_table[[#This Row],[id]],dataset!$A$2:$I$2533,4,FALSE)</f>
        <v>2016</v>
      </c>
      <c r="E325">
        <f>VLOOKUP(dataset_table[[#This Row],[id]],dataset!$A$2:$I$2533,5,FALSE)</f>
        <v>136</v>
      </c>
      <c r="F325">
        <f>VLOOKUP(dataset_table[[#This Row],[id]],dataset!$A$2:$I$2533,7,FALSE)</f>
        <v>8.1</v>
      </c>
      <c r="G325">
        <f>VLOOKUP(dataset_table[[#This Row],[id]],dataset!$A$2:$I$2533,8,FALSE)</f>
        <v>0</v>
      </c>
      <c r="H325">
        <f>VLOOKUP(dataset_table[[#This Row],[id]],dataset!$A$2:$I$2533,9,FALSE)</f>
        <v>1.24</v>
      </c>
    </row>
    <row r="326" spans="1:8">
      <c r="A326">
        <f>A325+1</f>
        <v>324</v>
      </c>
      <c r="B326" t="str">
        <f>VLOOKUP(dataset_table[[#This Row],[id]],dataset!$A$2:$I$2533,2,FALSE)</f>
        <v>Let's Go! India</v>
      </c>
      <c r="C326" t="str">
        <f>VLOOKUP(dataset_table[[#This Row],[id]],dataset!$A$2:$I$2533,3,FALSE)</f>
        <v>Shimit Amin</v>
      </c>
      <c r="D326">
        <f>VLOOKUP(dataset_table[[#This Row],[id]],dataset!$A$2:$I$2533,4,FALSE)</f>
        <v>2007</v>
      </c>
      <c r="E326">
        <f>VLOOKUP(dataset_table[[#This Row],[id]],dataset!$A$2:$I$2533,5,FALSE)</f>
        <v>153</v>
      </c>
      <c r="F326">
        <f>VLOOKUP(dataset_table[[#This Row],[id]],dataset!$A$2:$I$2533,7,FALSE)</f>
        <v>8.1</v>
      </c>
      <c r="G326">
        <f>VLOOKUP(dataset_table[[#This Row],[id]],dataset!$A$2:$I$2533,8,FALSE)</f>
        <v>68</v>
      </c>
      <c r="H326">
        <f>VLOOKUP(dataset_table[[#This Row],[id]],dataset!$A$2:$I$2533,9,FALSE)</f>
        <v>1.1100000000000001</v>
      </c>
    </row>
    <row r="327" spans="1:8">
      <c r="A327">
        <f>A326+1</f>
        <v>325</v>
      </c>
      <c r="B327" t="str">
        <f>VLOOKUP(dataset_table[[#This Row],[id]],dataset!$A$2:$I$2533,2,FALSE)</f>
        <v>The Virgin Spring</v>
      </c>
      <c r="C327" t="str">
        <f>VLOOKUP(dataset_table[[#This Row],[id]],dataset!$A$2:$I$2533,3,FALSE)</f>
        <v>Ingmar Bergman</v>
      </c>
      <c r="D327">
        <f>VLOOKUP(dataset_table[[#This Row],[id]],dataset!$A$2:$I$2533,4,FALSE)</f>
        <v>1960</v>
      </c>
      <c r="E327">
        <f>VLOOKUP(dataset_table[[#This Row],[id]],dataset!$A$2:$I$2533,5,FALSE)</f>
        <v>89</v>
      </c>
      <c r="F327">
        <f>VLOOKUP(dataset_table[[#This Row],[id]],dataset!$A$2:$I$2533,7,FALSE)</f>
        <v>8.1</v>
      </c>
      <c r="G327">
        <f>VLOOKUP(dataset_table[[#This Row],[id]],dataset!$A$2:$I$2533,8,FALSE)</f>
        <v>0</v>
      </c>
      <c r="H327">
        <f>VLOOKUP(dataset_table[[#This Row],[id]],dataset!$A$2:$I$2533,9,FALSE)</f>
        <v>1.53</v>
      </c>
    </row>
    <row r="328" spans="1:8">
      <c r="A328">
        <f>A327+1</f>
        <v>326</v>
      </c>
      <c r="B328" t="str">
        <f>VLOOKUP(dataset_table[[#This Row],[id]],dataset!$A$2:$I$2533,2,FALSE)</f>
        <v>Queen</v>
      </c>
      <c r="C328" t="str">
        <f>VLOOKUP(dataset_table[[#This Row],[id]],dataset!$A$2:$I$2533,3,FALSE)</f>
        <v>Vikas Bahl</v>
      </c>
      <c r="D328">
        <f>VLOOKUP(dataset_table[[#This Row],[id]],dataset!$A$2:$I$2533,4,FALSE)</f>
        <v>2013</v>
      </c>
      <c r="E328">
        <f>VLOOKUP(dataset_table[[#This Row],[id]],dataset!$A$2:$I$2533,5,FALSE)</f>
        <v>146</v>
      </c>
      <c r="F328">
        <f>VLOOKUP(dataset_table[[#This Row],[id]],dataset!$A$2:$I$2533,7,FALSE)</f>
        <v>8.1</v>
      </c>
      <c r="G328">
        <f>VLOOKUP(dataset_table[[#This Row],[id]],dataset!$A$2:$I$2533,8,FALSE)</f>
        <v>0</v>
      </c>
      <c r="H328">
        <f>VLOOKUP(dataset_table[[#This Row],[id]],dataset!$A$2:$I$2533,9,FALSE)</f>
        <v>1.43</v>
      </c>
    </row>
    <row r="329" spans="1:8">
      <c r="A329">
        <f>A328+1</f>
        <v>327</v>
      </c>
      <c r="B329" t="str">
        <f>VLOOKUP(dataset_table[[#This Row],[id]],dataset!$A$2:$I$2533,2,FALSE)</f>
        <v>Jean de Florette</v>
      </c>
      <c r="C329" t="str">
        <f>VLOOKUP(dataset_table[[#This Row],[id]],dataset!$A$2:$I$2533,3,FALSE)</f>
        <v>Claude Berri</v>
      </c>
      <c r="D329">
        <f>VLOOKUP(dataset_table[[#This Row],[id]],dataset!$A$2:$I$2533,4,FALSE)</f>
        <v>1986</v>
      </c>
      <c r="E329">
        <f>VLOOKUP(dataset_table[[#This Row],[id]],dataset!$A$2:$I$2533,5,FALSE)</f>
        <v>120</v>
      </c>
      <c r="F329">
        <f>VLOOKUP(dataset_table[[#This Row],[id]],dataset!$A$2:$I$2533,7,FALSE)</f>
        <v>8.1</v>
      </c>
      <c r="G329">
        <f>VLOOKUP(dataset_table[[#This Row],[id]],dataset!$A$2:$I$2533,8,FALSE)</f>
        <v>0</v>
      </c>
      <c r="H329">
        <f>VLOOKUP(dataset_table[[#This Row],[id]],dataset!$A$2:$I$2533,9,FALSE)</f>
        <v>4.9400000000000004</v>
      </c>
    </row>
    <row r="330" spans="1:8">
      <c r="A330">
        <f>A329+1</f>
        <v>328</v>
      </c>
      <c r="B330" t="str">
        <f>VLOOKUP(dataset_table[[#This Row],[id]],dataset!$A$2:$I$2533,2,FALSE)</f>
        <v>Article 15</v>
      </c>
      <c r="C330" t="str">
        <f>VLOOKUP(dataset_table[[#This Row],[id]],dataset!$A$2:$I$2533,3,FALSE)</f>
        <v>Anubhav Sinha</v>
      </c>
      <c r="D330">
        <f>VLOOKUP(dataset_table[[#This Row],[id]],dataset!$A$2:$I$2533,4,FALSE)</f>
        <v>2019</v>
      </c>
      <c r="E330">
        <f>VLOOKUP(dataset_table[[#This Row],[id]],dataset!$A$2:$I$2533,5,FALSE)</f>
        <v>130</v>
      </c>
      <c r="F330">
        <f>VLOOKUP(dataset_table[[#This Row],[id]],dataset!$A$2:$I$2533,7,FALSE)</f>
        <v>8.1</v>
      </c>
      <c r="G330">
        <f>VLOOKUP(dataset_table[[#This Row],[id]],dataset!$A$2:$I$2533,8,FALSE)</f>
        <v>0</v>
      </c>
      <c r="H330">
        <f>VLOOKUP(dataset_table[[#This Row],[id]],dataset!$A$2:$I$2533,9,FALSE)</f>
        <v>0</v>
      </c>
    </row>
    <row r="331" spans="1:8">
      <c r="A331">
        <f>A330+1</f>
        <v>329</v>
      </c>
      <c r="B331" t="str">
        <f>VLOOKUP(dataset_table[[#This Row],[id]],dataset!$A$2:$I$2533,2,FALSE)</f>
        <v>Time of the Gypsies</v>
      </c>
      <c r="C331" t="str">
        <f>VLOOKUP(dataset_table[[#This Row],[id]],dataset!$A$2:$I$2533,3,FALSE)</f>
        <v>Emir Kusturica</v>
      </c>
      <c r="D331">
        <f>VLOOKUP(dataset_table[[#This Row],[id]],dataset!$A$2:$I$2533,4,FALSE)</f>
        <v>1988</v>
      </c>
      <c r="E331">
        <f>VLOOKUP(dataset_table[[#This Row],[id]],dataset!$A$2:$I$2533,5,FALSE)</f>
        <v>142</v>
      </c>
      <c r="F331">
        <f>VLOOKUP(dataset_table[[#This Row],[id]],dataset!$A$2:$I$2533,7,FALSE)</f>
        <v>8.1</v>
      </c>
      <c r="G331">
        <f>VLOOKUP(dataset_table[[#This Row],[id]],dataset!$A$2:$I$2533,8,FALSE)</f>
        <v>0</v>
      </c>
      <c r="H331">
        <f>VLOOKUP(dataset_table[[#This Row],[id]],dataset!$A$2:$I$2533,9,FALSE)</f>
        <v>0.28000000000000003</v>
      </c>
    </row>
    <row r="332" spans="1:8">
      <c r="A332">
        <f>A331+1</f>
        <v>330</v>
      </c>
      <c r="B332" t="str">
        <f>VLOOKUP(dataset_table[[#This Row],[id]],dataset!$A$2:$I$2533,2,FALSE)</f>
        <v>Sholay</v>
      </c>
      <c r="C332" t="str">
        <f>VLOOKUP(dataset_table[[#This Row],[id]],dataset!$A$2:$I$2533,3,FALSE)</f>
        <v>Ramesh Sippy</v>
      </c>
      <c r="D332">
        <f>VLOOKUP(dataset_table[[#This Row],[id]],dataset!$A$2:$I$2533,4,FALSE)</f>
        <v>1975</v>
      </c>
      <c r="E332">
        <f>VLOOKUP(dataset_table[[#This Row],[id]],dataset!$A$2:$I$2533,5,FALSE)</f>
        <v>162</v>
      </c>
      <c r="F332">
        <f>VLOOKUP(dataset_table[[#This Row],[id]],dataset!$A$2:$I$2533,7,FALSE)</f>
        <v>8.1</v>
      </c>
      <c r="G332">
        <f>VLOOKUP(dataset_table[[#This Row],[id]],dataset!$A$2:$I$2533,8,FALSE)</f>
        <v>0</v>
      </c>
      <c r="H332">
        <f>VLOOKUP(dataset_table[[#This Row],[id]],dataset!$A$2:$I$2533,9,FALSE)</f>
        <v>0</v>
      </c>
    </row>
    <row r="333" spans="1:8">
      <c r="A333">
        <f>A332+1</f>
        <v>331</v>
      </c>
      <c r="B333" t="str">
        <f>VLOOKUP(dataset_table[[#This Row],[id]],dataset!$A$2:$I$2533,2,FALSE)</f>
        <v>Munna Bhai M.B.B.S.</v>
      </c>
      <c r="C333" t="str">
        <f>VLOOKUP(dataset_table[[#This Row],[id]],dataset!$A$2:$I$2533,3,FALSE)</f>
        <v>Rajkumar Hirani</v>
      </c>
      <c r="D333">
        <f>VLOOKUP(dataset_table[[#This Row],[id]],dataset!$A$2:$I$2533,4,FALSE)</f>
        <v>2003</v>
      </c>
      <c r="E333">
        <f>VLOOKUP(dataset_table[[#This Row],[id]],dataset!$A$2:$I$2533,5,FALSE)</f>
        <v>156</v>
      </c>
      <c r="F333">
        <f>VLOOKUP(dataset_table[[#This Row],[id]],dataset!$A$2:$I$2533,7,FALSE)</f>
        <v>8.1</v>
      </c>
      <c r="G333">
        <f>VLOOKUP(dataset_table[[#This Row],[id]],dataset!$A$2:$I$2533,8,FALSE)</f>
        <v>0</v>
      </c>
      <c r="H333">
        <f>VLOOKUP(dataset_table[[#This Row],[id]],dataset!$A$2:$I$2533,9,FALSE)</f>
        <v>0</v>
      </c>
    </row>
    <row r="334" spans="1:8">
      <c r="A334">
        <f>A333+1</f>
        <v>332</v>
      </c>
      <c r="B334" t="str">
        <f>VLOOKUP(dataset_table[[#This Row],[id]],dataset!$A$2:$I$2533,2,FALSE)</f>
        <v>Tangerines</v>
      </c>
      <c r="C334" t="str">
        <f>VLOOKUP(dataset_table[[#This Row],[id]],dataset!$A$2:$I$2533,3,FALSE)</f>
        <v>Zaza Urushadze</v>
      </c>
      <c r="D334">
        <f>VLOOKUP(dataset_table[[#This Row],[id]],dataset!$A$2:$I$2533,4,FALSE)</f>
        <v>2013</v>
      </c>
      <c r="E334">
        <f>VLOOKUP(dataset_table[[#This Row],[id]],dataset!$A$2:$I$2533,5,FALSE)</f>
        <v>87</v>
      </c>
      <c r="F334">
        <f>VLOOKUP(dataset_table[[#This Row],[id]],dataset!$A$2:$I$2533,7,FALSE)</f>
        <v>8.1</v>
      </c>
      <c r="G334">
        <f>VLOOKUP(dataset_table[[#This Row],[id]],dataset!$A$2:$I$2533,8,FALSE)</f>
        <v>73</v>
      </c>
      <c r="H334">
        <f>VLOOKUP(dataset_table[[#This Row],[id]],dataset!$A$2:$I$2533,9,FALSE)</f>
        <v>0.14000000000000001</v>
      </c>
    </row>
    <row r="335" spans="1:8">
      <c r="A335">
        <f>A334+1</f>
        <v>333</v>
      </c>
      <c r="B335" t="str">
        <f>VLOOKUP(dataset_table[[#This Row],[id]],dataset!$A$2:$I$2533,2,FALSE)</f>
        <v>Kahaani</v>
      </c>
      <c r="C335" t="str">
        <f>VLOOKUP(dataset_table[[#This Row],[id]],dataset!$A$2:$I$2533,3,FALSE)</f>
        <v>Sujoy Ghosh</v>
      </c>
      <c r="D335">
        <f>VLOOKUP(dataset_table[[#This Row],[id]],dataset!$A$2:$I$2533,4,FALSE)</f>
        <v>2012</v>
      </c>
      <c r="E335">
        <f>VLOOKUP(dataset_table[[#This Row],[id]],dataset!$A$2:$I$2533,5,FALSE)</f>
        <v>122</v>
      </c>
      <c r="F335">
        <f>VLOOKUP(dataset_table[[#This Row],[id]],dataset!$A$2:$I$2533,7,FALSE)</f>
        <v>8.1</v>
      </c>
      <c r="G335">
        <f>VLOOKUP(dataset_table[[#This Row],[id]],dataset!$A$2:$I$2533,8,FALSE)</f>
        <v>0</v>
      </c>
      <c r="H335">
        <f>VLOOKUP(dataset_table[[#This Row],[id]],dataset!$A$2:$I$2533,9,FALSE)</f>
        <v>1.04</v>
      </c>
    </row>
    <row r="336" spans="1:8">
      <c r="A336">
        <f>A335+1</f>
        <v>334</v>
      </c>
      <c r="B336" t="str">
        <f>VLOOKUP(dataset_table[[#This Row],[id]],dataset!$A$2:$I$2533,2,FALSE)</f>
        <v>Hera Pheri</v>
      </c>
      <c r="C336" t="str">
        <f>VLOOKUP(dataset_table[[#This Row],[id]],dataset!$A$2:$I$2533,3,FALSE)</f>
        <v>Priyadarshan</v>
      </c>
      <c r="D336">
        <f>VLOOKUP(dataset_table[[#This Row],[id]],dataset!$A$2:$I$2533,4,FALSE)</f>
        <v>2000</v>
      </c>
      <c r="E336">
        <f>VLOOKUP(dataset_table[[#This Row],[id]],dataset!$A$2:$I$2533,5,FALSE)</f>
        <v>156</v>
      </c>
      <c r="F336">
        <f>VLOOKUP(dataset_table[[#This Row],[id]],dataset!$A$2:$I$2533,7,FALSE)</f>
        <v>8.1</v>
      </c>
      <c r="G336">
        <f>VLOOKUP(dataset_table[[#This Row],[id]],dataset!$A$2:$I$2533,8,FALSE)</f>
        <v>0</v>
      </c>
      <c r="H336">
        <f>VLOOKUP(dataset_table[[#This Row],[id]],dataset!$A$2:$I$2533,9,FALSE)</f>
        <v>0</v>
      </c>
    </row>
    <row r="337" spans="1:8">
      <c r="A337">
        <f>A336+1</f>
        <v>335</v>
      </c>
      <c r="B337" t="str">
        <f>VLOOKUP(dataset_table[[#This Row],[id]],dataset!$A$2:$I$2533,2,FALSE)</f>
        <v>The Bandit</v>
      </c>
      <c r="C337" t="str">
        <f>VLOOKUP(dataset_table[[#This Row],[id]],dataset!$A$2:$I$2533,3,FALSE)</f>
        <v>Yavuz Turgul</v>
      </c>
      <c r="D337">
        <f>VLOOKUP(dataset_table[[#This Row],[id]],dataset!$A$2:$I$2533,4,FALSE)</f>
        <v>1996</v>
      </c>
      <c r="E337">
        <f>VLOOKUP(dataset_table[[#This Row],[id]],dataset!$A$2:$I$2533,5,FALSE)</f>
        <v>128</v>
      </c>
      <c r="F337">
        <f>VLOOKUP(dataset_table[[#This Row],[id]],dataset!$A$2:$I$2533,7,FALSE)</f>
        <v>8.1</v>
      </c>
      <c r="G337">
        <f>VLOOKUP(dataset_table[[#This Row],[id]],dataset!$A$2:$I$2533,8,FALSE)</f>
        <v>0</v>
      </c>
      <c r="H337">
        <f>VLOOKUP(dataset_table[[#This Row],[id]],dataset!$A$2:$I$2533,9,FALSE)</f>
        <v>0</v>
      </c>
    </row>
    <row r="338" spans="1:8">
      <c r="A338">
        <f>A337+1</f>
        <v>336</v>
      </c>
      <c r="B338" t="str">
        <f>VLOOKUP(dataset_table[[#This Row],[id]],dataset!$A$2:$I$2533,2,FALSE)</f>
        <v>The Circus</v>
      </c>
      <c r="C338" t="str">
        <f>VLOOKUP(dataset_table[[#This Row],[id]],dataset!$A$2:$I$2533,3,FALSE)</f>
        <v>Charles Chaplin</v>
      </c>
      <c r="D338">
        <f>VLOOKUP(dataset_table[[#This Row],[id]],dataset!$A$2:$I$2533,4,FALSE)</f>
        <v>1928</v>
      </c>
      <c r="E338">
        <f>VLOOKUP(dataset_table[[#This Row],[id]],dataset!$A$2:$I$2533,5,FALSE)</f>
        <v>72</v>
      </c>
      <c r="F338">
        <f>VLOOKUP(dataset_table[[#This Row],[id]],dataset!$A$2:$I$2533,7,FALSE)</f>
        <v>8.1</v>
      </c>
      <c r="G338">
        <f>VLOOKUP(dataset_table[[#This Row],[id]],dataset!$A$2:$I$2533,8,FALSE)</f>
        <v>90</v>
      </c>
      <c r="H338">
        <f>VLOOKUP(dataset_table[[#This Row],[id]],dataset!$A$2:$I$2533,9,FALSE)</f>
        <v>0</v>
      </c>
    </row>
    <row r="339" spans="1:8">
      <c r="A339">
        <f>A338+1</f>
        <v>337</v>
      </c>
      <c r="B339" t="str">
        <f>VLOOKUP(dataset_table[[#This Row],[id]],dataset!$A$2:$I$2533,2,FALSE)</f>
        <v>Udaan</v>
      </c>
      <c r="C339" t="str">
        <f>VLOOKUP(dataset_table[[#This Row],[id]],dataset!$A$2:$I$2533,3,FALSE)</f>
        <v>Vikramaditya Motwane</v>
      </c>
      <c r="D339">
        <f>VLOOKUP(dataset_table[[#This Row],[id]],dataset!$A$2:$I$2533,4,FALSE)</f>
        <v>2010</v>
      </c>
      <c r="E339">
        <f>VLOOKUP(dataset_table[[#This Row],[id]],dataset!$A$2:$I$2533,5,FALSE)</f>
        <v>134</v>
      </c>
      <c r="F339">
        <f>VLOOKUP(dataset_table[[#This Row],[id]],dataset!$A$2:$I$2533,7,FALSE)</f>
        <v>8.1</v>
      </c>
      <c r="G339">
        <f>VLOOKUP(dataset_table[[#This Row],[id]],dataset!$A$2:$I$2533,8,FALSE)</f>
        <v>0</v>
      </c>
      <c r="H339">
        <f>VLOOKUP(dataset_table[[#This Row],[id]],dataset!$A$2:$I$2533,9,FALSE)</f>
        <v>0.01</v>
      </c>
    </row>
    <row r="340" spans="1:8">
      <c r="A340">
        <f>A339+1</f>
        <v>338</v>
      </c>
      <c r="B340" t="str">
        <f>VLOOKUP(dataset_table[[#This Row],[id]],dataset!$A$2:$I$2533,2,FALSE)</f>
        <v>OMG: Oh My God!</v>
      </c>
      <c r="C340" t="str">
        <f>VLOOKUP(dataset_table[[#This Row],[id]],dataset!$A$2:$I$2533,3,FALSE)</f>
        <v>Umesh Shukla</v>
      </c>
      <c r="D340">
        <f>VLOOKUP(dataset_table[[#This Row],[id]],dataset!$A$2:$I$2533,4,FALSE)</f>
        <v>2012</v>
      </c>
      <c r="E340">
        <f>VLOOKUP(dataset_table[[#This Row],[id]],dataset!$A$2:$I$2533,5,FALSE)</f>
        <v>125</v>
      </c>
      <c r="F340">
        <f>VLOOKUP(dataset_table[[#This Row],[id]],dataset!$A$2:$I$2533,7,FALSE)</f>
        <v>8.1</v>
      </c>
      <c r="G340">
        <f>VLOOKUP(dataset_table[[#This Row],[id]],dataset!$A$2:$I$2533,8,FALSE)</f>
        <v>0</v>
      </c>
      <c r="H340">
        <f>VLOOKUP(dataset_table[[#This Row],[id]],dataset!$A$2:$I$2533,9,FALSE)</f>
        <v>0.92</v>
      </c>
    </row>
    <row r="341" spans="1:8">
      <c r="A341">
        <f>A340+1</f>
        <v>339</v>
      </c>
      <c r="B341" t="str">
        <f>VLOOKUP(dataset_table[[#This Row],[id]],dataset!$A$2:$I$2533,2,FALSE)</f>
        <v>Black</v>
      </c>
      <c r="C341" t="str">
        <f>VLOOKUP(dataset_table[[#This Row],[id]],dataset!$A$2:$I$2533,3,FALSE)</f>
        <v>Sanjay Leela Bhansali</v>
      </c>
      <c r="D341">
        <f>VLOOKUP(dataset_table[[#This Row],[id]],dataset!$A$2:$I$2533,4,FALSE)</f>
        <v>2005</v>
      </c>
      <c r="E341">
        <f>VLOOKUP(dataset_table[[#This Row],[id]],dataset!$A$2:$I$2533,5,FALSE)</f>
        <v>122</v>
      </c>
      <c r="F341">
        <f>VLOOKUP(dataset_table[[#This Row],[id]],dataset!$A$2:$I$2533,7,FALSE)</f>
        <v>8.1</v>
      </c>
      <c r="G341">
        <f>VLOOKUP(dataset_table[[#This Row],[id]],dataset!$A$2:$I$2533,8,FALSE)</f>
        <v>0</v>
      </c>
      <c r="H341">
        <f>VLOOKUP(dataset_table[[#This Row],[id]],dataset!$A$2:$I$2533,9,FALSE)</f>
        <v>0.73</v>
      </c>
    </row>
    <row r="342" spans="1:8">
      <c r="A342">
        <f>A341+1</f>
        <v>340</v>
      </c>
      <c r="B342" t="str">
        <f>VLOOKUP(dataset_table[[#This Row],[id]],dataset!$A$2:$I$2533,2,FALSE)</f>
        <v>Everything's Gonna Be Great</v>
      </c>
      <c r="C342" t="str">
        <f>VLOOKUP(dataset_table[[#This Row],[id]],dataset!$A$2:$I$2533,3,FALSE)</f>
        <v>Ömer Vargi</v>
      </c>
      <c r="D342">
        <f>VLOOKUP(dataset_table[[#This Row],[id]],dataset!$A$2:$I$2533,4,FALSE)</f>
        <v>1998</v>
      </c>
      <c r="E342">
        <f>VLOOKUP(dataset_table[[#This Row],[id]],dataset!$A$2:$I$2533,5,FALSE)</f>
        <v>107</v>
      </c>
      <c r="F342">
        <f>VLOOKUP(dataset_table[[#This Row],[id]],dataset!$A$2:$I$2533,7,FALSE)</f>
        <v>8.1</v>
      </c>
      <c r="G342">
        <f>VLOOKUP(dataset_table[[#This Row],[id]],dataset!$A$2:$I$2533,8,FALSE)</f>
        <v>0</v>
      </c>
      <c r="H342">
        <f>VLOOKUP(dataset_table[[#This Row],[id]],dataset!$A$2:$I$2533,9,FALSE)</f>
        <v>0</v>
      </c>
    </row>
    <row r="343" spans="1:8">
      <c r="A343">
        <f>A342+1</f>
        <v>341</v>
      </c>
      <c r="B343" t="str">
        <f>VLOOKUP(dataset_table[[#This Row],[id]],dataset!$A$2:$I$2533,2,FALSE)</f>
        <v>Sarfarosh</v>
      </c>
      <c r="C343" t="str">
        <f>VLOOKUP(dataset_table[[#This Row],[id]],dataset!$A$2:$I$2533,3,FALSE)</f>
        <v>John Mathew Matthan</v>
      </c>
      <c r="D343">
        <f>VLOOKUP(dataset_table[[#This Row],[id]],dataset!$A$2:$I$2533,4,FALSE)</f>
        <v>1999</v>
      </c>
      <c r="E343">
        <f>VLOOKUP(dataset_table[[#This Row],[id]],dataset!$A$2:$I$2533,5,FALSE)</f>
        <v>174</v>
      </c>
      <c r="F343">
        <f>VLOOKUP(dataset_table[[#This Row],[id]],dataset!$A$2:$I$2533,7,FALSE)</f>
        <v>8.1</v>
      </c>
      <c r="G343">
        <f>VLOOKUP(dataset_table[[#This Row],[id]],dataset!$A$2:$I$2533,8,FALSE)</f>
        <v>0</v>
      </c>
      <c r="H343">
        <f>VLOOKUP(dataset_table[[#This Row],[id]],dataset!$A$2:$I$2533,9,FALSE)</f>
        <v>0</v>
      </c>
    </row>
    <row r="344" spans="1:8">
      <c r="A344">
        <f>A343+1</f>
        <v>342</v>
      </c>
      <c r="B344" t="str">
        <f>VLOOKUP(dataset_table[[#This Row],[id]],dataset!$A$2:$I$2533,2,FALSE)</f>
        <v>Anand</v>
      </c>
      <c r="C344" t="str">
        <f>VLOOKUP(dataset_table[[#This Row],[id]],dataset!$A$2:$I$2533,3,FALSE)</f>
        <v>Hrishikesh Mukherjee</v>
      </c>
      <c r="D344">
        <f>VLOOKUP(dataset_table[[#This Row],[id]],dataset!$A$2:$I$2533,4,FALSE)</f>
        <v>1971</v>
      </c>
      <c r="E344">
        <f>VLOOKUP(dataset_table[[#This Row],[id]],dataset!$A$2:$I$2533,5,FALSE)</f>
        <v>122</v>
      </c>
      <c r="F344">
        <f>VLOOKUP(dataset_table[[#This Row],[id]],dataset!$A$2:$I$2533,7,FALSE)</f>
        <v>8.1</v>
      </c>
      <c r="G344">
        <f>VLOOKUP(dataset_table[[#This Row],[id]],dataset!$A$2:$I$2533,8,FALSE)</f>
        <v>0</v>
      </c>
      <c r="H344">
        <f>VLOOKUP(dataset_table[[#This Row],[id]],dataset!$A$2:$I$2533,9,FALSE)</f>
        <v>0</v>
      </c>
    </row>
    <row r="345" spans="1:8">
      <c r="A345">
        <f>A344+1</f>
        <v>343</v>
      </c>
      <c r="B345" t="str">
        <f>VLOOKUP(dataset_table[[#This Row],[id]],dataset!$A$2:$I$2533,2,FALSE)</f>
        <v>Dune</v>
      </c>
      <c r="C345" t="str">
        <f>VLOOKUP(dataset_table[[#This Row],[id]],dataset!$A$2:$I$2533,3,FALSE)</f>
        <v>Denis Villeneuve</v>
      </c>
      <c r="D345">
        <f>VLOOKUP(dataset_table[[#This Row],[id]],dataset!$A$2:$I$2533,4,FALSE)</f>
        <v>2021</v>
      </c>
      <c r="E345">
        <f>VLOOKUP(dataset_table[[#This Row],[id]],dataset!$A$2:$I$2533,5,FALSE)</f>
        <v>155</v>
      </c>
      <c r="F345">
        <f>VLOOKUP(dataset_table[[#This Row],[id]],dataset!$A$2:$I$2533,7,FALSE)</f>
        <v>8</v>
      </c>
      <c r="G345">
        <f>VLOOKUP(dataset_table[[#This Row],[id]],dataset!$A$2:$I$2533,8,FALSE)</f>
        <v>74</v>
      </c>
      <c r="H345">
        <f>VLOOKUP(dataset_table[[#This Row],[id]],dataset!$A$2:$I$2533,9,FALSE)</f>
        <v>108.33</v>
      </c>
    </row>
    <row r="346" spans="1:8">
      <c r="A346">
        <f>A345+1</f>
        <v>344</v>
      </c>
      <c r="B346" t="str">
        <f>VLOOKUP(dataset_table[[#This Row],[id]],dataset!$A$2:$I$2533,2,FALSE)</f>
        <v>Blade Runner 2049</v>
      </c>
      <c r="C346" t="str">
        <f>VLOOKUP(dataset_table[[#This Row],[id]],dataset!$A$2:$I$2533,3,FALSE)</f>
        <v>Denis Villeneuve</v>
      </c>
      <c r="D346">
        <f>VLOOKUP(dataset_table[[#This Row],[id]],dataset!$A$2:$I$2533,4,FALSE)</f>
        <v>2017</v>
      </c>
      <c r="E346">
        <f>VLOOKUP(dataset_table[[#This Row],[id]],dataset!$A$2:$I$2533,5,FALSE)</f>
        <v>164</v>
      </c>
      <c r="F346">
        <f>VLOOKUP(dataset_table[[#This Row],[id]],dataset!$A$2:$I$2533,7,FALSE)</f>
        <v>8</v>
      </c>
      <c r="G346">
        <f>VLOOKUP(dataset_table[[#This Row],[id]],dataset!$A$2:$I$2533,8,FALSE)</f>
        <v>81</v>
      </c>
      <c r="H346">
        <f>VLOOKUP(dataset_table[[#This Row],[id]],dataset!$A$2:$I$2533,9,FALSE)</f>
        <v>92.05</v>
      </c>
    </row>
    <row r="347" spans="1:8">
      <c r="A347">
        <f>A346+1</f>
        <v>345</v>
      </c>
      <c r="B347" t="str">
        <f>VLOOKUP(dataset_table[[#This Row],[id]],dataset!$A$2:$I$2533,2,FALSE)</f>
        <v>Guardians of the Galaxy</v>
      </c>
      <c r="C347" t="str">
        <f>VLOOKUP(dataset_table[[#This Row],[id]],dataset!$A$2:$I$2533,3,FALSE)</f>
        <v>James Gunn</v>
      </c>
      <c r="D347">
        <f>VLOOKUP(dataset_table[[#This Row],[id]],dataset!$A$2:$I$2533,4,FALSE)</f>
        <v>2014</v>
      </c>
      <c r="E347">
        <f>VLOOKUP(dataset_table[[#This Row],[id]],dataset!$A$2:$I$2533,5,FALSE)</f>
        <v>121</v>
      </c>
      <c r="F347">
        <f>VLOOKUP(dataset_table[[#This Row],[id]],dataset!$A$2:$I$2533,7,FALSE)</f>
        <v>8</v>
      </c>
      <c r="G347">
        <f>VLOOKUP(dataset_table[[#This Row],[id]],dataset!$A$2:$I$2533,8,FALSE)</f>
        <v>76</v>
      </c>
      <c r="H347">
        <f>VLOOKUP(dataset_table[[#This Row],[id]],dataset!$A$2:$I$2533,9,FALSE)</f>
        <v>333.18</v>
      </c>
    </row>
    <row r="348" spans="1:8">
      <c r="A348">
        <f>A347+1</f>
        <v>346</v>
      </c>
      <c r="B348" t="str">
        <f>VLOOKUP(dataset_table[[#This Row],[id]],dataset!$A$2:$I$2533,2,FALSE)</f>
        <v>Deadpool</v>
      </c>
      <c r="C348" t="str">
        <f>VLOOKUP(dataset_table[[#This Row],[id]],dataset!$A$2:$I$2533,3,FALSE)</f>
        <v>Tim Miller</v>
      </c>
      <c r="D348">
        <f>VLOOKUP(dataset_table[[#This Row],[id]],dataset!$A$2:$I$2533,4,FALSE)</f>
        <v>2016</v>
      </c>
      <c r="E348">
        <f>VLOOKUP(dataset_table[[#This Row],[id]],dataset!$A$2:$I$2533,5,FALSE)</f>
        <v>108</v>
      </c>
      <c r="F348">
        <f>VLOOKUP(dataset_table[[#This Row],[id]],dataset!$A$2:$I$2533,7,FALSE)</f>
        <v>8</v>
      </c>
      <c r="G348">
        <f>VLOOKUP(dataset_table[[#This Row],[id]],dataset!$A$2:$I$2533,8,FALSE)</f>
        <v>65</v>
      </c>
      <c r="H348">
        <f>VLOOKUP(dataset_table[[#This Row],[id]],dataset!$A$2:$I$2533,9,FALSE)</f>
        <v>363.07</v>
      </c>
    </row>
    <row r="349" spans="1:8">
      <c r="A349">
        <f>A348+1</f>
        <v>347</v>
      </c>
      <c r="B349" t="str">
        <f>VLOOKUP(dataset_table[[#This Row],[id]],dataset!$A$2:$I$2533,2,FALSE)</f>
        <v>Rain Man</v>
      </c>
      <c r="C349" t="str">
        <f>VLOOKUP(dataset_table[[#This Row],[id]],dataset!$A$2:$I$2533,3,FALSE)</f>
        <v>Barry Levinson</v>
      </c>
      <c r="D349">
        <f>VLOOKUP(dataset_table[[#This Row],[id]],dataset!$A$2:$I$2533,4,FALSE)</f>
        <v>1988</v>
      </c>
      <c r="E349">
        <f>VLOOKUP(dataset_table[[#This Row],[id]],dataset!$A$2:$I$2533,5,FALSE)</f>
        <v>133</v>
      </c>
      <c r="F349">
        <f>VLOOKUP(dataset_table[[#This Row],[id]],dataset!$A$2:$I$2533,7,FALSE)</f>
        <v>8</v>
      </c>
      <c r="G349">
        <f>VLOOKUP(dataset_table[[#This Row],[id]],dataset!$A$2:$I$2533,8,FALSE)</f>
        <v>65</v>
      </c>
      <c r="H349">
        <f>VLOOKUP(dataset_table[[#This Row],[id]],dataset!$A$2:$I$2533,9,FALSE)</f>
        <v>178.8</v>
      </c>
    </row>
    <row r="350" spans="1:8">
      <c r="A350">
        <f>A349+1</f>
        <v>348</v>
      </c>
      <c r="B350" t="str">
        <f>VLOOKUP(dataset_table[[#This Row],[id]],dataset!$A$2:$I$2533,2,FALSE)</f>
        <v>Black Swan</v>
      </c>
      <c r="C350" t="str">
        <f>VLOOKUP(dataset_table[[#This Row],[id]],dataset!$A$2:$I$2533,3,FALSE)</f>
        <v>Darren Aronofsky</v>
      </c>
      <c r="D350">
        <f>VLOOKUP(dataset_table[[#This Row],[id]],dataset!$A$2:$I$2533,4,FALSE)</f>
        <v>2010</v>
      </c>
      <c r="E350">
        <f>VLOOKUP(dataset_table[[#This Row],[id]],dataset!$A$2:$I$2533,5,FALSE)</f>
        <v>108</v>
      </c>
      <c r="F350">
        <f>VLOOKUP(dataset_table[[#This Row],[id]],dataset!$A$2:$I$2533,7,FALSE)</f>
        <v>8</v>
      </c>
      <c r="G350">
        <f>VLOOKUP(dataset_table[[#This Row],[id]],dataset!$A$2:$I$2533,8,FALSE)</f>
        <v>79</v>
      </c>
      <c r="H350">
        <f>VLOOKUP(dataset_table[[#This Row],[id]],dataset!$A$2:$I$2533,9,FALSE)</f>
        <v>106.95</v>
      </c>
    </row>
    <row r="351" spans="1:8">
      <c r="A351">
        <f>A350+1</f>
        <v>349</v>
      </c>
      <c r="B351" t="str">
        <f>VLOOKUP(dataset_table[[#This Row],[id]],dataset!$A$2:$I$2533,2,FALSE)</f>
        <v>The Princess Bride</v>
      </c>
      <c r="C351" t="str">
        <f>VLOOKUP(dataset_table[[#This Row],[id]],dataset!$A$2:$I$2533,3,FALSE)</f>
        <v>Rob Reiner</v>
      </c>
      <c r="D351">
        <f>VLOOKUP(dataset_table[[#This Row],[id]],dataset!$A$2:$I$2533,4,FALSE)</f>
        <v>1987</v>
      </c>
      <c r="E351">
        <f>VLOOKUP(dataset_table[[#This Row],[id]],dataset!$A$2:$I$2533,5,FALSE)</f>
        <v>98</v>
      </c>
      <c r="F351">
        <f>VLOOKUP(dataset_table[[#This Row],[id]],dataset!$A$2:$I$2533,7,FALSE)</f>
        <v>8</v>
      </c>
      <c r="G351">
        <f>VLOOKUP(dataset_table[[#This Row],[id]],dataset!$A$2:$I$2533,8,FALSE)</f>
        <v>77</v>
      </c>
      <c r="H351">
        <f>VLOOKUP(dataset_table[[#This Row],[id]],dataset!$A$2:$I$2533,9,FALSE)</f>
        <v>30.86</v>
      </c>
    </row>
    <row r="352" spans="1:8">
      <c r="A352">
        <f>A351+1</f>
        <v>350</v>
      </c>
      <c r="B352" t="str">
        <f>VLOOKUP(dataset_table[[#This Row],[id]],dataset!$A$2:$I$2533,2,FALSE)</f>
        <v>The Avengers</v>
      </c>
      <c r="C352" t="str">
        <f>VLOOKUP(dataset_table[[#This Row],[id]],dataset!$A$2:$I$2533,3,FALSE)</f>
        <v>Joss Whedon</v>
      </c>
      <c r="D352">
        <f>VLOOKUP(dataset_table[[#This Row],[id]],dataset!$A$2:$I$2533,4,FALSE)</f>
        <v>2012</v>
      </c>
      <c r="E352">
        <f>VLOOKUP(dataset_table[[#This Row],[id]],dataset!$A$2:$I$2533,5,FALSE)</f>
        <v>143</v>
      </c>
      <c r="F352">
        <f>VLOOKUP(dataset_table[[#This Row],[id]],dataset!$A$2:$I$2533,7,FALSE)</f>
        <v>8</v>
      </c>
      <c r="G352">
        <f>VLOOKUP(dataset_table[[#This Row],[id]],dataset!$A$2:$I$2533,8,FALSE)</f>
        <v>69</v>
      </c>
      <c r="H352">
        <f>VLOOKUP(dataset_table[[#This Row],[id]],dataset!$A$2:$I$2533,9,FALSE)</f>
        <v>623.28</v>
      </c>
    </row>
    <row r="353" spans="1:8">
      <c r="A353">
        <f>A352+1</f>
        <v>351</v>
      </c>
      <c r="B353" t="str">
        <f>VLOOKUP(dataset_table[[#This Row],[id]],dataset!$A$2:$I$2533,2,FALSE)</f>
        <v>La La Land</v>
      </c>
      <c r="C353" t="str">
        <f>VLOOKUP(dataset_table[[#This Row],[id]],dataset!$A$2:$I$2533,3,FALSE)</f>
        <v>Damien Chazelle</v>
      </c>
      <c r="D353">
        <f>VLOOKUP(dataset_table[[#This Row],[id]],dataset!$A$2:$I$2533,4,FALSE)</f>
        <v>2016</v>
      </c>
      <c r="E353">
        <f>VLOOKUP(dataset_table[[#This Row],[id]],dataset!$A$2:$I$2533,5,FALSE)</f>
        <v>128</v>
      </c>
      <c r="F353">
        <f>VLOOKUP(dataset_table[[#This Row],[id]],dataset!$A$2:$I$2533,7,FALSE)</f>
        <v>8</v>
      </c>
      <c r="G353">
        <f>VLOOKUP(dataset_table[[#This Row],[id]],dataset!$A$2:$I$2533,8,FALSE)</f>
        <v>94</v>
      </c>
      <c r="H353">
        <f>VLOOKUP(dataset_table[[#This Row],[id]],dataset!$A$2:$I$2533,9,FALSE)</f>
        <v>151.1</v>
      </c>
    </row>
    <row r="354" spans="1:8">
      <c r="A354">
        <f>A353+1</f>
        <v>352</v>
      </c>
      <c r="B354" t="str">
        <f>VLOOKUP(dataset_table[[#This Row],[id]],dataset!$A$2:$I$2533,2,FALSE)</f>
        <v>The Martian</v>
      </c>
      <c r="C354" t="str">
        <f>VLOOKUP(dataset_table[[#This Row],[id]],dataset!$A$2:$I$2533,3,FALSE)</f>
        <v>Ridley Scott</v>
      </c>
      <c r="D354">
        <f>VLOOKUP(dataset_table[[#This Row],[id]],dataset!$A$2:$I$2533,4,FALSE)</f>
        <v>2015</v>
      </c>
      <c r="E354">
        <f>VLOOKUP(dataset_table[[#This Row],[id]],dataset!$A$2:$I$2533,5,FALSE)</f>
        <v>144</v>
      </c>
      <c r="F354">
        <f>VLOOKUP(dataset_table[[#This Row],[id]],dataset!$A$2:$I$2533,7,FALSE)</f>
        <v>8</v>
      </c>
      <c r="G354">
        <f>VLOOKUP(dataset_table[[#This Row],[id]],dataset!$A$2:$I$2533,8,FALSE)</f>
        <v>80</v>
      </c>
      <c r="H354">
        <f>VLOOKUP(dataset_table[[#This Row],[id]],dataset!$A$2:$I$2533,9,FALSE)</f>
        <v>228.43</v>
      </c>
    </row>
    <row r="355" spans="1:8">
      <c r="A355">
        <f>A354+1</f>
        <v>353</v>
      </c>
      <c r="B355" t="str">
        <f>VLOOKUP(dataset_table[[#This Row],[id]],dataset!$A$2:$I$2533,2,FALSE)</f>
        <v>Donnie Darko</v>
      </c>
      <c r="C355" t="str">
        <f>VLOOKUP(dataset_table[[#This Row],[id]],dataset!$A$2:$I$2533,3,FALSE)</f>
        <v>Richard Kelly</v>
      </c>
      <c r="D355">
        <f>VLOOKUP(dataset_table[[#This Row],[id]],dataset!$A$2:$I$2533,4,FALSE)</f>
        <v>2001</v>
      </c>
      <c r="E355">
        <f>VLOOKUP(dataset_table[[#This Row],[id]],dataset!$A$2:$I$2533,5,FALSE)</f>
        <v>113</v>
      </c>
      <c r="F355">
        <f>VLOOKUP(dataset_table[[#This Row],[id]],dataset!$A$2:$I$2533,7,FALSE)</f>
        <v>8</v>
      </c>
      <c r="G355">
        <f>VLOOKUP(dataset_table[[#This Row],[id]],dataset!$A$2:$I$2533,8,FALSE)</f>
        <v>88</v>
      </c>
      <c r="H355">
        <f>VLOOKUP(dataset_table[[#This Row],[id]],dataset!$A$2:$I$2533,9,FALSE)</f>
        <v>1.48</v>
      </c>
    </row>
    <row r="356" spans="1:8">
      <c r="A356">
        <f>A355+1</f>
        <v>354</v>
      </c>
      <c r="B356" t="str">
        <f>VLOOKUP(dataset_table[[#This Row],[id]],dataset!$A$2:$I$2533,2,FALSE)</f>
        <v>The Incredibles</v>
      </c>
      <c r="C356" t="str">
        <f>VLOOKUP(dataset_table[[#This Row],[id]],dataset!$A$2:$I$2533,3,FALSE)</f>
        <v>Brad Bird</v>
      </c>
      <c r="D356">
        <f>VLOOKUP(dataset_table[[#This Row],[id]],dataset!$A$2:$I$2533,4,FALSE)</f>
        <v>2004</v>
      </c>
      <c r="E356">
        <f>VLOOKUP(dataset_table[[#This Row],[id]],dataset!$A$2:$I$2533,5,FALSE)</f>
        <v>115</v>
      </c>
      <c r="F356">
        <f>VLOOKUP(dataset_table[[#This Row],[id]],dataset!$A$2:$I$2533,7,FALSE)</f>
        <v>8</v>
      </c>
      <c r="G356">
        <f>VLOOKUP(dataset_table[[#This Row],[id]],dataset!$A$2:$I$2533,8,FALSE)</f>
        <v>90</v>
      </c>
      <c r="H356">
        <f>VLOOKUP(dataset_table[[#This Row],[id]],dataset!$A$2:$I$2533,9,FALSE)</f>
        <v>261.44</v>
      </c>
    </row>
    <row r="357" spans="1:8">
      <c r="A357">
        <f>A356+1</f>
        <v>355</v>
      </c>
      <c r="B357" t="str">
        <f>VLOOKUP(dataset_table[[#This Row],[id]],dataset!$A$2:$I$2533,2,FALSE)</f>
        <v>Her</v>
      </c>
      <c r="C357" t="str">
        <f>VLOOKUP(dataset_table[[#This Row],[id]],dataset!$A$2:$I$2533,3,FALSE)</f>
        <v>Spike Jonze</v>
      </c>
      <c r="D357">
        <f>VLOOKUP(dataset_table[[#This Row],[id]],dataset!$A$2:$I$2533,4,FALSE)</f>
        <v>2013</v>
      </c>
      <c r="E357">
        <f>VLOOKUP(dataset_table[[#This Row],[id]],dataset!$A$2:$I$2533,5,FALSE)</f>
        <v>126</v>
      </c>
      <c r="F357">
        <f>VLOOKUP(dataset_table[[#This Row],[id]],dataset!$A$2:$I$2533,7,FALSE)</f>
        <v>8</v>
      </c>
      <c r="G357">
        <f>VLOOKUP(dataset_table[[#This Row],[id]],dataset!$A$2:$I$2533,8,FALSE)</f>
        <v>91</v>
      </c>
      <c r="H357">
        <f>VLOOKUP(dataset_table[[#This Row],[id]],dataset!$A$2:$I$2533,9,FALSE)</f>
        <v>25.57</v>
      </c>
    </row>
    <row r="358" spans="1:8">
      <c r="A358">
        <f>A357+1</f>
        <v>356</v>
      </c>
      <c r="B358" t="str">
        <f>VLOOKUP(dataset_table[[#This Row],[id]],dataset!$A$2:$I$2533,2,FALSE)</f>
        <v>Zootopia</v>
      </c>
      <c r="C358" t="str">
        <f>VLOOKUP(dataset_table[[#This Row],[id]],dataset!$A$2:$I$2533,3,FALSE)</f>
        <v>Byron Howard</v>
      </c>
      <c r="D358">
        <f>VLOOKUP(dataset_table[[#This Row],[id]],dataset!$A$2:$I$2533,4,FALSE)</f>
        <v>2016</v>
      </c>
      <c r="E358">
        <f>VLOOKUP(dataset_table[[#This Row],[id]],dataset!$A$2:$I$2533,5,FALSE)</f>
        <v>108</v>
      </c>
      <c r="F358">
        <f>VLOOKUP(dataset_table[[#This Row],[id]],dataset!$A$2:$I$2533,7,FALSE)</f>
        <v>8</v>
      </c>
      <c r="G358">
        <f>VLOOKUP(dataset_table[[#This Row],[id]],dataset!$A$2:$I$2533,8,FALSE)</f>
        <v>78</v>
      </c>
      <c r="H358">
        <f>VLOOKUP(dataset_table[[#This Row],[id]],dataset!$A$2:$I$2533,9,FALSE)</f>
        <v>341.27</v>
      </c>
    </row>
    <row r="359" spans="1:8">
      <c r="A359">
        <f>A358+1</f>
        <v>357</v>
      </c>
      <c r="B359" t="str">
        <f>VLOOKUP(dataset_table[[#This Row],[id]],dataset!$A$2:$I$2533,2,FALSE)</f>
        <v>The Graduate</v>
      </c>
      <c r="C359" t="str">
        <f>VLOOKUP(dataset_table[[#This Row],[id]],dataset!$A$2:$I$2533,3,FALSE)</f>
        <v>Mike Nichols</v>
      </c>
      <c r="D359">
        <f>VLOOKUP(dataset_table[[#This Row],[id]],dataset!$A$2:$I$2533,4,FALSE)</f>
        <v>1967</v>
      </c>
      <c r="E359">
        <f>VLOOKUP(dataset_table[[#This Row],[id]],dataset!$A$2:$I$2533,5,FALSE)</f>
        <v>106</v>
      </c>
      <c r="F359">
        <f>VLOOKUP(dataset_table[[#This Row],[id]],dataset!$A$2:$I$2533,7,FALSE)</f>
        <v>8</v>
      </c>
      <c r="G359">
        <f>VLOOKUP(dataset_table[[#This Row],[id]],dataset!$A$2:$I$2533,8,FALSE)</f>
        <v>83</v>
      </c>
      <c r="H359">
        <f>VLOOKUP(dataset_table[[#This Row],[id]],dataset!$A$2:$I$2533,9,FALSE)</f>
        <v>104.95</v>
      </c>
    </row>
    <row r="360" spans="1:8">
      <c r="A360">
        <f>A359+1</f>
        <v>358</v>
      </c>
      <c r="B360" t="str">
        <f>VLOOKUP(dataset_table[[#This Row],[id]],dataset!$A$2:$I$2533,2,FALSE)</f>
        <v>Casino Royale</v>
      </c>
      <c r="C360" t="str">
        <f>VLOOKUP(dataset_table[[#This Row],[id]],dataset!$A$2:$I$2533,3,FALSE)</f>
        <v>Martin Campbell</v>
      </c>
      <c r="D360">
        <f>VLOOKUP(dataset_table[[#This Row],[id]],dataset!$A$2:$I$2533,4,FALSE)</f>
        <v>2006</v>
      </c>
      <c r="E360">
        <f>VLOOKUP(dataset_table[[#This Row],[id]],dataset!$A$2:$I$2533,5,FALSE)</f>
        <v>144</v>
      </c>
      <c r="F360">
        <f>VLOOKUP(dataset_table[[#This Row],[id]],dataset!$A$2:$I$2533,7,FALSE)</f>
        <v>8</v>
      </c>
      <c r="G360">
        <f>VLOOKUP(dataset_table[[#This Row],[id]],dataset!$A$2:$I$2533,8,FALSE)</f>
        <v>80</v>
      </c>
      <c r="H360">
        <f>VLOOKUP(dataset_table[[#This Row],[id]],dataset!$A$2:$I$2533,9,FALSE)</f>
        <v>167.45</v>
      </c>
    </row>
    <row r="361" spans="1:8">
      <c r="A361">
        <f>A360+1</f>
        <v>359</v>
      </c>
      <c r="B361" t="str">
        <f>VLOOKUP(dataset_table[[#This Row],[id]],dataset!$A$2:$I$2533,2,FALSE)</f>
        <v>The Revenant</v>
      </c>
      <c r="C361" t="str">
        <f>VLOOKUP(dataset_table[[#This Row],[id]],dataset!$A$2:$I$2533,3,FALSE)</f>
        <v>Alejandro G. Iñárritu</v>
      </c>
      <c r="D361">
        <f>VLOOKUP(dataset_table[[#This Row],[id]],dataset!$A$2:$I$2533,4,FALSE)</f>
        <v>2015</v>
      </c>
      <c r="E361">
        <f>VLOOKUP(dataset_table[[#This Row],[id]],dataset!$A$2:$I$2533,5,FALSE)</f>
        <v>156</v>
      </c>
      <c r="F361">
        <f>VLOOKUP(dataset_table[[#This Row],[id]],dataset!$A$2:$I$2533,7,FALSE)</f>
        <v>8</v>
      </c>
      <c r="G361">
        <f>VLOOKUP(dataset_table[[#This Row],[id]],dataset!$A$2:$I$2533,8,FALSE)</f>
        <v>76</v>
      </c>
      <c r="H361">
        <f>VLOOKUP(dataset_table[[#This Row],[id]],dataset!$A$2:$I$2533,9,FALSE)</f>
        <v>183.64</v>
      </c>
    </row>
    <row r="362" spans="1:8">
      <c r="A362">
        <f>A361+1</f>
        <v>360</v>
      </c>
      <c r="B362" t="str">
        <f>VLOOKUP(dataset_table[[#This Row],[id]],dataset!$A$2:$I$2533,2,FALSE)</f>
        <v>The Imitation Game</v>
      </c>
      <c r="C362" t="str">
        <f>VLOOKUP(dataset_table[[#This Row],[id]],dataset!$A$2:$I$2533,3,FALSE)</f>
        <v>Morten Tyldum</v>
      </c>
      <c r="D362">
        <f>VLOOKUP(dataset_table[[#This Row],[id]],dataset!$A$2:$I$2533,4,FALSE)</f>
        <v>2014</v>
      </c>
      <c r="E362">
        <f>VLOOKUP(dataset_table[[#This Row],[id]],dataset!$A$2:$I$2533,5,FALSE)</f>
        <v>114</v>
      </c>
      <c r="F362">
        <f>VLOOKUP(dataset_table[[#This Row],[id]],dataset!$A$2:$I$2533,7,FALSE)</f>
        <v>8</v>
      </c>
      <c r="G362">
        <f>VLOOKUP(dataset_table[[#This Row],[id]],dataset!$A$2:$I$2533,8,FALSE)</f>
        <v>71</v>
      </c>
      <c r="H362">
        <f>VLOOKUP(dataset_table[[#This Row],[id]],dataset!$A$2:$I$2533,9,FALSE)</f>
        <v>91.13</v>
      </c>
    </row>
    <row r="363" spans="1:8">
      <c r="A363">
        <f>A362+1</f>
        <v>361</v>
      </c>
      <c r="B363" t="str">
        <f>VLOOKUP(dataset_table[[#This Row],[id]],dataset!$A$2:$I$2533,2,FALSE)</f>
        <v>Sin City</v>
      </c>
      <c r="C363" t="str">
        <f>VLOOKUP(dataset_table[[#This Row],[id]],dataset!$A$2:$I$2533,3,FALSE)</f>
        <v>Frank Miller</v>
      </c>
      <c r="D363">
        <f>VLOOKUP(dataset_table[[#This Row],[id]],dataset!$A$2:$I$2533,4,FALSE)</f>
        <v>2005</v>
      </c>
      <c r="E363">
        <f>VLOOKUP(dataset_table[[#This Row],[id]],dataset!$A$2:$I$2533,5,FALSE)</f>
        <v>124</v>
      </c>
      <c r="F363">
        <f>VLOOKUP(dataset_table[[#This Row],[id]],dataset!$A$2:$I$2533,7,FALSE)</f>
        <v>8</v>
      </c>
      <c r="G363">
        <f>VLOOKUP(dataset_table[[#This Row],[id]],dataset!$A$2:$I$2533,8,FALSE)</f>
        <v>74</v>
      </c>
      <c r="H363">
        <f>VLOOKUP(dataset_table[[#This Row],[id]],dataset!$A$2:$I$2533,9,FALSE)</f>
        <v>74.099999999999994</v>
      </c>
    </row>
    <row r="364" spans="1:8">
      <c r="A364">
        <f>A363+1</f>
        <v>362</v>
      </c>
      <c r="B364" t="str">
        <f>VLOOKUP(dataset_table[[#This Row],[id]],dataset!$A$2:$I$2533,2,FALSE)</f>
        <v>CODA</v>
      </c>
      <c r="C364" t="str">
        <f>VLOOKUP(dataset_table[[#This Row],[id]],dataset!$A$2:$I$2533,3,FALSE)</f>
        <v>Sian Heder</v>
      </c>
      <c r="D364">
        <f>VLOOKUP(dataset_table[[#This Row],[id]],dataset!$A$2:$I$2533,4,FALSE)</f>
        <v>2021</v>
      </c>
      <c r="E364">
        <f>VLOOKUP(dataset_table[[#This Row],[id]],dataset!$A$2:$I$2533,5,FALSE)</f>
        <v>111</v>
      </c>
      <c r="F364">
        <f>VLOOKUP(dataset_table[[#This Row],[id]],dataset!$A$2:$I$2533,7,FALSE)</f>
        <v>8</v>
      </c>
      <c r="G364">
        <f>VLOOKUP(dataset_table[[#This Row],[id]],dataset!$A$2:$I$2533,8,FALSE)</f>
        <v>72</v>
      </c>
      <c r="H364">
        <f>VLOOKUP(dataset_table[[#This Row],[id]],dataset!$A$2:$I$2533,9,FALSE)</f>
        <v>0</v>
      </c>
    </row>
    <row r="365" spans="1:8">
      <c r="A365">
        <f>A364+1</f>
        <v>363</v>
      </c>
      <c r="B365" t="str">
        <f>VLOOKUP(dataset_table[[#This Row],[id]],dataset!$A$2:$I$2533,2,FALSE)</f>
        <v>Dances with Wolves</v>
      </c>
      <c r="C365" t="str">
        <f>VLOOKUP(dataset_table[[#This Row],[id]],dataset!$A$2:$I$2533,3,FALSE)</f>
        <v>Kevin Costner</v>
      </c>
      <c r="D365">
        <f>VLOOKUP(dataset_table[[#This Row],[id]],dataset!$A$2:$I$2533,4,FALSE)</f>
        <v>1990</v>
      </c>
      <c r="E365">
        <f>VLOOKUP(dataset_table[[#This Row],[id]],dataset!$A$2:$I$2533,5,FALSE)</f>
        <v>181</v>
      </c>
      <c r="F365">
        <f>VLOOKUP(dataset_table[[#This Row],[id]],dataset!$A$2:$I$2533,7,FALSE)</f>
        <v>8</v>
      </c>
      <c r="G365">
        <f>VLOOKUP(dataset_table[[#This Row],[id]],dataset!$A$2:$I$2533,8,FALSE)</f>
        <v>72</v>
      </c>
      <c r="H365">
        <f>VLOOKUP(dataset_table[[#This Row],[id]],dataset!$A$2:$I$2533,9,FALSE)</f>
        <v>184.21</v>
      </c>
    </row>
    <row r="366" spans="1:8">
      <c r="A366">
        <f>A365+1</f>
        <v>364</v>
      </c>
      <c r="B366" t="str">
        <f>VLOOKUP(dataset_table[[#This Row],[id]],dataset!$A$2:$I$2533,2,FALSE)</f>
        <v>Magnolia</v>
      </c>
      <c r="C366" t="str">
        <f>VLOOKUP(dataset_table[[#This Row],[id]],dataset!$A$2:$I$2533,3,FALSE)</f>
        <v>Paul Thomas Anderson</v>
      </c>
      <c r="D366">
        <f>VLOOKUP(dataset_table[[#This Row],[id]],dataset!$A$2:$I$2533,4,FALSE)</f>
        <v>1999</v>
      </c>
      <c r="E366">
        <f>VLOOKUP(dataset_table[[#This Row],[id]],dataset!$A$2:$I$2533,5,FALSE)</f>
        <v>188</v>
      </c>
      <c r="F366">
        <f>VLOOKUP(dataset_table[[#This Row],[id]],dataset!$A$2:$I$2533,7,FALSE)</f>
        <v>8</v>
      </c>
      <c r="G366">
        <f>VLOOKUP(dataset_table[[#This Row],[id]],dataset!$A$2:$I$2533,8,FALSE)</f>
        <v>78</v>
      </c>
      <c r="H366">
        <f>VLOOKUP(dataset_table[[#This Row],[id]],dataset!$A$2:$I$2533,9,FALSE)</f>
        <v>22.46</v>
      </c>
    </row>
    <row r="367" spans="1:8">
      <c r="A367">
        <f>A366+1</f>
        <v>365</v>
      </c>
      <c r="B367" t="str">
        <f>VLOOKUP(dataset_table[[#This Row],[id]],dataset!$A$2:$I$2533,2,FALSE)</f>
        <v>Slumdog Millionaire</v>
      </c>
      <c r="C367" t="str">
        <f>VLOOKUP(dataset_table[[#This Row],[id]],dataset!$A$2:$I$2533,3,FALSE)</f>
        <v>Danny Boyle</v>
      </c>
      <c r="D367">
        <f>VLOOKUP(dataset_table[[#This Row],[id]],dataset!$A$2:$I$2533,4,FALSE)</f>
        <v>2008</v>
      </c>
      <c r="E367">
        <f>VLOOKUP(dataset_table[[#This Row],[id]],dataset!$A$2:$I$2533,5,FALSE)</f>
        <v>120</v>
      </c>
      <c r="F367">
        <f>VLOOKUP(dataset_table[[#This Row],[id]],dataset!$A$2:$I$2533,7,FALSE)</f>
        <v>8</v>
      </c>
      <c r="G367">
        <f>VLOOKUP(dataset_table[[#This Row],[id]],dataset!$A$2:$I$2533,8,FALSE)</f>
        <v>84</v>
      </c>
      <c r="H367">
        <f>VLOOKUP(dataset_table[[#This Row],[id]],dataset!$A$2:$I$2533,9,FALSE)</f>
        <v>141.32</v>
      </c>
    </row>
    <row r="368" spans="1:8">
      <c r="A368">
        <f>A367+1</f>
        <v>366</v>
      </c>
      <c r="B368" t="str">
        <f>VLOOKUP(dataset_table[[#This Row],[id]],dataset!$A$2:$I$2533,2,FALSE)</f>
        <v>Scent of a Woman</v>
      </c>
      <c r="C368" t="str">
        <f>VLOOKUP(dataset_table[[#This Row],[id]],dataset!$A$2:$I$2533,3,FALSE)</f>
        <v>Martin Brest</v>
      </c>
      <c r="D368">
        <f>VLOOKUP(dataset_table[[#This Row],[id]],dataset!$A$2:$I$2533,4,FALSE)</f>
        <v>1992</v>
      </c>
      <c r="E368">
        <f>VLOOKUP(dataset_table[[#This Row],[id]],dataset!$A$2:$I$2533,5,FALSE)</f>
        <v>156</v>
      </c>
      <c r="F368">
        <f>VLOOKUP(dataset_table[[#This Row],[id]],dataset!$A$2:$I$2533,7,FALSE)</f>
        <v>8</v>
      </c>
      <c r="G368">
        <f>VLOOKUP(dataset_table[[#This Row],[id]],dataset!$A$2:$I$2533,8,FALSE)</f>
        <v>59</v>
      </c>
      <c r="H368">
        <f>VLOOKUP(dataset_table[[#This Row],[id]],dataset!$A$2:$I$2533,9,FALSE)</f>
        <v>63.9</v>
      </c>
    </row>
    <row r="369" spans="1:8">
      <c r="A369">
        <f>A368+1</f>
        <v>367</v>
      </c>
      <c r="B369" t="str">
        <f>VLOOKUP(dataset_table[[#This Row],[id]],dataset!$A$2:$I$2533,2,FALSE)</f>
        <v>Soul</v>
      </c>
      <c r="C369" t="str">
        <f>VLOOKUP(dataset_table[[#This Row],[id]],dataset!$A$2:$I$2533,3,FALSE)</f>
        <v>Pete Docter</v>
      </c>
      <c r="D369">
        <f>VLOOKUP(dataset_table[[#This Row],[id]],dataset!$A$2:$I$2533,4,FALSE)</f>
        <v>2020</v>
      </c>
      <c r="E369">
        <f>VLOOKUP(dataset_table[[#This Row],[id]],dataset!$A$2:$I$2533,5,FALSE)</f>
        <v>100</v>
      </c>
      <c r="F369">
        <f>VLOOKUP(dataset_table[[#This Row],[id]],dataset!$A$2:$I$2533,7,FALSE)</f>
        <v>8</v>
      </c>
      <c r="G369">
        <f>VLOOKUP(dataset_table[[#This Row],[id]],dataset!$A$2:$I$2533,8,FALSE)</f>
        <v>83</v>
      </c>
      <c r="H369">
        <f>VLOOKUP(dataset_table[[#This Row],[id]],dataset!$A$2:$I$2533,9,FALSE)</f>
        <v>0</v>
      </c>
    </row>
    <row r="370" spans="1:8">
      <c r="A370">
        <f>A369+1</f>
        <v>368</v>
      </c>
      <c r="B370" t="str">
        <f>VLOOKUP(dataset_table[[#This Row],[id]],dataset!$A$2:$I$2533,2,FALSE)</f>
        <v>Groundhog Day</v>
      </c>
      <c r="C370" t="str">
        <f>VLOOKUP(dataset_table[[#This Row],[id]],dataset!$A$2:$I$2533,3,FALSE)</f>
        <v>Harold Ramis</v>
      </c>
      <c r="D370">
        <f>VLOOKUP(dataset_table[[#This Row],[id]],dataset!$A$2:$I$2533,4,FALSE)</f>
        <v>1993</v>
      </c>
      <c r="E370">
        <f>VLOOKUP(dataset_table[[#This Row],[id]],dataset!$A$2:$I$2533,5,FALSE)</f>
        <v>101</v>
      </c>
      <c r="F370">
        <f>VLOOKUP(dataset_table[[#This Row],[id]],dataset!$A$2:$I$2533,7,FALSE)</f>
        <v>8</v>
      </c>
      <c r="G370">
        <f>VLOOKUP(dataset_table[[#This Row],[id]],dataset!$A$2:$I$2533,8,FALSE)</f>
        <v>72</v>
      </c>
      <c r="H370">
        <f>VLOOKUP(dataset_table[[#This Row],[id]],dataset!$A$2:$I$2533,9,FALSE)</f>
        <v>70.91</v>
      </c>
    </row>
    <row r="371" spans="1:8">
      <c r="A371">
        <f>A370+1</f>
        <v>369</v>
      </c>
      <c r="B371" t="str">
        <f>VLOOKUP(dataset_table[[#This Row],[id]],dataset!$A$2:$I$2533,2,FALSE)</f>
        <v>Do the Right Thing</v>
      </c>
      <c r="C371" t="str">
        <f>VLOOKUP(dataset_table[[#This Row],[id]],dataset!$A$2:$I$2533,3,FALSE)</f>
        <v>Spike Lee</v>
      </c>
      <c r="D371">
        <f>VLOOKUP(dataset_table[[#This Row],[id]],dataset!$A$2:$I$2533,4,FALSE)</f>
        <v>1989</v>
      </c>
      <c r="E371">
        <f>VLOOKUP(dataset_table[[#This Row],[id]],dataset!$A$2:$I$2533,5,FALSE)</f>
        <v>120</v>
      </c>
      <c r="F371">
        <f>VLOOKUP(dataset_table[[#This Row],[id]],dataset!$A$2:$I$2533,7,FALSE)</f>
        <v>8</v>
      </c>
      <c r="G371">
        <f>VLOOKUP(dataset_table[[#This Row],[id]],dataset!$A$2:$I$2533,8,FALSE)</f>
        <v>93</v>
      </c>
      <c r="H371">
        <f>VLOOKUP(dataset_table[[#This Row],[id]],dataset!$A$2:$I$2533,9,FALSE)</f>
        <v>27.55</v>
      </c>
    </row>
    <row r="372" spans="1:8">
      <c r="A372">
        <f>A371+1</f>
        <v>370</v>
      </c>
      <c r="B372" t="str">
        <f>VLOOKUP(dataset_table[[#This Row],[id]],dataset!$A$2:$I$2533,2,FALSE)</f>
        <v>Dog Day Afternoon</v>
      </c>
      <c r="C372" t="str">
        <f>VLOOKUP(dataset_table[[#This Row],[id]],dataset!$A$2:$I$2533,3,FALSE)</f>
        <v>Sidney Lumet</v>
      </c>
      <c r="D372">
        <f>VLOOKUP(dataset_table[[#This Row],[id]],dataset!$A$2:$I$2533,4,FALSE)</f>
        <v>1975</v>
      </c>
      <c r="E372">
        <f>VLOOKUP(dataset_table[[#This Row],[id]],dataset!$A$2:$I$2533,5,FALSE)</f>
        <v>125</v>
      </c>
      <c r="F372">
        <f>VLOOKUP(dataset_table[[#This Row],[id]],dataset!$A$2:$I$2533,7,FALSE)</f>
        <v>8</v>
      </c>
      <c r="G372">
        <f>VLOOKUP(dataset_table[[#This Row],[id]],dataset!$A$2:$I$2533,8,FALSE)</f>
        <v>86</v>
      </c>
      <c r="H372">
        <f>VLOOKUP(dataset_table[[#This Row],[id]],dataset!$A$2:$I$2533,9,FALSE)</f>
        <v>50</v>
      </c>
    </row>
    <row r="373" spans="1:8">
      <c r="A373">
        <f>A372+1</f>
        <v>371</v>
      </c>
      <c r="B373" t="str">
        <f>VLOOKUP(dataset_table[[#This Row],[id]],dataset!$A$2:$I$2533,2,FALSE)</f>
        <v>Young Frankenstein</v>
      </c>
      <c r="C373" t="str">
        <f>VLOOKUP(dataset_table[[#This Row],[id]],dataset!$A$2:$I$2533,3,FALSE)</f>
        <v>Mel Brooks</v>
      </c>
      <c r="D373">
        <f>VLOOKUP(dataset_table[[#This Row],[id]],dataset!$A$2:$I$2533,4,FALSE)</f>
        <v>1974</v>
      </c>
      <c r="E373">
        <f>VLOOKUP(dataset_table[[#This Row],[id]],dataset!$A$2:$I$2533,5,FALSE)</f>
        <v>106</v>
      </c>
      <c r="F373">
        <f>VLOOKUP(dataset_table[[#This Row],[id]],dataset!$A$2:$I$2533,7,FALSE)</f>
        <v>8</v>
      </c>
      <c r="G373">
        <f>VLOOKUP(dataset_table[[#This Row],[id]],dataset!$A$2:$I$2533,8,FALSE)</f>
        <v>83</v>
      </c>
      <c r="H373">
        <f>VLOOKUP(dataset_table[[#This Row],[id]],dataset!$A$2:$I$2533,9,FALSE)</f>
        <v>86.3</v>
      </c>
    </row>
    <row r="374" spans="1:8">
      <c r="A374">
        <f>A373+1</f>
        <v>372</v>
      </c>
      <c r="B374" t="str">
        <f>VLOOKUP(dataset_table[[#This Row],[id]],dataset!$A$2:$I$2533,2,FALSE)</f>
        <v>Aladdin</v>
      </c>
      <c r="C374" t="str">
        <f>VLOOKUP(dataset_table[[#This Row],[id]],dataset!$A$2:$I$2533,3,FALSE)</f>
        <v>Ron Clements</v>
      </c>
      <c r="D374">
        <f>VLOOKUP(dataset_table[[#This Row],[id]],dataset!$A$2:$I$2533,4,FALSE)</f>
        <v>1992</v>
      </c>
      <c r="E374">
        <f>VLOOKUP(dataset_table[[#This Row],[id]],dataset!$A$2:$I$2533,5,FALSE)</f>
        <v>90</v>
      </c>
      <c r="F374">
        <f>VLOOKUP(dataset_table[[#This Row],[id]],dataset!$A$2:$I$2533,7,FALSE)</f>
        <v>8</v>
      </c>
      <c r="G374">
        <f>VLOOKUP(dataset_table[[#This Row],[id]],dataset!$A$2:$I$2533,8,FALSE)</f>
        <v>86</v>
      </c>
      <c r="H374">
        <f>VLOOKUP(dataset_table[[#This Row],[id]],dataset!$A$2:$I$2533,9,FALSE)</f>
        <v>217.35</v>
      </c>
    </row>
    <row r="375" spans="1:8">
      <c r="A375">
        <f>A374+1</f>
        <v>373</v>
      </c>
      <c r="B375" t="str">
        <f>VLOOKUP(dataset_table[[#This Row],[id]],dataset!$A$2:$I$2533,2,FALSE)</f>
        <v>Blood Diamond</v>
      </c>
      <c r="C375" t="str">
        <f>VLOOKUP(dataset_table[[#This Row],[id]],dataset!$A$2:$I$2533,3,FALSE)</f>
        <v>Edward Zwick</v>
      </c>
      <c r="D375">
        <f>VLOOKUP(dataset_table[[#This Row],[id]],dataset!$A$2:$I$2533,4,FALSE)</f>
        <v>2006</v>
      </c>
      <c r="E375">
        <f>VLOOKUP(dataset_table[[#This Row],[id]],dataset!$A$2:$I$2533,5,FALSE)</f>
        <v>143</v>
      </c>
      <c r="F375">
        <f>VLOOKUP(dataset_table[[#This Row],[id]],dataset!$A$2:$I$2533,7,FALSE)</f>
        <v>8</v>
      </c>
      <c r="G375">
        <f>VLOOKUP(dataset_table[[#This Row],[id]],dataset!$A$2:$I$2533,8,FALSE)</f>
        <v>64</v>
      </c>
      <c r="H375">
        <f>VLOOKUP(dataset_table[[#This Row],[id]],dataset!$A$2:$I$2533,9,FALSE)</f>
        <v>57.37</v>
      </c>
    </row>
    <row r="376" spans="1:8">
      <c r="A376">
        <f>A375+1</f>
        <v>374</v>
      </c>
      <c r="B376" t="str">
        <f>VLOOKUP(dataset_table[[#This Row],[id]],dataset!$A$2:$I$2533,2,FALSE)</f>
        <v>12 Monkeys</v>
      </c>
      <c r="C376" t="str">
        <f>VLOOKUP(dataset_table[[#This Row],[id]],dataset!$A$2:$I$2533,3,FALSE)</f>
        <v>Terry Gilliam</v>
      </c>
      <c r="D376">
        <f>VLOOKUP(dataset_table[[#This Row],[id]],dataset!$A$2:$I$2533,4,FALSE)</f>
        <v>1995</v>
      </c>
      <c r="E376">
        <f>VLOOKUP(dataset_table[[#This Row],[id]],dataset!$A$2:$I$2533,5,FALSE)</f>
        <v>129</v>
      </c>
      <c r="F376">
        <f>VLOOKUP(dataset_table[[#This Row],[id]],dataset!$A$2:$I$2533,7,FALSE)</f>
        <v>8</v>
      </c>
      <c r="G376">
        <f>VLOOKUP(dataset_table[[#This Row],[id]],dataset!$A$2:$I$2533,8,FALSE)</f>
        <v>74</v>
      </c>
      <c r="H376">
        <f>VLOOKUP(dataset_table[[#This Row],[id]],dataset!$A$2:$I$2533,9,FALSE)</f>
        <v>57.14</v>
      </c>
    </row>
    <row r="377" spans="1:8">
      <c r="A377">
        <f>A376+1</f>
        <v>375</v>
      </c>
      <c r="B377" t="str">
        <f>VLOOKUP(dataset_table[[#This Row],[id]],dataset!$A$2:$I$2533,2,FALSE)</f>
        <v>The Pursuit of Happyness</v>
      </c>
      <c r="C377" t="str">
        <f>VLOOKUP(dataset_table[[#This Row],[id]],dataset!$A$2:$I$2533,3,FALSE)</f>
        <v>Gabriele Muccino</v>
      </c>
      <c r="D377">
        <f>VLOOKUP(dataset_table[[#This Row],[id]],dataset!$A$2:$I$2533,4,FALSE)</f>
        <v>2006</v>
      </c>
      <c r="E377">
        <f>VLOOKUP(dataset_table[[#This Row],[id]],dataset!$A$2:$I$2533,5,FALSE)</f>
        <v>117</v>
      </c>
      <c r="F377">
        <f>VLOOKUP(dataset_table[[#This Row],[id]],dataset!$A$2:$I$2533,7,FALSE)</f>
        <v>8</v>
      </c>
      <c r="G377">
        <f>VLOOKUP(dataset_table[[#This Row],[id]],dataset!$A$2:$I$2533,8,FALSE)</f>
        <v>64</v>
      </c>
      <c r="H377">
        <f>VLOOKUP(dataset_table[[#This Row],[id]],dataset!$A$2:$I$2533,9,FALSE)</f>
        <v>163.57</v>
      </c>
    </row>
    <row r="378" spans="1:8">
      <c r="A378">
        <f>A377+1</f>
        <v>376</v>
      </c>
      <c r="B378" t="str">
        <f>VLOOKUP(dataset_table[[#This Row],[id]],dataset!$A$2:$I$2533,2,FALSE)</f>
        <v>Big Fish</v>
      </c>
      <c r="C378" t="str">
        <f>VLOOKUP(dataset_table[[#This Row],[id]],dataset!$A$2:$I$2533,3,FALSE)</f>
        <v>Tim Burton</v>
      </c>
      <c r="D378">
        <f>VLOOKUP(dataset_table[[#This Row],[id]],dataset!$A$2:$I$2533,4,FALSE)</f>
        <v>2003</v>
      </c>
      <c r="E378">
        <f>VLOOKUP(dataset_table[[#This Row],[id]],dataset!$A$2:$I$2533,5,FALSE)</f>
        <v>125</v>
      </c>
      <c r="F378">
        <f>VLOOKUP(dataset_table[[#This Row],[id]],dataset!$A$2:$I$2533,7,FALSE)</f>
        <v>8</v>
      </c>
      <c r="G378">
        <f>VLOOKUP(dataset_table[[#This Row],[id]],dataset!$A$2:$I$2533,8,FALSE)</f>
        <v>58</v>
      </c>
      <c r="H378">
        <f>VLOOKUP(dataset_table[[#This Row],[id]],dataset!$A$2:$I$2533,9,FALSE)</f>
        <v>66.260000000000005</v>
      </c>
    </row>
    <row r="379" spans="1:8">
      <c r="A379">
        <f>A378+1</f>
        <v>377</v>
      </c>
      <c r="B379" t="str">
        <f>VLOOKUP(dataset_table[[#This Row],[id]],dataset!$A$2:$I$2533,2,FALSE)</f>
        <v>Beauty and the Beast</v>
      </c>
      <c r="C379" t="str">
        <f>VLOOKUP(dataset_table[[#This Row],[id]],dataset!$A$2:$I$2533,3,FALSE)</f>
        <v>Gary Trousdale</v>
      </c>
      <c r="D379">
        <f>VLOOKUP(dataset_table[[#This Row],[id]],dataset!$A$2:$I$2533,4,FALSE)</f>
        <v>1991</v>
      </c>
      <c r="E379">
        <f>VLOOKUP(dataset_table[[#This Row],[id]],dataset!$A$2:$I$2533,5,FALSE)</f>
        <v>84</v>
      </c>
      <c r="F379">
        <f>VLOOKUP(dataset_table[[#This Row],[id]],dataset!$A$2:$I$2533,7,FALSE)</f>
        <v>8</v>
      </c>
      <c r="G379">
        <f>VLOOKUP(dataset_table[[#This Row],[id]],dataset!$A$2:$I$2533,8,FALSE)</f>
        <v>95</v>
      </c>
      <c r="H379">
        <f>VLOOKUP(dataset_table[[#This Row],[id]],dataset!$A$2:$I$2533,9,FALSE)</f>
        <v>218.97</v>
      </c>
    </row>
    <row r="380" spans="1:8">
      <c r="A380">
        <f>A379+1</f>
        <v>378</v>
      </c>
      <c r="B380" t="str">
        <f>VLOOKUP(dataset_table[[#This Row],[id]],dataset!$A$2:$I$2533,2,FALSE)</f>
        <v>JFK</v>
      </c>
      <c r="C380" t="str">
        <f>VLOOKUP(dataset_table[[#This Row],[id]],dataset!$A$2:$I$2533,3,FALSE)</f>
        <v>Oliver Stone</v>
      </c>
      <c r="D380">
        <f>VLOOKUP(dataset_table[[#This Row],[id]],dataset!$A$2:$I$2533,4,FALSE)</f>
        <v>1991</v>
      </c>
      <c r="E380">
        <f>VLOOKUP(dataset_table[[#This Row],[id]],dataset!$A$2:$I$2533,5,FALSE)</f>
        <v>189</v>
      </c>
      <c r="F380">
        <f>VLOOKUP(dataset_table[[#This Row],[id]],dataset!$A$2:$I$2533,7,FALSE)</f>
        <v>8</v>
      </c>
      <c r="G380">
        <f>VLOOKUP(dataset_table[[#This Row],[id]],dataset!$A$2:$I$2533,8,FALSE)</f>
        <v>72</v>
      </c>
      <c r="H380">
        <f>VLOOKUP(dataset_table[[#This Row],[id]],dataset!$A$2:$I$2533,9,FALSE)</f>
        <v>70.41</v>
      </c>
    </row>
    <row r="381" spans="1:8">
      <c r="A381">
        <f>A380+1</f>
        <v>379</v>
      </c>
      <c r="B381" t="str">
        <f>VLOOKUP(dataset_table[[#This Row],[id]],dataset!$A$2:$I$2533,2,FALSE)</f>
        <v>High Noon</v>
      </c>
      <c r="C381" t="str">
        <f>VLOOKUP(dataset_table[[#This Row],[id]],dataset!$A$2:$I$2533,3,FALSE)</f>
        <v>Fred Zinnemann</v>
      </c>
      <c r="D381">
        <f>VLOOKUP(dataset_table[[#This Row],[id]],dataset!$A$2:$I$2533,4,FALSE)</f>
        <v>1952</v>
      </c>
      <c r="E381">
        <f>VLOOKUP(dataset_table[[#This Row],[id]],dataset!$A$2:$I$2533,5,FALSE)</f>
        <v>85</v>
      </c>
      <c r="F381">
        <f>VLOOKUP(dataset_table[[#This Row],[id]],dataset!$A$2:$I$2533,7,FALSE)</f>
        <v>8</v>
      </c>
      <c r="G381">
        <f>VLOOKUP(dataset_table[[#This Row],[id]],dataset!$A$2:$I$2533,8,FALSE)</f>
        <v>89</v>
      </c>
      <c r="H381">
        <f>VLOOKUP(dataset_table[[#This Row],[id]],dataset!$A$2:$I$2533,9,FALSE)</f>
        <v>9.4499999999999993</v>
      </c>
    </row>
    <row r="382" spans="1:8">
      <c r="A382">
        <f>A381+1</f>
        <v>380</v>
      </c>
      <c r="B382" t="str">
        <f>VLOOKUP(dataset_table[[#This Row],[id]],dataset!$A$2:$I$2533,2,FALSE)</f>
        <v>Planet of the Apes</v>
      </c>
      <c r="C382" t="str">
        <f>VLOOKUP(dataset_table[[#This Row],[id]],dataset!$A$2:$I$2533,3,FALSE)</f>
        <v>Franklin J. Schaffner</v>
      </c>
      <c r="D382">
        <f>VLOOKUP(dataset_table[[#This Row],[id]],dataset!$A$2:$I$2533,4,FALSE)</f>
        <v>1968</v>
      </c>
      <c r="E382">
        <f>VLOOKUP(dataset_table[[#This Row],[id]],dataset!$A$2:$I$2533,5,FALSE)</f>
        <v>112</v>
      </c>
      <c r="F382">
        <f>VLOOKUP(dataset_table[[#This Row],[id]],dataset!$A$2:$I$2533,7,FALSE)</f>
        <v>8</v>
      </c>
      <c r="G382">
        <f>VLOOKUP(dataset_table[[#This Row],[id]],dataset!$A$2:$I$2533,8,FALSE)</f>
        <v>79</v>
      </c>
      <c r="H382">
        <f>VLOOKUP(dataset_table[[#This Row],[id]],dataset!$A$2:$I$2533,9,FALSE)</f>
        <v>33.4</v>
      </c>
    </row>
    <row r="383" spans="1:8">
      <c r="A383">
        <f>A382+1</f>
        <v>381</v>
      </c>
      <c r="B383" t="str">
        <f>VLOOKUP(dataset_table[[#This Row],[id]],dataset!$A$2:$I$2533,2,FALSE)</f>
        <v>The Bourne Ultimatum</v>
      </c>
      <c r="C383" t="str">
        <f>VLOOKUP(dataset_table[[#This Row],[id]],dataset!$A$2:$I$2533,3,FALSE)</f>
        <v>Paul Greengrass</v>
      </c>
      <c r="D383">
        <f>VLOOKUP(dataset_table[[#This Row],[id]],dataset!$A$2:$I$2533,4,FALSE)</f>
        <v>2007</v>
      </c>
      <c r="E383">
        <f>VLOOKUP(dataset_table[[#This Row],[id]],dataset!$A$2:$I$2533,5,FALSE)</f>
        <v>115</v>
      </c>
      <c r="F383">
        <f>VLOOKUP(dataset_table[[#This Row],[id]],dataset!$A$2:$I$2533,7,FALSE)</f>
        <v>8</v>
      </c>
      <c r="G383">
        <f>VLOOKUP(dataset_table[[#This Row],[id]],dataset!$A$2:$I$2533,8,FALSE)</f>
        <v>85</v>
      </c>
      <c r="H383">
        <f>VLOOKUP(dataset_table[[#This Row],[id]],dataset!$A$2:$I$2533,9,FALSE)</f>
        <v>227.47</v>
      </c>
    </row>
    <row r="384" spans="1:8">
      <c r="A384">
        <f>A383+1</f>
        <v>382</v>
      </c>
      <c r="B384" t="str">
        <f>VLOOKUP(dataset_table[[#This Row],[id]],dataset!$A$2:$I$2533,2,FALSE)</f>
        <v>Akira</v>
      </c>
      <c r="C384" t="str">
        <f>VLOOKUP(dataset_table[[#This Row],[id]],dataset!$A$2:$I$2533,3,FALSE)</f>
        <v>Katsuhiro Ôtomo</v>
      </c>
      <c r="D384">
        <f>VLOOKUP(dataset_table[[#This Row],[id]],dataset!$A$2:$I$2533,4,FALSE)</f>
        <v>1988</v>
      </c>
      <c r="E384">
        <f>VLOOKUP(dataset_table[[#This Row],[id]],dataset!$A$2:$I$2533,5,FALSE)</f>
        <v>124</v>
      </c>
      <c r="F384">
        <f>VLOOKUP(dataset_table[[#This Row],[id]],dataset!$A$2:$I$2533,7,FALSE)</f>
        <v>8</v>
      </c>
      <c r="G384">
        <f>VLOOKUP(dataset_table[[#This Row],[id]],dataset!$A$2:$I$2533,8,FALSE)</f>
        <v>67</v>
      </c>
      <c r="H384">
        <f>VLOOKUP(dataset_table[[#This Row],[id]],dataset!$A$2:$I$2533,9,FALSE)</f>
        <v>0.55000000000000004</v>
      </c>
    </row>
    <row r="385" spans="1:8">
      <c r="A385">
        <f>A384+1</f>
        <v>383</v>
      </c>
      <c r="B385" t="str">
        <f>VLOOKUP(dataset_table[[#This Row],[id]],dataset!$A$2:$I$2533,2,FALSE)</f>
        <v>Rosemary's Baby</v>
      </c>
      <c r="C385" t="str">
        <f>VLOOKUP(dataset_table[[#This Row],[id]],dataset!$A$2:$I$2533,3,FALSE)</f>
        <v>Roman Polanski</v>
      </c>
      <c r="D385">
        <f>VLOOKUP(dataset_table[[#This Row],[id]],dataset!$A$2:$I$2533,4,FALSE)</f>
        <v>1968</v>
      </c>
      <c r="E385">
        <f>VLOOKUP(dataset_table[[#This Row],[id]],dataset!$A$2:$I$2533,5,FALSE)</f>
        <v>137</v>
      </c>
      <c r="F385">
        <f>VLOOKUP(dataset_table[[#This Row],[id]],dataset!$A$2:$I$2533,7,FALSE)</f>
        <v>8</v>
      </c>
      <c r="G385">
        <f>VLOOKUP(dataset_table[[#This Row],[id]],dataset!$A$2:$I$2533,8,FALSE)</f>
        <v>96</v>
      </c>
      <c r="H385">
        <f>VLOOKUP(dataset_table[[#This Row],[id]],dataset!$A$2:$I$2533,9,FALSE)</f>
        <v>0</v>
      </c>
    </row>
    <row r="386" spans="1:8">
      <c r="A386">
        <f>A385+1</f>
        <v>384</v>
      </c>
      <c r="B386" t="str">
        <f>VLOOKUP(dataset_table[[#This Row],[id]],dataset!$A$2:$I$2533,2,FALSE)</f>
        <v>Perfect Blue</v>
      </c>
      <c r="C386" t="str">
        <f>VLOOKUP(dataset_table[[#This Row],[id]],dataset!$A$2:$I$2533,3,FALSE)</f>
        <v>Satoshi Kon</v>
      </c>
      <c r="D386">
        <f>VLOOKUP(dataset_table[[#This Row],[id]],dataset!$A$2:$I$2533,4,FALSE)</f>
        <v>1997</v>
      </c>
      <c r="E386">
        <f>VLOOKUP(dataset_table[[#This Row],[id]],dataset!$A$2:$I$2533,5,FALSE)</f>
        <v>81</v>
      </c>
      <c r="F386">
        <f>VLOOKUP(dataset_table[[#This Row],[id]],dataset!$A$2:$I$2533,7,FALSE)</f>
        <v>8</v>
      </c>
      <c r="G386">
        <f>VLOOKUP(dataset_table[[#This Row],[id]],dataset!$A$2:$I$2533,8,FALSE)</f>
        <v>67</v>
      </c>
      <c r="H386">
        <f>VLOOKUP(dataset_table[[#This Row],[id]],dataset!$A$2:$I$2533,9,FALSE)</f>
        <v>0.78</v>
      </c>
    </row>
    <row r="387" spans="1:8">
      <c r="A387">
        <f>A386+1</f>
        <v>385</v>
      </c>
      <c r="B387" t="str">
        <f>VLOOKUP(dataset_table[[#This Row],[id]],dataset!$A$2:$I$2533,2,FALSE)</f>
        <v>The Invisible Guest</v>
      </c>
      <c r="C387" t="str">
        <f>VLOOKUP(dataset_table[[#This Row],[id]],dataset!$A$2:$I$2533,3,FALSE)</f>
        <v>Oriol Paulo</v>
      </c>
      <c r="D387">
        <f>VLOOKUP(dataset_table[[#This Row],[id]],dataset!$A$2:$I$2533,4,FALSE)</f>
        <v>2016</v>
      </c>
      <c r="E387">
        <f>VLOOKUP(dataset_table[[#This Row],[id]],dataset!$A$2:$I$2533,5,FALSE)</f>
        <v>106</v>
      </c>
      <c r="F387">
        <f>VLOOKUP(dataset_table[[#This Row],[id]],dataset!$A$2:$I$2533,7,FALSE)</f>
        <v>8</v>
      </c>
      <c r="G387">
        <f>VLOOKUP(dataset_table[[#This Row],[id]],dataset!$A$2:$I$2533,8,FALSE)</f>
        <v>0</v>
      </c>
      <c r="H387">
        <f>VLOOKUP(dataset_table[[#This Row],[id]],dataset!$A$2:$I$2533,9,FALSE)</f>
        <v>0</v>
      </c>
    </row>
    <row r="388" spans="1:8">
      <c r="A388">
        <f>A387+1</f>
        <v>386</v>
      </c>
      <c r="B388" t="str">
        <f>VLOOKUP(dataset_table[[#This Row],[id]],dataset!$A$2:$I$2533,2,FALSE)</f>
        <v>Kill Bill: Vol. 2</v>
      </c>
      <c r="C388" t="str">
        <f>VLOOKUP(dataset_table[[#This Row],[id]],dataset!$A$2:$I$2533,3,FALSE)</f>
        <v>Quentin Tarantino</v>
      </c>
      <c r="D388">
        <f>VLOOKUP(dataset_table[[#This Row],[id]],dataset!$A$2:$I$2533,4,FALSE)</f>
        <v>2004</v>
      </c>
      <c r="E388">
        <f>VLOOKUP(dataset_table[[#This Row],[id]],dataset!$A$2:$I$2533,5,FALSE)</f>
        <v>137</v>
      </c>
      <c r="F388">
        <f>VLOOKUP(dataset_table[[#This Row],[id]],dataset!$A$2:$I$2533,7,FALSE)</f>
        <v>8</v>
      </c>
      <c r="G388">
        <f>VLOOKUP(dataset_table[[#This Row],[id]],dataset!$A$2:$I$2533,8,FALSE)</f>
        <v>83</v>
      </c>
      <c r="H388">
        <f>VLOOKUP(dataset_table[[#This Row],[id]],dataset!$A$2:$I$2533,9,FALSE)</f>
        <v>66.209999999999994</v>
      </c>
    </row>
    <row r="389" spans="1:8">
      <c r="A389">
        <f>A388+1</f>
        <v>387</v>
      </c>
      <c r="B389" t="str">
        <f>VLOOKUP(dataset_table[[#This Row],[id]],dataset!$A$2:$I$2533,2,FALSE)</f>
        <v>Life of Brian</v>
      </c>
      <c r="C389" t="str">
        <f>VLOOKUP(dataset_table[[#This Row],[id]],dataset!$A$2:$I$2533,3,FALSE)</f>
        <v>Terry Jones</v>
      </c>
      <c r="D389">
        <f>VLOOKUP(dataset_table[[#This Row],[id]],dataset!$A$2:$I$2533,4,FALSE)</f>
        <v>1979</v>
      </c>
      <c r="E389">
        <f>VLOOKUP(dataset_table[[#This Row],[id]],dataset!$A$2:$I$2533,5,FALSE)</f>
        <v>94</v>
      </c>
      <c r="F389">
        <f>VLOOKUP(dataset_table[[#This Row],[id]],dataset!$A$2:$I$2533,7,FALSE)</f>
        <v>8</v>
      </c>
      <c r="G389">
        <f>VLOOKUP(dataset_table[[#This Row],[id]],dataset!$A$2:$I$2533,8,FALSE)</f>
        <v>77</v>
      </c>
      <c r="H389">
        <f>VLOOKUP(dataset_table[[#This Row],[id]],dataset!$A$2:$I$2533,9,FALSE)</f>
        <v>20.05</v>
      </c>
    </row>
    <row r="390" spans="1:8">
      <c r="A390">
        <f>A389+1</f>
        <v>388</v>
      </c>
      <c r="B390" t="str">
        <f>VLOOKUP(dataset_table[[#This Row],[id]],dataset!$A$2:$I$2533,2,FALSE)</f>
        <v>Butch Cassidy and the Sundance Kid</v>
      </c>
      <c r="C390" t="str">
        <f>VLOOKUP(dataset_table[[#This Row],[id]],dataset!$A$2:$I$2533,3,FALSE)</f>
        <v>George Roy Hill</v>
      </c>
      <c r="D390">
        <f>VLOOKUP(dataset_table[[#This Row],[id]],dataset!$A$2:$I$2533,4,FALSE)</f>
        <v>1969</v>
      </c>
      <c r="E390">
        <f>VLOOKUP(dataset_table[[#This Row],[id]],dataset!$A$2:$I$2533,5,FALSE)</f>
        <v>110</v>
      </c>
      <c r="F390">
        <f>VLOOKUP(dataset_table[[#This Row],[id]],dataset!$A$2:$I$2533,7,FALSE)</f>
        <v>8</v>
      </c>
      <c r="G390">
        <f>VLOOKUP(dataset_table[[#This Row],[id]],dataset!$A$2:$I$2533,8,FALSE)</f>
        <v>66</v>
      </c>
      <c r="H390">
        <f>VLOOKUP(dataset_table[[#This Row],[id]],dataset!$A$2:$I$2533,9,FALSE)</f>
        <v>102.31</v>
      </c>
    </row>
    <row r="391" spans="1:8">
      <c r="A391">
        <f>A390+1</f>
        <v>389</v>
      </c>
      <c r="B391" t="str">
        <f>VLOOKUP(dataset_table[[#This Row],[id]],dataset!$A$2:$I$2533,2,FALSE)</f>
        <v>The King's Speech</v>
      </c>
      <c r="C391" t="str">
        <f>VLOOKUP(dataset_table[[#This Row],[id]],dataset!$A$2:$I$2533,3,FALSE)</f>
        <v>Tom Hooper</v>
      </c>
      <c r="D391">
        <f>VLOOKUP(dataset_table[[#This Row],[id]],dataset!$A$2:$I$2533,4,FALSE)</f>
        <v>2010</v>
      </c>
      <c r="E391">
        <f>VLOOKUP(dataset_table[[#This Row],[id]],dataset!$A$2:$I$2533,5,FALSE)</f>
        <v>118</v>
      </c>
      <c r="F391">
        <f>VLOOKUP(dataset_table[[#This Row],[id]],dataset!$A$2:$I$2533,7,FALSE)</f>
        <v>8</v>
      </c>
      <c r="G391">
        <f>VLOOKUP(dataset_table[[#This Row],[id]],dataset!$A$2:$I$2533,8,FALSE)</f>
        <v>88</v>
      </c>
      <c r="H391">
        <f>VLOOKUP(dataset_table[[#This Row],[id]],dataset!$A$2:$I$2533,9,FALSE)</f>
        <v>138.80000000000001</v>
      </c>
    </row>
    <row r="392" spans="1:8">
      <c r="A392">
        <f>A391+1</f>
        <v>390</v>
      </c>
      <c r="B392" t="str">
        <f>VLOOKUP(dataset_table[[#This Row],[id]],dataset!$A$2:$I$2533,2,FALSE)</f>
        <v>Dogville</v>
      </c>
      <c r="C392" t="str">
        <f>VLOOKUP(dataset_table[[#This Row],[id]],dataset!$A$2:$I$2533,3,FALSE)</f>
        <v>Lars von Trier</v>
      </c>
      <c r="D392">
        <f>VLOOKUP(dataset_table[[#This Row],[id]],dataset!$A$2:$I$2533,4,FALSE)</f>
        <v>2003</v>
      </c>
      <c r="E392">
        <f>VLOOKUP(dataset_table[[#This Row],[id]],dataset!$A$2:$I$2533,5,FALSE)</f>
        <v>178</v>
      </c>
      <c r="F392">
        <f>VLOOKUP(dataset_table[[#This Row],[id]],dataset!$A$2:$I$2533,7,FALSE)</f>
        <v>8</v>
      </c>
      <c r="G392">
        <f>VLOOKUP(dataset_table[[#This Row],[id]],dataset!$A$2:$I$2533,8,FALSE)</f>
        <v>61</v>
      </c>
      <c r="H392">
        <f>VLOOKUP(dataset_table[[#This Row],[id]],dataset!$A$2:$I$2533,9,FALSE)</f>
        <v>1.53</v>
      </c>
    </row>
    <row r="393" spans="1:8">
      <c r="A393">
        <f>A392+1</f>
        <v>391</v>
      </c>
      <c r="B393" t="str">
        <f>VLOOKUP(dataset_table[[#This Row],[id]],dataset!$A$2:$I$2533,2,FALSE)</f>
        <v>Fiddler on the Roof</v>
      </c>
      <c r="C393" t="str">
        <f>VLOOKUP(dataset_table[[#This Row],[id]],dataset!$A$2:$I$2533,3,FALSE)</f>
        <v>Norman Jewison</v>
      </c>
      <c r="D393">
        <f>VLOOKUP(dataset_table[[#This Row],[id]],dataset!$A$2:$I$2533,4,FALSE)</f>
        <v>1971</v>
      </c>
      <c r="E393">
        <f>VLOOKUP(dataset_table[[#This Row],[id]],dataset!$A$2:$I$2533,5,FALSE)</f>
        <v>181</v>
      </c>
      <c r="F393">
        <f>VLOOKUP(dataset_table[[#This Row],[id]],dataset!$A$2:$I$2533,7,FALSE)</f>
        <v>8</v>
      </c>
      <c r="G393">
        <f>VLOOKUP(dataset_table[[#This Row],[id]],dataset!$A$2:$I$2533,8,FALSE)</f>
        <v>67</v>
      </c>
      <c r="H393">
        <f>VLOOKUP(dataset_table[[#This Row],[id]],dataset!$A$2:$I$2533,9,FALSE)</f>
        <v>80.5</v>
      </c>
    </row>
    <row r="394" spans="1:8">
      <c r="A394">
        <f>A393+1</f>
        <v>392</v>
      </c>
      <c r="B394" t="str">
        <f>VLOOKUP(dataset_table[[#This Row],[id]],dataset!$A$2:$I$2533,2,FALSE)</f>
        <v>Lion</v>
      </c>
      <c r="C394" t="str">
        <f>VLOOKUP(dataset_table[[#This Row],[id]],dataset!$A$2:$I$2533,3,FALSE)</f>
        <v>Garth Davis</v>
      </c>
      <c r="D394">
        <f>VLOOKUP(dataset_table[[#This Row],[id]],dataset!$A$2:$I$2533,4,FALSE)</f>
        <v>2016</v>
      </c>
      <c r="E394">
        <f>VLOOKUP(dataset_table[[#This Row],[id]],dataset!$A$2:$I$2533,5,FALSE)</f>
        <v>118</v>
      </c>
      <c r="F394">
        <f>VLOOKUP(dataset_table[[#This Row],[id]],dataset!$A$2:$I$2533,7,FALSE)</f>
        <v>8</v>
      </c>
      <c r="G394">
        <f>VLOOKUP(dataset_table[[#This Row],[id]],dataset!$A$2:$I$2533,8,FALSE)</f>
        <v>69</v>
      </c>
      <c r="H394">
        <f>VLOOKUP(dataset_table[[#This Row],[id]],dataset!$A$2:$I$2533,9,FALSE)</f>
        <v>51.74</v>
      </c>
    </row>
    <row r="395" spans="1:8">
      <c r="A395">
        <f>A394+1</f>
        <v>393</v>
      </c>
      <c r="B395" t="str">
        <f>VLOOKUP(dataset_table[[#This Row],[id]],dataset!$A$2:$I$2533,2,FALSE)</f>
        <v>What Ever Happened to Baby Jane?</v>
      </c>
      <c r="C395" t="str">
        <f>VLOOKUP(dataset_table[[#This Row],[id]],dataset!$A$2:$I$2533,3,FALSE)</f>
        <v>Robert Aldrich</v>
      </c>
      <c r="D395">
        <f>VLOOKUP(dataset_table[[#This Row],[id]],dataset!$A$2:$I$2533,4,FALSE)</f>
        <v>1962</v>
      </c>
      <c r="E395">
        <f>VLOOKUP(dataset_table[[#This Row],[id]],dataset!$A$2:$I$2533,5,FALSE)</f>
        <v>134</v>
      </c>
      <c r="F395">
        <f>VLOOKUP(dataset_table[[#This Row],[id]],dataset!$A$2:$I$2533,7,FALSE)</f>
        <v>8</v>
      </c>
      <c r="G395">
        <f>VLOOKUP(dataset_table[[#This Row],[id]],dataset!$A$2:$I$2533,8,FALSE)</f>
        <v>75</v>
      </c>
      <c r="H395">
        <f>VLOOKUP(dataset_table[[#This Row],[id]],dataset!$A$2:$I$2533,9,FALSE)</f>
        <v>4.05</v>
      </c>
    </row>
    <row r="396" spans="1:8">
      <c r="A396">
        <f>A395+1</f>
        <v>394</v>
      </c>
      <c r="B396" t="str">
        <f>VLOOKUP(dataset_table[[#This Row],[id]],dataset!$A$2:$I$2533,2,FALSE)</f>
        <v>Ip Man</v>
      </c>
      <c r="C396" t="str">
        <f>VLOOKUP(dataset_table[[#This Row],[id]],dataset!$A$2:$I$2533,3,FALSE)</f>
        <v>Wilson Yip</v>
      </c>
      <c r="D396">
        <f>VLOOKUP(dataset_table[[#This Row],[id]],dataset!$A$2:$I$2533,4,FALSE)</f>
        <v>2008</v>
      </c>
      <c r="E396">
        <f>VLOOKUP(dataset_table[[#This Row],[id]],dataset!$A$2:$I$2533,5,FALSE)</f>
        <v>106</v>
      </c>
      <c r="F396">
        <f>VLOOKUP(dataset_table[[#This Row],[id]],dataset!$A$2:$I$2533,7,FALSE)</f>
        <v>8</v>
      </c>
      <c r="G396">
        <f>VLOOKUP(dataset_table[[#This Row],[id]],dataset!$A$2:$I$2533,8,FALSE)</f>
        <v>59</v>
      </c>
      <c r="H396">
        <f>VLOOKUP(dataset_table[[#This Row],[id]],dataset!$A$2:$I$2533,9,FALSE)</f>
        <v>0</v>
      </c>
    </row>
    <row r="397" spans="1:8">
      <c r="A397">
        <f>A396+1</f>
        <v>395</v>
      </c>
      <c r="B397" t="str">
        <f>VLOOKUP(dataset_table[[#This Row],[id]],dataset!$A$2:$I$2533,2,FALSE)</f>
        <v>Sling Blade</v>
      </c>
      <c r="C397" t="str">
        <f>VLOOKUP(dataset_table[[#This Row],[id]],dataset!$A$2:$I$2533,3,FALSE)</f>
        <v>Billy Bob Thornton</v>
      </c>
      <c r="D397">
        <f>VLOOKUP(dataset_table[[#This Row],[id]],dataset!$A$2:$I$2533,4,FALSE)</f>
        <v>1996</v>
      </c>
      <c r="E397">
        <f>VLOOKUP(dataset_table[[#This Row],[id]],dataset!$A$2:$I$2533,5,FALSE)</f>
        <v>135</v>
      </c>
      <c r="F397">
        <f>VLOOKUP(dataset_table[[#This Row],[id]],dataset!$A$2:$I$2533,7,FALSE)</f>
        <v>8</v>
      </c>
      <c r="G397">
        <f>VLOOKUP(dataset_table[[#This Row],[id]],dataset!$A$2:$I$2533,8,FALSE)</f>
        <v>84</v>
      </c>
      <c r="H397">
        <f>VLOOKUP(dataset_table[[#This Row],[id]],dataset!$A$2:$I$2533,9,FALSE)</f>
        <v>24.48</v>
      </c>
    </row>
    <row r="398" spans="1:8">
      <c r="A398">
        <f>A397+1</f>
        <v>396</v>
      </c>
      <c r="B398" t="str">
        <f>VLOOKUP(dataset_table[[#This Row],[id]],dataset!$A$2:$I$2533,2,FALSE)</f>
        <v>Chungking Express</v>
      </c>
      <c r="C398" t="str">
        <f>VLOOKUP(dataset_table[[#This Row],[id]],dataset!$A$2:$I$2533,3,FALSE)</f>
        <v>Kar-Wai Wong</v>
      </c>
      <c r="D398">
        <f>VLOOKUP(dataset_table[[#This Row],[id]],dataset!$A$2:$I$2533,4,FALSE)</f>
        <v>1994</v>
      </c>
      <c r="E398">
        <f>VLOOKUP(dataset_table[[#This Row],[id]],dataset!$A$2:$I$2533,5,FALSE)</f>
        <v>102</v>
      </c>
      <c r="F398">
        <f>VLOOKUP(dataset_table[[#This Row],[id]],dataset!$A$2:$I$2533,7,FALSE)</f>
        <v>8</v>
      </c>
      <c r="G398">
        <f>VLOOKUP(dataset_table[[#This Row],[id]],dataset!$A$2:$I$2533,8,FALSE)</f>
        <v>78</v>
      </c>
      <c r="H398">
        <f>VLOOKUP(dataset_table[[#This Row],[id]],dataset!$A$2:$I$2533,9,FALSE)</f>
        <v>0.60000000000000009</v>
      </c>
    </row>
    <row r="399" spans="1:8">
      <c r="A399">
        <f>A398+1</f>
        <v>397</v>
      </c>
      <c r="B399" t="str">
        <f>VLOOKUP(dataset_table[[#This Row],[id]],dataset!$A$2:$I$2533,2,FALSE)</f>
        <v>Roman Holiday</v>
      </c>
      <c r="C399" t="str">
        <f>VLOOKUP(dataset_table[[#This Row],[id]],dataset!$A$2:$I$2533,3,FALSE)</f>
        <v>William Wyler</v>
      </c>
      <c r="D399">
        <f>VLOOKUP(dataset_table[[#This Row],[id]],dataset!$A$2:$I$2533,4,FALSE)</f>
        <v>1953</v>
      </c>
      <c r="E399">
        <f>VLOOKUP(dataset_table[[#This Row],[id]],dataset!$A$2:$I$2533,5,FALSE)</f>
        <v>118</v>
      </c>
      <c r="F399">
        <f>VLOOKUP(dataset_table[[#This Row],[id]],dataset!$A$2:$I$2533,7,FALSE)</f>
        <v>8</v>
      </c>
      <c r="G399">
        <f>VLOOKUP(dataset_table[[#This Row],[id]],dataset!$A$2:$I$2533,8,FALSE)</f>
        <v>78</v>
      </c>
      <c r="H399">
        <f>VLOOKUP(dataset_table[[#This Row],[id]],dataset!$A$2:$I$2533,9,FALSE)</f>
        <v>0</v>
      </c>
    </row>
    <row r="400" spans="1:8">
      <c r="A400">
        <f>A399+1</f>
        <v>398</v>
      </c>
      <c r="B400" t="str">
        <f>VLOOKUP(dataset_table[[#This Row],[id]],dataset!$A$2:$I$2533,2,FALSE)</f>
        <v>Papillon</v>
      </c>
      <c r="C400" t="str">
        <f>VLOOKUP(dataset_table[[#This Row],[id]],dataset!$A$2:$I$2533,3,FALSE)</f>
        <v>Franklin J. Schaffner</v>
      </c>
      <c r="D400">
        <f>VLOOKUP(dataset_table[[#This Row],[id]],dataset!$A$2:$I$2533,4,FALSE)</f>
        <v>1973</v>
      </c>
      <c r="E400">
        <f>VLOOKUP(dataset_table[[#This Row],[id]],dataset!$A$2:$I$2533,5,FALSE)</f>
        <v>151</v>
      </c>
      <c r="F400">
        <f>VLOOKUP(dataset_table[[#This Row],[id]],dataset!$A$2:$I$2533,7,FALSE)</f>
        <v>8</v>
      </c>
      <c r="G400">
        <f>VLOOKUP(dataset_table[[#This Row],[id]],dataset!$A$2:$I$2533,8,FALSE)</f>
        <v>58</v>
      </c>
      <c r="H400">
        <f>VLOOKUP(dataset_table[[#This Row],[id]],dataset!$A$2:$I$2533,9,FALSE)</f>
        <v>53.27</v>
      </c>
    </row>
    <row r="401" spans="1:8">
      <c r="A401">
        <f>A400+1</f>
        <v>399</v>
      </c>
      <c r="B401" t="str">
        <f>VLOOKUP(dataset_table[[#This Row],[id]],dataset!$A$2:$I$2533,2,FALSE)</f>
        <v>Mommy</v>
      </c>
      <c r="C401" t="str">
        <f>VLOOKUP(dataset_table[[#This Row],[id]],dataset!$A$2:$I$2533,3,FALSE)</f>
        <v>Xavier Dolan</v>
      </c>
      <c r="D401">
        <f>VLOOKUP(dataset_table[[#This Row],[id]],dataset!$A$2:$I$2533,4,FALSE)</f>
        <v>2014</v>
      </c>
      <c r="E401">
        <f>VLOOKUP(dataset_table[[#This Row],[id]],dataset!$A$2:$I$2533,5,FALSE)</f>
        <v>139</v>
      </c>
      <c r="F401">
        <f>VLOOKUP(dataset_table[[#This Row],[id]],dataset!$A$2:$I$2533,7,FALSE)</f>
        <v>8</v>
      </c>
      <c r="G401">
        <f>VLOOKUP(dataset_table[[#This Row],[id]],dataset!$A$2:$I$2533,8,FALSE)</f>
        <v>74</v>
      </c>
      <c r="H401">
        <f>VLOOKUP(dataset_table[[#This Row],[id]],dataset!$A$2:$I$2533,9,FALSE)</f>
        <v>3.49</v>
      </c>
    </row>
    <row r="402" spans="1:8">
      <c r="A402">
        <f>A401+1</f>
        <v>400</v>
      </c>
      <c r="B402" t="str">
        <f>VLOOKUP(dataset_table[[#This Row],[id]],dataset!$A$2:$I$2533,2,FALSE)</f>
        <v>Being There</v>
      </c>
      <c r="C402" t="str">
        <f>VLOOKUP(dataset_table[[#This Row],[id]],dataset!$A$2:$I$2533,3,FALSE)</f>
        <v>Hal Ashby</v>
      </c>
      <c r="D402">
        <f>VLOOKUP(dataset_table[[#This Row],[id]],dataset!$A$2:$I$2533,4,FALSE)</f>
        <v>1979</v>
      </c>
      <c r="E402">
        <f>VLOOKUP(dataset_table[[#This Row],[id]],dataset!$A$2:$I$2533,5,FALSE)</f>
        <v>130</v>
      </c>
      <c r="F402">
        <f>VLOOKUP(dataset_table[[#This Row],[id]],dataset!$A$2:$I$2533,7,FALSE)</f>
        <v>8</v>
      </c>
      <c r="G402">
        <f>VLOOKUP(dataset_table[[#This Row],[id]],dataset!$A$2:$I$2533,8,FALSE)</f>
        <v>83</v>
      </c>
      <c r="H402">
        <f>VLOOKUP(dataset_table[[#This Row],[id]],dataset!$A$2:$I$2533,9,FALSE)</f>
        <v>30.18</v>
      </c>
    </row>
    <row r="403" spans="1:8">
      <c r="A403">
        <f>A402+1</f>
        <v>401</v>
      </c>
      <c r="B403" t="str">
        <f>VLOOKUP(dataset_table[[#This Row],[id]],dataset!$A$2:$I$2533,2,FALSE)</f>
        <v>The Last Picture Show</v>
      </c>
      <c r="C403" t="str">
        <f>VLOOKUP(dataset_table[[#This Row],[id]],dataset!$A$2:$I$2533,3,FALSE)</f>
        <v>Peter Bogdanovich</v>
      </c>
      <c r="D403">
        <f>VLOOKUP(dataset_table[[#This Row],[id]],dataset!$A$2:$I$2533,4,FALSE)</f>
        <v>1971</v>
      </c>
      <c r="E403">
        <f>VLOOKUP(dataset_table[[#This Row],[id]],dataset!$A$2:$I$2533,5,FALSE)</f>
        <v>118</v>
      </c>
      <c r="F403">
        <f>VLOOKUP(dataset_table[[#This Row],[id]],dataset!$A$2:$I$2533,7,FALSE)</f>
        <v>8</v>
      </c>
      <c r="G403">
        <f>VLOOKUP(dataset_table[[#This Row],[id]],dataset!$A$2:$I$2533,8,FALSE)</f>
        <v>93</v>
      </c>
      <c r="H403">
        <f>VLOOKUP(dataset_table[[#This Row],[id]],dataset!$A$2:$I$2533,9,FALSE)</f>
        <v>29.13</v>
      </c>
    </row>
    <row r="404" spans="1:8">
      <c r="A404">
        <f>A403+1</f>
        <v>402</v>
      </c>
      <c r="B404" t="str">
        <f>VLOOKUP(dataset_table[[#This Row],[id]],dataset!$A$2:$I$2533,2,FALSE)</f>
        <v>8½</v>
      </c>
      <c r="C404" t="str">
        <f>VLOOKUP(dataset_table[[#This Row],[id]],dataset!$A$2:$I$2533,3,FALSE)</f>
        <v>Federico Fellini</v>
      </c>
      <c r="D404">
        <f>VLOOKUP(dataset_table[[#This Row],[id]],dataset!$A$2:$I$2533,4,FALSE)</f>
        <v>1963</v>
      </c>
      <c r="E404">
        <f>VLOOKUP(dataset_table[[#This Row],[id]],dataset!$A$2:$I$2533,5,FALSE)</f>
        <v>138</v>
      </c>
      <c r="F404">
        <f>VLOOKUP(dataset_table[[#This Row],[id]],dataset!$A$2:$I$2533,7,FALSE)</f>
        <v>8</v>
      </c>
      <c r="G404">
        <f>VLOOKUP(dataset_table[[#This Row],[id]],dataset!$A$2:$I$2533,8,FALSE)</f>
        <v>93</v>
      </c>
      <c r="H404">
        <f>VLOOKUP(dataset_table[[#This Row],[id]],dataset!$A$2:$I$2533,9,FALSE)</f>
        <v>0.05</v>
      </c>
    </row>
    <row r="405" spans="1:8">
      <c r="A405">
        <f>A404+1</f>
        <v>403</v>
      </c>
      <c r="B405" t="str">
        <f>VLOOKUP(dataset_table[[#This Row],[id]],dataset!$A$2:$I$2533,2,FALSE)</f>
        <v>Annie Hall</v>
      </c>
      <c r="C405" t="str">
        <f>VLOOKUP(dataset_table[[#This Row],[id]],dataset!$A$2:$I$2533,3,FALSE)</f>
        <v>Woody Allen</v>
      </c>
      <c r="D405">
        <f>VLOOKUP(dataset_table[[#This Row],[id]],dataset!$A$2:$I$2533,4,FALSE)</f>
        <v>1977</v>
      </c>
      <c r="E405">
        <f>VLOOKUP(dataset_table[[#This Row],[id]],dataset!$A$2:$I$2533,5,FALSE)</f>
        <v>93</v>
      </c>
      <c r="F405">
        <f>VLOOKUP(dataset_table[[#This Row],[id]],dataset!$A$2:$I$2533,7,FALSE)</f>
        <v>8</v>
      </c>
      <c r="G405">
        <f>VLOOKUP(dataset_table[[#This Row],[id]],dataset!$A$2:$I$2533,8,FALSE)</f>
        <v>92</v>
      </c>
      <c r="H405">
        <f>VLOOKUP(dataset_table[[#This Row],[id]],dataset!$A$2:$I$2533,9,FALSE)</f>
        <v>39.200000000000003</v>
      </c>
    </row>
    <row r="406" spans="1:8">
      <c r="A406">
        <f>A405+1</f>
        <v>404</v>
      </c>
      <c r="B406" t="str">
        <f>VLOOKUP(dataset_table[[#This Row],[id]],dataset!$A$2:$I$2533,2,FALSE)</f>
        <v>Nausicaä of the Valley of the Wind</v>
      </c>
      <c r="C406" t="str">
        <f>VLOOKUP(dataset_table[[#This Row],[id]],dataset!$A$2:$I$2533,3,FALSE)</f>
        <v>Hayao Miyazaki</v>
      </c>
      <c r="D406">
        <f>VLOOKUP(dataset_table[[#This Row],[id]],dataset!$A$2:$I$2533,4,FALSE)</f>
        <v>1984</v>
      </c>
      <c r="E406">
        <f>VLOOKUP(dataset_table[[#This Row],[id]],dataset!$A$2:$I$2533,5,FALSE)</f>
        <v>117</v>
      </c>
      <c r="F406">
        <f>VLOOKUP(dataset_table[[#This Row],[id]],dataset!$A$2:$I$2533,7,FALSE)</f>
        <v>8</v>
      </c>
      <c r="G406">
        <f>VLOOKUP(dataset_table[[#This Row],[id]],dataset!$A$2:$I$2533,8,FALSE)</f>
        <v>86</v>
      </c>
      <c r="H406">
        <f>VLOOKUP(dataset_table[[#This Row],[id]],dataset!$A$2:$I$2533,9,FALSE)</f>
        <v>0.5</v>
      </c>
    </row>
    <row r="407" spans="1:8">
      <c r="A407">
        <f>A406+1</f>
        <v>405</v>
      </c>
      <c r="B407" t="str">
        <f>VLOOKUP(dataset_table[[#This Row],[id]],dataset!$A$2:$I$2533,2,FALSE)</f>
        <v>The Maltese Falcon</v>
      </c>
      <c r="C407" t="str">
        <f>VLOOKUP(dataset_table[[#This Row],[id]],dataset!$A$2:$I$2533,3,FALSE)</f>
        <v>John Huston</v>
      </c>
      <c r="D407">
        <f>VLOOKUP(dataset_table[[#This Row],[id]],dataset!$A$2:$I$2533,4,FALSE)</f>
        <v>1941</v>
      </c>
      <c r="E407">
        <f>VLOOKUP(dataset_table[[#This Row],[id]],dataset!$A$2:$I$2533,5,FALSE)</f>
        <v>100</v>
      </c>
      <c r="F407">
        <f>VLOOKUP(dataset_table[[#This Row],[id]],dataset!$A$2:$I$2533,7,FALSE)</f>
        <v>8</v>
      </c>
      <c r="G407">
        <f>VLOOKUP(dataset_table[[#This Row],[id]],dataset!$A$2:$I$2533,8,FALSE)</f>
        <v>97</v>
      </c>
      <c r="H407">
        <f>VLOOKUP(dataset_table[[#This Row],[id]],dataset!$A$2:$I$2533,9,FALSE)</f>
        <v>2.11</v>
      </c>
    </row>
    <row r="408" spans="1:8">
      <c r="A408">
        <f>A407+1</f>
        <v>406</v>
      </c>
      <c r="B408" t="str">
        <f>VLOOKUP(dataset_table[[#This Row],[id]],dataset!$A$2:$I$2533,2,FALSE)</f>
        <v>Solaris</v>
      </c>
      <c r="C408" t="str">
        <f>VLOOKUP(dataset_table[[#This Row],[id]],dataset!$A$2:$I$2533,3,FALSE)</f>
        <v>Andrei Tarkovsky</v>
      </c>
      <c r="D408">
        <f>VLOOKUP(dataset_table[[#This Row],[id]],dataset!$A$2:$I$2533,4,FALSE)</f>
        <v>1972</v>
      </c>
      <c r="E408">
        <f>VLOOKUP(dataset_table[[#This Row],[id]],dataset!$A$2:$I$2533,5,FALSE)</f>
        <v>167</v>
      </c>
      <c r="F408">
        <f>VLOOKUP(dataset_table[[#This Row],[id]],dataset!$A$2:$I$2533,7,FALSE)</f>
        <v>8</v>
      </c>
      <c r="G408">
        <f>VLOOKUP(dataset_table[[#This Row],[id]],dataset!$A$2:$I$2533,8,FALSE)</f>
        <v>93</v>
      </c>
      <c r="H408">
        <f>VLOOKUP(dataset_table[[#This Row],[id]],dataset!$A$2:$I$2533,9,FALSE)</f>
        <v>0</v>
      </c>
    </row>
    <row r="409" spans="1:8">
      <c r="A409">
        <f>A408+1</f>
        <v>407</v>
      </c>
      <c r="B409" t="str">
        <f>VLOOKUP(dataset_table[[#This Row],[id]],dataset!$A$2:$I$2533,2,FALSE)</f>
        <v>Castle in the Sky</v>
      </c>
      <c r="C409" t="str">
        <f>VLOOKUP(dataset_table[[#This Row],[id]],dataset!$A$2:$I$2533,3,FALSE)</f>
        <v>Hayao Miyazaki</v>
      </c>
      <c r="D409">
        <f>VLOOKUP(dataset_table[[#This Row],[id]],dataset!$A$2:$I$2533,4,FALSE)</f>
        <v>1986</v>
      </c>
      <c r="E409">
        <f>VLOOKUP(dataset_table[[#This Row],[id]],dataset!$A$2:$I$2533,5,FALSE)</f>
        <v>125</v>
      </c>
      <c r="F409">
        <f>VLOOKUP(dataset_table[[#This Row],[id]],dataset!$A$2:$I$2533,7,FALSE)</f>
        <v>8</v>
      </c>
      <c r="G409">
        <f>VLOOKUP(dataset_table[[#This Row],[id]],dataset!$A$2:$I$2533,8,FALSE)</f>
        <v>78</v>
      </c>
      <c r="H409">
        <f>VLOOKUP(dataset_table[[#This Row],[id]],dataset!$A$2:$I$2533,9,FALSE)</f>
        <v>0</v>
      </c>
    </row>
    <row r="410" spans="1:8">
      <c r="A410">
        <f>A409+1</f>
        <v>408</v>
      </c>
      <c r="B410" t="str">
        <f>VLOOKUP(dataset_table[[#This Row],[id]],dataset!$A$2:$I$2533,2,FALSE)</f>
        <v>Rio Bravo</v>
      </c>
      <c r="C410" t="str">
        <f>VLOOKUP(dataset_table[[#This Row],[id]],dataset!$A$2:$I$2533,3,FALSE)</f>
        <v>Howard Hawks</v>
      </c>
      <c r="D410">
        <f>VLOOKUP(dataset_table[[#This Row],[id]],dataset!$A$2:$I$2533,4,FALSE)</f>
        <v>1959</v>
      </c>
      <c r="E410">
        <f>VLOOKUP(dataset_table[[#This Row],[id]],dataset!$A$2:$I$2533,5,FALSE)</f>
        <v>141</v>
      </c>
      <c r="F410">
        <f>VLOOKUP(dataset_table[[#This Row],[id]],dataset!$A$2:$I$2533,7,FALSE)</f>
        <v>8</v>
      </c>
      <c r="G410">
        <f>VLOOKUP(dataset_table[[#This Row],[id]],dataset!$A$2:$I$2533,8,FALSE)</f>
        <v>93</v>
      </c>
      <c r="H410">
        <f>VLOOKUP(dataset_table[[#This Row],[id]],dataset!$A$2:$I$2533,9,FALSE)</f>
        <v>12.54</v>
      </c>
    </row>
    <row r="411" spans="1:8">
      <c r="A411">
        <f>A410+1</f>
        <v>409</v>
      </c>
      <c r="B411" t="str">
        <f>VLOOKUP(dataset_table[[#This Row],[id]],dataset!$A$2:$I$2533,2,FALSE)</f>
        <v>Pink Floyd: The Wall</v>
      </c>
      <c r="C411" t="str">
        <f>VLOOKUP(dataset_table[[#This Row],[id]],dataset!$A$2:$I$2533,3,FALSE)</f>
        <v>Alan Parker</v>
      </c>
      <c r="D411">
        <f>VLOOKUP(dataset_table[[#This Row],[id]],dataset!$A$2:$I$2533,4,FALSE)</f>
        <v>1982</v>
      </c>
      <c r="E411">
        <f>VLOOKUP(dataset_table[[#This Row],[id]],dataset!$A$2:$I$2533,5,FALSE)</f>
        <v>95</v>
      </c>
      <c r="F411">
        <f>VLOOKUP(dataset_table[[#This Row],[id]],dataset!$A$2:$I$2533,7,FALSE)</f>
        <v>8</v>
      </c>
      <c r="G411">
        <f>VLOOKUP(dataset_table[[#This Row],[id]],dataset!$A$2:$I$2533,8,FALSE)</f>
        <v>47</v>
      </c>
      <c r="H411">
        <f>VLOOKUP(dataset_table[[#This Row],[id]],dataset!$A$2:$I$2533,9,FALSE)</f>
        <v>22.24</v>
      </c>
    </row>
    <row r="412" spans="1:8">
      <c r="A412">
        <f>A411+1</f>
        <v>410</v>
      </c>
      <c r="B412" t="str">
        <f>VLOOKUP(dataset_table[[#This Row],[id]],dataset!$A$2:$I$2533,2,FALSE)</f>
        <v>Cinderella Man</v>
      </c>
      <c r="C412" t="str">
        <f>VLOOKUP(dataset_table[[#This Row],[id]],dataset!$A$2:$I$2533,3,FALSE)</f>
        <v>Ron Howard</v>
      </c>
      <c r="D412">
        <f>VLOOKUP(dataset_table[[#This Row],[id]],dataset!$A$2:$I$2533,4,FALSE)</f>
        <v>2005</v>
      </c>
      <c r="E412">
        <f>VLOOKUP(dataset_table[[#This Row],[id]],dataset!$A$2:$I$2533,5,FALSE)</f>
        <v>144</v>
      </c>
      <c r="F412">
        <f>VLOOKUP(dataset_table[[#This Row],[id]],dataset!$A$2:$I$2533,7,FALSE)</f>
        <v>8</v>
      </c>
      <c r="G412">
        <f>VLOOKUP(dataset_table[[#This Row],[id]],dataset!$A$2:$I$2533,8,FALSE)</f>
        <v>69</v>
      </c>
      <c r="H412">
        <f>VLOOKUP(dataset_table[[#This Row],[id]],dataset!$A$2:$I$2533,9,FALSE)</f>
        <v>61.65</v>
      </c>
    </row>
    <row r="413" spans="1:8">
      <c r="A413">
        <f>A412+1</f>
        <v>411</v>
      </c>
      <c r="B413" t="str">
        <f>VLOOKUP(dataset_table[[#This Row],[id]],dataset!$A$2:$I$2533,2,FALSE)</f>
        <v>The Legend of 1900</v>
      </c>
      <c r="C413" t="str">
        <f>VLOOKUP(dataset_table[[#This Row],[id]],dataset!$A$2:$I$2533,3,FALSE)</f>
        <v>Giuseppe Tornatore</v>
      </c>
      <c r="D413">
        <f>VLOOKUP(dataset_table[[#This Row],[id]],dataset!$A$2:$I$2533,4,FALSE)</f>
        <v>1998</v>
      </c>
      <c r="E413">
        <f>VLOOKUP(dataset_table[[#This Row],[id]],dataset!$A$2:$I$2533,5,FALSE)</f>
        <v>169</v>
      </c>
      <c r="F413">
        <f>VLOOKUP(dataset_table[[#This Row],[id]],dataset!$A$2:$I$2533,7,FALSE)</f>
        <v>8</v>
      </c>
      <c r="G413">
        <f>VLOOKUP(dataset_table[[#This Row],[id]],dataset!$A$2:$I$2533,8,FALSE)</f>
        <v>58</v>
      </c>
      <c r="H413">
        <f>VLOOKUP(dataset_table[[#This Row],[id]],dataset!$A$2:$I$2533,9,FALSE)</f>
        <v>0.26</v>
      </c>
    </row>
    <row r="414" spans="1:8">
      <c r="A414">
        <f>A413+1</f>
        <v>412</v>
      </c>
      <c r="B414" t="str">
        <f>VLOOKUP(dataset_table[[#This Row],[id]],dataset!$A$2:$I$2533,2,FALSE)</f>
        <v>The Night of the Hunter</v>
      </c>
      <c r="C414" t="str">
        <f>VLOOKUP(dataset_table[[#This Row],[id]],dataset!$A$2:$I$2533,3,FALSE)</f>
        <v>Charles Laughton</v>
      </c>
      <c r="D414">
        <f>VLOOKUP(dataset_table[[#This Row],[id]],dataset!$A$2:$I$2533,4,FALSE)</f>
        <v>1955</v>
      </c>
      <c r="E414">
        <f>VLOOKUP(dataset_table[[#This Row],[id]],dataset!$A$2:$I$2533,5,FALSE)</f>
        <v>92</v>
      </c>
      <c r="F414">
        <f>VLOOKUP(dataset_table[[#This Row],[id]],dataset!$A$2:$I$2533,7,FALSE)</f>
        <v>8</v>
      </c>
      <c r="G414">
        <f>VLOOKUP(dataset_table[[#This Row],[id]],dataset!$A$2:$I$2533,8,FALSE)</f>
        <v>97</v>
      </c>
      <c r="H414">
        <f>VLOOKUP(dataset_table[[#This Row],[id]],dataset!$A$2:$I$2533,9,FALSE)</f>
        <v>0.65</v>
      </c>
    </row>
    <row r="415" spans="1:8">
      <c r="A415">
        <f>A414+1</f>
        <v>413</v>
      </c>
      <c r="B415" t="str">
        <f>VLOOKUP(dataset_table[[#This Row],[id]],dataset!$A$2:$I$2533,2,FALSE)</f>
        <v>Fitzcarraldo</v>
      </c>
      <c r="C415" t="str">
        <f>VLOOKUP(dataset_table[[#This Row],[id]],dataset!$A$2:$I$2533,3,FALSE)</f>
        <v>Werner Herzog</v>
      </c>
      <c r="D415">
        <f>VLOOKUP(dataset_table[[#This Row],[id]],dataset!$A$2:$I$2533,4,FALSE)</f>
        <v>1982</v>
      </c>
      <c r="E415">
        <f>VLOOKUP(dataset_table[[#This Row],[id]],dataset!$A$2:$I$2533,5,FALSE)</f>
        <v>158</v>
      </c>
      <c r="F415">
        <f>VLOOKUP(dataset_table[[#This Row],[id]],dataset!$A$2:$I$2533,7,FALSE)</f>
        <v>8</v>
      </c>
      <c r="G415">
        <f>VLOOKUP(dataset_table[[#This Row],[id]],dataset!$A$2:$I$2533,8,FALSE)</f>
        <v>0</v>
      </c>
      <c r="H415">
        <f>VLOOKUP(dataset_table[[#This Row],[id]],dataset!$A$2:$I$2533,9,FALSE)</f>
        <v>0</v>
      </c>
    </row>
    <row r="416" spans="1:8">
      <c r="A416">
        <f>A415+1</f>
        <v>414</v>
      </c>
      <c r="B416" t="str">
        <f>VLOOKUP(dataset_table[[#This Row],[id]],dataset!$A$2:$I$2533,2,FALSE)</f>
        <v>La Dolce Vita</v>
      </c>
      <c r="C416" t="str">
        <f>VLOOKUP(dataset_table[[#This Row],[id]],dataset!$A$2:$I$2533,3,FALSE)</f>
        <v>Federico Fellini</v>
      </c>
      <c r="D416">
        <f>VLOOKUP(dataset_table[[#This Row],[id]],dataset!$A$2:$I$2533,4,FALSE)</f>
        <v>1960</v>
      </c>
      <c r="E416">
        <f>VLOOKUP(dataset_table[[#This Row],[id]],dataset!$A$2:$I$2533,5,FALSE)</f>
        <v>174</v>
      </c>
      <c r="F416">
        <f>VLOOKUP(dataset_table[[#This Row],[id]],dataset!$A$2:$I$2533,7,FALSE)</f>
        <v>8</v>
      </c>
      <c r="G416">
        <f>VLOOKUP(dataset_table[[#This Row],[id]],dataset!$A$2:$I$2533,8,FALSE)</f>
        <v>95</v>
      </c>
      <c r="H416">
        <f>VLOOKUP(dataset_table[[#This Row],[id]],dataset!$A$2:$I$2533,9,FALSE)</f>
        <v>19.52</v>
      </c>
    </row>
    <row r="417" spans="1:8">
      <c r="A417">
        <f>A416+1</f>
        <v>415</v>
      </c>
      <c r="B417" t="str">
        <f>VLOOKUP(dataset_table[[#This Row],[id]],dataset!$A$2:$I$2533,2,FALSE)</f>
        <v>Gandhi</v>
      </c>
      <c r="C417" t="str">
        <f>VLOOKUP(dataset_table[[#This Row],[id]],dataset!$A$2:$I$2533,3,FALSE)</f>
        <v>Richard Attenborough</v>
      </c>
      <c r="D417">
        <f>VLOOKUP(dataset_table[[#This Row],[id]],dataset!$A$2:$I$2533,4,FALSE)</f>
        <v>1982</v>
      </c>
      <c r="E417">
        <f>VLOOKUP(dataset_table[[#This Row],[id]],dataset!$A$2:$I$2533,5,FALSE)</f>
        <v>191</v>
      </c>
      <c r="F417">
        <f>VLOOKUP(dataset_table[[#This Row],[id]],dataset!$A$2:$I$2533,7,FALSE)</f>
        <v>8</v>
      </c>
      <c r="G417">
        <f>VLOOKUP(dataset_table[[#This Row],[id]],dataset!$A$2:$I$2533,8,FALSE)</f>
        <v>79</v>
      </c>
      <c r="H417">
        <f>VLOOKUP(dataset_table[[#This Row],[id]],dataset!$A$2:$I$2533,9,FALSE)</f>
        <v>52.77</v>
      </c>
    </row>
    <row r="418" spans="1:8">
      <c r="A418">
        <f>A417+1</f>
        <v>416</v>
      </c>
      <c r="B418" t="str">
        <f>VLOOKUP(dataset_table[[#This Row],[id]],dataset!$A$2:$I$2533,2,FALSE)</f>
        <v>Wings of Desire</v>
      </c>
      <c r="C418" t="str">
        <f>VLOOKUP(dataset_table[[#This Row],[id]],dataset!$A$2:$I$2533,3,FALSE)</f>
        <v>Wim Wenders</v>
      </c>
      <c r="D418">
        <f>VLOOKUP(dataset_table[[#This Row],[id]],dataset!$A$2:$I$2533,4,FALSE)</f>
        <v>1987</v>
      </c>
      <c r="E418">
        <f>VLOOKUP(dataset_table[[#This Row],[id]],dataset!$A$2:$I$2533,5,FALSE)</f>
        <v>128</v>
      </c>
      <c r="F418">
        <f>VLOOKUP(dataset_table[[#This Row],[id]],dataset!$A$2:$I$2533,7,FALSE)</f>
        <v>8</v>
      </c>
      <c r="G418">
        <f>VLOOKUP(dataset_table[[#This Row],[id]],dataset!$A$2:$I$2533,8,FALSE)</f>
        <v>79</v>
      </c>
      <c r="H418">
        <f>VLOOKUP(dataset_table[[#This Row],[id]],dataset!$A$2:$I$2533,9,FALSE)</f>
        <v>3.33</v>
      </c>
    </row>
    <row r="419" spans="1:8">
      <c r="A419">
        <f>A418+1</f>
        <v>417</v>
      </c>
      <c r="B419" t="str">
        <f>VLOOKUP(dataset_table[[#This Row],[id]],dataset!$A$2:$I$2533,2,FALSE)</f>
        <v>Who's Afraid of Virginia Woolf?</v>
      </c>
      <c r="C419" t="str">
        <f>VLOOKUP(dataset_table[[#This Row],[id]],dataset!$A$2:$I$2533,3,FALSE)</f>
        <v>Mike Nichols</v>
      </c>
      <c r="D419">
        <f>VLOOKUP(dataset_table[[#This Row],[id]],dataset!$A$2:$I$2533,4,FALSE)</f>
        <v>1966</v>
      </c>
      <c r="E419">
        <f>VLOOKUP(dataset_table[[#This Row],[id]],dataset!$A$2:$I$2533,5,FALSE)</f>
        <v>131</v>
      </c>
      <c r="F419">
        <f>VLOOKUP(dataset_table[[#This Row],[id]],dataset!$A$2:$I$2533,7,FALSE)</f>
        <v>8</v>
      </c>
      <c r="G419">
        <f>VLOOKUP(dataset_table[[#This Row],[id]],dataset!$A$2:$I$2533,8,FALSE)</f>
        <v>75</v>
      </c>
      <c r="H419">
        <f>VLOOKUP(dataset_table[[#This Row],[id]],dataset!$A$2:$I$2533,9,FALSE)</f>
        <v>0</v>
      </c>
    </row>
    <row r="420" spans="1:8">
      <c r="A420">
        <f>A419+1</f>
        <v>418</v>
      </c>
      <c r="B420" t="str">
        <f>VLOOKUP(dataset_table[[#This Row],[id]],dataset!$A$2:$I$2533,2,FALSE)</f>
        <v>Infernal Affairs</v>
      </c>
      <c r="C420" t="str">
        <f>VLOOKUP(dataset_table[[#This Row],[id]],dataset!$A$2:$I$2533,3,FALSE)</f>
        <v>Andrew Lau</v>
      </c>
      <c r="D420">
        <f>VLOOKUP(dataset_table[[#This Row],[id]],dataset!$A$2:$I$2533,4,FALSE)</f>
        <v>2002</v>
      </c>
      <c r="E420">
        <f>VLOOKUP(dataset_table[[#This Row],[id]],dataset!$A$2:$I$2533,5,FALSE)</f>
        <v>101</v>
      </c>
      <c r="F420">
        <f>VLOOKUP(dataset_table[[#This Row],[id]],dataset!$A$2:$I$2533,7,FALSE)</f>
        <v>8</v>
      </c>
      <c r="G420">
        <f>VLOOKUP(dataset_table[[#This Row],[id]],dataset!$A$2:$I$2533,8,FALSE)</f>
        <v>75</v>
      </c>
      <c r="H420">
        <f>VLOOKUP(dataset_table[[#This Row],[id]],dataset!$A$2:$I$2533,9,FALSE)</f>
        <v>0.17</v>
      </c>
    </row>
    <row r="421" spans="1:8">
      <c r="A421">
        <f>A420+1</f>
        <v>419</v>
      </c>
      <c r="B421" t="str">
        <f>VLOOKUP(dataset_table[[#This Row],[id]],dataset!$A$2:$I$2533,2,FALSE)</f>
        <v>The Straight Story</v>
      </c>
      <c r="C421" t="str">
        <f>VLOOKUP(dataset_table[[#This Row],[id]],dataset!$A$2:$I$2533,3,FALSE)</f>
        <v>David Lynch</v>
      </c>
      <c r="D421">
        <f>VLOOKUP(dataset_table[[#This Row],[id]],dataset!$A$2:$I$2533,4,FALSE)</f>
        <v>1999</v>
      </c>
      <c r="E421">
        <f>VLOOKUP(dataset_table[[#This Row],[id]],dataset!$A$2:$I$2533,5,FALSE)</f>
        <v>112</v>
      </c>
      <c r="F421">
        <f>VLOOKUP(dataset_table[[#This Row],[id]],dataset!$A$2:$I$2533,7,FALSE)</f>
        <v>8</v>
      </c>
      <c r="G421">
        <f>VLOOKUP(dataset_table[[#This Row],[id]],dataset!$A$2:$I$2533,8,FALSE)</f>
        <v>86</v>
      </c>
      <c r="H421">
        <f>VLOOKUP(dataset_table[[#This Row],[id]],dataset!$A$2:$I$2533,9,FALSE)</f>
        <v>6.2</v>
      </c>
    </row>
    <row r="422" spans="1:8">
      <c r="A422">
        <f>A421+1</f>
        <v>420</v>
      </c>
      <c r="B422" t="str">
        <f>VLOOKUP(dataset_table[[#This Row],[id]],dataset!$A$2:$I$2533,2,FALSE)</f>
        <v>Baahubali: The Beginning</v>
      </c>
      <c r="C422" t="str">
        <f>VLOOKUP(dataset_table[[#This Row],[id]],dataset!$A$2:$I$2533,3,FALSE)</f>
        <v>S.S. Rajamouli</v>
      </c>
      <c r="D422">
        <f>VLOOKUP(dataset_table[[#This Row],[id]],dataset!$A$2:$I$2533,4,FALSE)</f>
        <v>2015</v>
      </c>
      <c r="E422">
        <f>VLOOKUP(dataset_table[[#This Row],[id]],dataset!$A$2:$I$2533,5,FALSE)</f>
        <v>159</v>
      </c>
      <c r="F422">
        <f>VLOOKUP(dataset_table[[#This Row],[id]],dataset!$A$2:$I$2533,7,FALSE)</f>
        <v>8</v>
      </c>
      <c r="G422">
        <f>VLOOKUP(dataset_table[[#This Row],[id]],dataset!$A$2:$I$2533,8,FALSE)</f>
        <v>0</v>
      </c>
      <c r="H422">
        <f>VLOOKUP(dataset_table[[#This Row],[id]],dataset!$A$2:$I$2533,9,FALSE)</f>
        <v>6.74</v>
      </c>
    </row>
    <row r="423" spans="1:8">
      <c r="A423">
        <f>A422+1</f>
        <v>421</v>
      </c>
      <c r="B423" t="str">
        <f>VLOOKUP(dataset_table[[#This Row],[id]],dataset!$A$2:$I$2533,2,FALSE)</f>
        <v>Anatomy of a Murder</v>
      </c>
      <c r="C423" t="str">
        <f>VLOOKUP(dataset_table[[#This Row],[id]],dataset!$A$2:$I$2533,3,FALSE)</f>
        <v>Otto Preminger</v>
      </c>
      <c r="D423">
        <f>VLOOKUP(dataset_table[[#This Row],[id]],dataset!$A$2:$I$2533,4,FALSE)</f>
        <v>1959</v>
      </c>
      <c r="E423">
        <f>VLOOKUP(dataset_table[[#This Row],[id]],dataset!$A$2:$I$2533,5,FALSE)</f>
        <v>161</v>
      </c>
      <c r="F423">
        <f>VLOOKUP(dataset_table[[#This Row],[id]],dataset!$A$2:$I$2533,7,FALSE)</f>
        <v>8</v>
      </c>
      <c r="G423">
        <f>VLOOKUP(dataset_table[[#This Row],[id]],dataset!$A$2:$I$2533,8,FALSE)</f>
        <v>95</v>
      </c>
      <c r="H423">
        <f>VLOOKUP(dataset_table[[#This Row],[id]],dataset!$A$2:$I$2533,9,FALSE)</f>
        <v>11.9</v>
      </c>
    </row>
    <row r="424" spans="1:8">
      <c r="A424">
        <f>A423+1</f>
        <v>422</v>
      </c>
      <c r="B424" t="str">
        <f>VLOOKUP(dataset_table[[#This Row],[id]],dataset!$A$2:$I$2533,2,FALSE)</f>
        <v>Wolfwalkers</v>
      </c>
      <c r="C424" t="str">
        <f>VLOOKUP(dataset_table[[#This Row],[id]],dataset!$A$2:$I$2533,3,FALSE)</f>
        <v>Tomm Moore</v>
      </c>
      <c r="D424">
        <f>VLOOKUP(dataset_table[[#This Row],[id]],dataset!$A$2:$I$2533,4,FALSE)</f>
        <v>2020</v>
      </c>
      <c r="E424">
        <f>VLOOKUP(dataset_table[[#This Row],[id]],dataset!$A$2:$I$2533,5,FALSE)</f>
        <v>103</v>
      </c>
      <c r="F424">
        <f>VLOOKUP(dataset_table[[#This Row],[id]],dataset!$A$2:$I$2533,7,FALSE)</f>
        <v>8</v>
      </c>
      <c r="G424">
        <f>VLOOKUP(dataset_table[[#This Row],[id]],dataset!$A$2:$I$2533,8,FALSE)</f>
        <v>87</v>
      </c>
      <c r="H424">
        <f>VLOOKUP(dataset_table[[#This Row],[id]],dataset!$A$2:$I$2533,9,FALSE)</f>
        <v>0</v>
      </c>
    </row>
    <row r="425" spans="1:8">
      <c r="A425">
        <f>A424+1</f>
        <v>423</v>
      </c>
      <c r="B425" t="str">
        <f>VLOOKUP(dataset_table[[#This Row],[id]],dataset!$A$2:$I$2533,2,FALSE)</f>
        <v>Touch of Evil</v>
      </c>
      <c r="C425" t="str">
        <f>VLOOKUP(dataset_table[[#This Row],[id]],dataset!$A$2:$I$2533,3,FALSE)</f>
        <v>Orson Welles</v>
      </c>
      <c r="D425">
        <f>VLOOKUP(dataset_table[[#This Row],[id]],dataset!$A$2:$I$2533,4,FALSE)</f>
        <v>1958</v>
      </c>
      <c r="E425">
        <f>VLOOKUP(dataset_table[[#This Row],[id]],dataset!$A$2:$I$2533,5,FALSE)</f>
        <v>95</v>
      </c>
      <c r="F425">
        <f>VLOOKUP(dataset_table[[#This Row],[id]],dataset!$A$2:$I$2533,7,FALSE)</f>
        <v>8</v>
      </c>
      <c r="G425">
        <f>VLOOKUP(dataset_table[[#This Row],[id]],dataset!$A$2:$I$2533,8,FALSE)</f>
        <v>99</v>
      </c>
      <c r="H425">
        <f>VLOOKUP(dataset_table[[#This Row],[id]],dataset!$A$2:$I$2533,9,FALSE)</f>
        <v>2.2400000000000002</v>
      </c>
    </row>
    <row r="426" spans="1:8">
      <c r="A426">
        <f>A425+1</f>
        <v>424</v>
      </c>
      <c r="B426" t="str">
        <f>VLOOKUP(dataset_table[[#This Row],[id]],dataset!$A$2:$I$2533,2,FALSE)</f>
        <v>Mirror</v>
      </c>
      <c r="C426" t="str">
        <f>VLOOKUP(dataset_table[[#This Row],[id]],dataset!$A$2:$I$2533,3,FALSE)</f>
        <v>Andrei Tarkovsky</v>
      </c>
      <c r="D426">
        <f>VLOOKUP(dataset_table[[#This Row],[id]],dataset!$A$2:$I$2533,4,FALSE)</f>
        <v>1975</v>
      </c>
      <c r="E426">
        <f>VLOOKUP(dataset_table[[#This Row],[id]],dataset!$A$2:$I$2533,5,FALSE)</f>
        <v>107</v>
      </c>
      <c r="F426">
        <f>VLOOKUP(dataset_table[[#This Row],[id]],dataset!$A$2:$I$2533,7,FALSE)</f>
        <v>8</v>
      </c>
      <c r="G426">
        <f>VLOOKUP(dataset_table[[#This Row],[id]],dataset!$A$2:$I$2533,8,FALSE)</f>
        <v>82</v>
      </c>
      <c r="H426">
        <f>VLOOKUP(dataset_table[[#This Row],[id]],dataset!$A$2:$I$2533,9,FALSE)</f>
        <v>0.18</v>
      </c>
    </row>
    <row r="427" spans="1:8">
      <c r="A427">
        <f>A426+1</f>
        <v>425</v>
      </c>
      <c r="B427" t="str">
        <f>VLOOKUP(dataset_table[[#This Row],[id]],dataset!$A$2:$I$2533,2,FALSE)</f>
        <v>The Cabinet of Dr. Caligari</v>
      </c>
      <c r="C427" t="str">
        <f>VLOOKUP(dataset_table[[#This Row],[id]],dataset!$A$2:$I$2533,3,FALSE)</f>
        <v>Robert Wiene</v>
      </c>
      <c r="D427">
        <f>VLOOKUP(dataset_table[[#This Row],[id]],dataset!$A$2:$I$2533,4,FALSE)</f>
        <v>1920</v>
      </c>
      <c r="E427">
        <f>VLOOKUP(dataset_table[[#This Row],[id]],dataset!$A$2:$I$2533,5,FALSE)</f>
        <v>67</v>
      </c>
      <c r="F427">
        <f>VLOOKUP(dataset_table[[#This Row],[id]],dataset!$A$2:$I$2533,7,FALSE)</f>
        <v>8</v>
      </c>
      <c r="G427">
        <f>VLOOKUP(dataset_table[[#This Row],[id]],dataset!$A$2:$I$2533,8,FALSE)</f>
        <v>0</v>
      </c>
      <c r="H427">
        <f>VLOOKUP(dataset_table[[#This Row],[id]],dataset!$A$2:$I$2533,9,FALSE)</f>
        <v>0</v>
      </c>
    </row>
    <row r="428" spans="1:8">
      <c r="A428">
        <f>A427+1</f>
        <v>426</v>
      </c>
      <c r="B428" t="str">
        <f>VLOOKUP(dataset_table[[#This Row],[id]],dataset!$A$2:$I$2533,2,FALSE)</f>
        <v>The Hustler</v>
      </c>
      <c r="C428" t="str">
        <f>VLOOKUP(dataset_table[[#This Row],[id]],dataset!$A$2:$I$2533,3,FALSE)</f>
        <v>Robert Rossen</v>
      </c>
      <c r="D428">
        <f>VLOOKUP(dataset_table[[#This Row],[id]],dataset!$A$2:$I$2533,4,FALSE)</f>
        <v>1961</v>
      </c>
      <c r="E428">
        <f>VLOOKUP(dataset_table[[#This Row],[id]],dataset!$A$2:$I$2533,5,FALSE)</f>
        <v>134</v>
      </c>
      <c r="F428">
        <f>VLOOKUP(dataset_table[[#This Row],[id]],dataset!$A$2:$I$2533,7,FALSE)</f>
        <v>8</v>
      </c>
      <c r="G428">
        <f>VLOOKUP(dataset_table[[#This Row],[id]],dataset!$A$2:$I$2533,8,FALSE)</f>
        <v>90</v>
      </c>
      <c r="H428">
        <f>VLOOKUP(dataset_table[[#This Row],[id]],dataset!$A$2:$I$2533,9,FALSE)</f>
        <v>8.2799999999999994</v>
      </c>
    </row>
    <row r="429" spans="1:8">
      <c r="A429">
        <f>A428+1</f>
        <v>427</v>
      </c>
      <c r="B429" t="str">
        <f>VLOOKUP(dataset_table[[#This Row],[id]],dataset!$A$2:$I$2533,2,FALSE)</f>
        <v>The Leopard</v>
      </c>
      <c r="C429" t="str">
        <f>VLOOKUP(dataset_table[[#This Row],[id]],dataset!$A$2:$I$2533,3,FALSE)</f>
        <v>Luchino Visconti</v>
      </c>
      <c r="D429">
        <f>VLOOKUP(dataset_table[[#This Row],[id]],dataset!$A$2:$I$2533,4,FALSE)</f>
        <v>1963</v>
      </c>
      <c r="E429">
        <f>VLOOKUP(dataset_table[[#This Row],[id]],dataset!$A$2:$I$2533,5,FALSE)</f>
        <v>186</v>
      </c>
      <c r="F429">
        <f>VLOOKUP(dataset_table[[#This Row],[id]],dataset!$A$2:$I$2533,7,FALSE)</f>
        <v>8</v>
      </c>
      <c r="G429">
        <f>VLOOKUP(dataset_table[[#This Row],[id]],dataset!$A$2:$I$2533,8,FALSE)</f>
        <v>100</v>
      </c>
      <c r="H429">
        <f>VLOOKUP(dataset_table[[#This Row],[id]],dataset!$A$2:$I$2533,9,FALSE)</f>
        <v>0</v>
      </c>
    </row>
    <row r="430" spans="1:8">
      <c r="A430">
        <f>A429+1</f>
        <v>428</v>
      </c>
      <c r="B430" t="str">
        <f>VLOOKUP(dataset_table[[#This Row],[id]],dataset!$A$2:$I$2533,2,FALSE)</f>
        <v>Out of the Past</v>
      </c>
      <c r="C430" t="str">
        <f>VLOOKUP(dataset_table[[#This Row],[id]],dataset!$A$2:$I$2533,3,FALSE)</f>
        <v>Jacques Tourneur</v>
      </c>
      <c r="D430">
        <f>VLOOKUP(dataset_table[[#This Row],[id]],dataset!$A$2:$I$2533,4,FALSE)</f>
        <v>1947</v>
      </c>
      <c r="E430">
        <f>VLOOKUP(dataset_table[[#This Row],[id]],dataset!$A$2:$I$2533,5,FALSE)</f>
        <v>97</v>
      </c>
      <c r="F430">
        <f>VLOOKUP(dataset_table[[#This Row],[id]],dataset!$A$2:$I$2533,7,FALSE)</f>
        <v>8</v>
      </c>
      <c r="G430">
        <f>VLOOKUP(dataset_table[[#This Row],[id]],dataset!$A$2:$I$2533,8,FALSE)</f>
        <v>85</v>
      </c>
      <c r="H430">
        <f>VLOOKUP(dataset_table[[#This Row],[id]],dataset!$A$2:$I$2533,9,FALSE)</f>
        <v>0</v>
      </c>
    </row>
    <row r="431" spans="1:8">
      <c r="A431">
        <f>A430+1</f>
        <v>429</v>
      </c>
      <c r="B431" t="str">
        <f>VLOOKUP(dataset_table[[#This Row],[id]],dataset!$A$2:$I$2533,2,FALSE)</f>
        <v>Le Samouraï</v>
      </c>
      <c r="C431" t="str">
        <f>VLOOKUP(dataset_table[[#This Row],[id]],dataset!$A$2:$I$2533,3,FALSE)</f>
        <v>Jean-Pierre Melville</v>
      </c>
      <c r="D431">
        <f>VLOOKUP(dataset_table[[#This Row],[id]],dataset!$A$2:$I$2533,4,FALSE)</f>
        <v>1967</v>
      </c>
      <c r="E431">
        <f>VLOOKUP(dataset_table[[#This Row],[id]],dataset!$A$2:$I$2533,5,FALSE)</f>
        <v>101</v>
      </c>
      <c r="F431">
        <f>VLOOKUP(dataset_table[[#This Row],[id]],dataset!$A$2:$I$2533,7,FALSE)</f>
        <v>8</v>
      </c>
      <c r="G431">
        <f>VLOOKUP(dataset_table[[#This Row],[id]],dataset!$A$2:$I$2533,8,FALSE)</f>
        <v>0</v>
      </c>
      <c r="H431">
        <f>VLOOKUP(dataset_table[[#This Row],[id]],dataset!$A$2:$I$2533,9,FALSE)</f>
        <v>0.04</v>
      </c>
    </row>
    <row r="432" spans="1:8">
      <c r="A432">
        <f>A431+1</f>
        <v>430</v>
      </c>
      <c r="B432" t="str">
        <f>VLOOKUP(dataset_table[[#This Row],[id]],dataset!$A$2:$I$2533,2,FALSE)</f>
        <v>Elite Squad</v>
      </c>
      <c r="C432" t="str">
        <f>VLOOKUP(dataset_table[[#This Row],[id]],dataset!$A$2:$I$2533,3,FALSE)</f>
        <v>José Padilha</v>
      </c>
      <c r="D432">
        <f>VLOOKUP(dataset_table[[#This Row],[id]],dataset!$A$2:$I$2533,4,FALSE)</f>
        <v>2007</v>
      </c>
      <c r="E432">
        <f>VLOOKUP(dataset_table[[#This Row],[id]],dataset!$A$2:$I$2533,5,FALSE)</f>
        <v>115</v>
      </c>
      <c r="F432">
        <f>VLOOKUP(dataset_table[[#This Row],[id]],dataset!$A$2:$I$2533,7,FALSE)</f>
        <v>8</v>
      </c>
      <c r="G432">
        <f>VLOOKUP(dataset_table[[#This Row],[id]],dataset!$A$2:$I$2533,8,FALSE)</f>
        <v>33</v>
      </c>
      <c r="H432">
        <f>VLOOKUP(dataset_table[[#This Row],[id]],dataset!$A$2:$I$2533,9,FALSE)</f>
        <v>0.01</v>
      </c>
    </row>
    <row r="433" spans="1:8">
      <c r="A433">
        <f>A432+1</f>
        <v>431</v>
      </c>
      <c r="B433" t="str">
        <f>VLOOKUP(dataset_table[[#This Row],[id]],dataset!$A$2:$I$2533,2,FALSE)</f>
        <v>Sweet Smell of Success</v>
      </c>
      <c r="C433" t="str">
        <f>VLOOKUP(dataset_table[[#This Row],[id]],dataset!$A$2:$I$2533,3,FALSE)</f>
        <v>Alexander Mackendrick</v>
      </c>
      <c r="D433">
        <f>VLOOKUP(dataset_table[[#This Row],[id]],dataset!$A$2:$I$2533,4,FALSE)</f>
        <v>1957</v>
      </c>
      <c r="E433">
        <f>VLOOKUP(dataset_table[[#This Row],[id]],dataset!$A$2:$I$2533,5,FALSE)</f>
        <v>96</v>
      </c>
      <c r="F433">
        <f>VLOOKUP(dataset_table[[#This Row],[id]],dataset!$A$2:$I$2533,7,FALSE)</f>
        <v>8</v>
      </c>
      <c r="G433">
        <f>VLOOKUP(dataset_table[[#This Row],[id]],dataset!$A$2:$I$2533,8,FALSE)</f>
        <v>100</v>
      </c>
      <c r="H433">
        <f>VLOOKUP(dataset_table[[#This Row],[id]],dataset!$A$2:$I$2533,9,FALSE)</f>
        <v>0</v>
      </c>
    </row>
    <row r="434" spans="1:8">
      <c r="A434">
        <f>A433+1</f>
        <v>432</v>
      </c>
      <c r="B434" t="str">
        <f>VLOOKUP(dataset_table[[#This Row],[id]],dataset!$A$2:$I$2533,2,FALSE)</f>
        <v>The Tale of The Princess Kaguya</v>
      </c>
      <c r="C434" t="str">
        <f>VLOOKUP(dataset_table[[#This Row],[id]],dataset!$A$2:$I$2533,3,FALSE)</f>
        <v>Isao Takahata</v>
      </c>
      <c r="D434">
        <f>VLOOKUP(dataset_table[[#This Row],[id]],dataset!$A$2:$I$2533,4,FALSE)</f>
        <v>2013</v>
      </c>
      <c r="E434">
        <f>VLOOKUP(dataset_table[[#This Row],[id]],dataset!$A$2:$I$2533,5,FALSE)</f>
        <v>137</v>
      </c>
      <c r="F434">
        <f>VLOOKUP(dataset_table[[#This Row],[id]],dataset!$A$2:$I$2533,7,FALSE)</f>
        <v>8</v>
      </c>
      <c r="G434">
        <f>VLOOKUP(dataset_table[[#This Row],[id]],dataset!$A$2:$I$2533,8,FALSE)</f>
        <v>89</v>
      </c>
      <c r="H434">
        <f>VLOOKUP(dataset_table[[#This Row],[id]],dataset!$A$2:$I$2533,9,FALSE)</f>
        <v>1.51</v>
      </c>
    </row>
    <row r="435" spans="1:8">
      <c r="A435">
        <f>A434+1</f>
        <v>433</v>
      </c>
      <c r="B435" t="str">
        <f>VLOOKUP(dataset_table[[#This Row],[id]],dataset!$A$2:$I$2533,2,FALSE)</f>
        <v>Nobody Knows</v>
      </c>
      <c r="C435" t="str">
        <f>VLOOKUP(dataset_table[[#This Row],[id]],dataset!$A$2:$I$2533,3,FALSE)</f>
        <v>Kore-eda Hirokazu</v>
      </c>
      <c r="D435">
        <f>VLOOKUP(dataset_table[[#This Row],[id]],dataset!$A$2:$I$2533,4,FALSE)</f>
        <v>2004</v>
      </c>
      <c r="E435">
        <f>VLOOKUP(dataset_table[[#This Row],[id]],dataset!$A$2:$I$2533,5,FALSE)</f>
        <v>141</v>
      </c>
      <c r="F435">
        <f>VLOOKUP(dataset_table[[#This Row],[id]],dataset!$A$2:$I$2533,7,FALSE)</f>
        <v>8</v>
      </c>
      <c r="G435">
        <f>VLOOKUP(dataset_table[[#This Row],[id]],dataset!$A$2:$I$2533,8,FALSE)</f>
        <v>88</v>
      </c>
      <c r="H435">
        <f>VLOOKUP(dataset_table[[#This Row],[id]],dataset!$A$2:$I$2533,9,FALSE)</f>
        <v>0.68</v>
      </c>
    </row>
    <row r="436" spans="1:8">
      <c r="A436">
        <f>A435+1</f>
        <v>434</v>
      </c>
      <c r="B436" t="str">
        <f>VLOOKUP(dataset_table[[#This Row],[id]],dataset!$A$2:$I$2533,2,FALSE)</f>
        <v>Sleuth</v>
      </c>
      <c r="C436" t="str">
        <f>VLOOKUP(dataset_table[[#This Row],[id]],dataset!$A$2:$I$2533,3,FALSE)</f>
        <v>Joseph L. Mankiewicz</v>
      </c>
      <c r="D436">
        <f>VLOOKUP(dataset_table[[#This Row],[id]],dataset!$A$2:$I$2533,4,FALSE)</f>
        <v>1972</v>
      </c>
      <c r="E436">
        <f>VLOOKUP(dataset_table[[#This Row],[id]],dataset!$A$2:$I$2533,5,FALSE)</f>
        <v>138</v>
      </c>
      <c r="F436">
        <f>VLOOKUP(dataset_table[[#This Row],[id]],dataset!$A$2:$I$2533,7,FALSE)</f>
        <v>8</v>
      </c>
      <c r="G436">
        <f>VLOOKUP(dataset_table[[#This Row],[id]],dataset!$A$2:$I$2533,8,FALSE)</f>
        <v>0</v>
      </c>
      <c r="H436">
        <f>VLOOKUP(dataset_table[[#This Row],[id]],dataset!$A$2:$I$2533,9,FALSE)</f>
        <v>4.08</v>
      </c>
    </row>
    <row r="437" spans="1:8">
      <c r="A437">
        <f>A436+1</f>
        <v>435</v>
      </c>
      <c r="B437" t="str">
        <f>VLOOKUP(dataset_table[[#This Row],[id]],dataset!$A$2:$I$2533,2,FALSE)</f>
        <v>Stalag 17</v>
      </c>
      <c r="C437" t="str">
        <f>VLOOKUP(dataset_table[[#This Row],[id]],dataset!$A$2:$I$2533,3,FALSE)</f>
        <v>Billy Wilder</v>
      </c>
      <c r="D437">
        <f>VLOOKUP(dataset_table[[#This Row],[id]],dataset!$A$2:$I$2533,4,FALSE)</f>
        <v>1953</v>
      </c>
      <c r="E437">
        <f>VLOOKUP(dataset_table[[#This Row],[id]],dataset!$A$2:$I$2533,5,FALSE)</f>
        <v>120</v>
      </c>
      <c r="F437">
        <f>VLOOKUP(dataset_table[[#This Row],[id]],dataset!$A$2:$I$2533,7,FALSE)</f>
        <v>8</v>
      </c>
      <c r="G437">
        <f>VLOOKUP(dataset_table[[#This Row],[id]],dataset!$A$2:$I$2533,8,FALSE)</f>
        <v>84</v>
      </c>
      <c r="H437">
        <f>VLOOKUP(dataset_table[[#This Row],[id]],dataset!$A$2:$I$2533,9,FALSE)</f>
        <v>0</v>
      </c>
    </row>
    <row r="438" spans="1:8">
      <c r="A438">
        <f>A437+1</f>
        <v>436</v>
      </c>
      <c r="B438" t="str">
        <f>VLOOKUP(dataset_table[[#This Row],[id]],dataset!$A$2:$I$2533,2,FALSE)</f>
        <v>Secrets &amp; Lies</v>
      </c>
      <c r="C438" t="str">
        <f>VLOOKUP(dataset_table[[#This Row],[id]],dataset!$A$2:$I$2533,3,FALSE)</f>
        <v>Mike Leigh</v>
      </c>
      <c r="D438">
        <f>VLOOKUP(dataset_table[[#This Row],[id]],dataset!$A$2:$I$2533,4,FALSE)</f>
        <v>1996</v>
      </c>
      <c r="E438">
        <f>VLOOKUP(dataset_table[[#This Row],[id]],dataset!$A$2:$I$2533,5,FALSE)</f>
        <v>136</v>
      </c>
      <c r="F438">
        <f>VLOOKUP(dataset_table[[#This Row],[id]],dataset!$A$2:$I$2533,7,FALSE)</f>
        <v>8</v>
      </c>
      <c r="G438">
        <f>VLOOKUP(dataset_table[[#This Row],[id]],dataset!$A$2:$I$2533,8,FALSE)</f>
        <v>91</v>
      </c>
      <c r="H438">
        <f>VLOOKUP(dataset_table[[#This Row],[id]],dataset!$A$2:$I$2533,9,FALSE)</f>
        <v>13.42</v>
      </c>
    </row>
    <row r="439" spans="1:8">
      <c r="A439">
        <f>A438+1</f>
        <v>437</v>
      </c>
      <c r="B439" t="str">
        <f>VLOOKUP(dataset_table[[#This Row],[id]],dataset!$A$2:$I$2533,2,FALSE)</f>
        <v>The Diving Bell and the Butterfly</v>
      </c>
      <c r="C439" t="str">
        <f>VLOOKUP(dataset_table[[#This Row],[id]],dataset!$A$2:$I$2533,3,FALSE)</f>
        <v>Julian Schnabel</v>
      </c>
      <c r="D439">
        <f>VLOOKUP(dataset_table[[#This Row],[id]],dataset!$A$2:$I$2533,4,FALSE)</f>
        <v>2007</v>
      </c>
      <c r="E439">
        <f>VLOOKUP(dataset_table[[#This Row],[id]],dataset!$A$2:$I$2533,5,FALSE)</f>
        <v>112</v>
      </c>
      <c r="F439">
        <f>VLOOKUP(dataset_table[[#This Row],[id]],dataset!$A$2:$I$2533,7,FALSE)</f>
        <v>8</v>
      </c>
      <c r="G439">
        <f>VLOOKUP(dataset_table[[#This Row],[id]],dataset!$A$2:$I$2533,8,FALSE)</f>
        <v>92</v>
      </c>
      <c r="H439">
        <f>VLOOKUP(dataset_table[[#This Row],[id]],dataset!$A$2:$I$2533,9,FALSE)</f>
        <v>5.99</v>
      </c>
    </row>
    <row r="440" spans="1:8">
      <c r="A440">
        <f>A439+1</f>
        <v>438</v>
      </c>
      <c r="B440" t="str">
        <f>VLOOKUP(dataset_table[[#This Row],[id]],dataset!$A$2:$I$2533,2,FALSE)</f>
        <v>Song of the Sea</v>
      </c>
      <c r="C440" t="str">
        <f>VLOOKUP(dataset_table[[#This Row],[id]],dataset!$A$2:$I$2533,3,FALSE)</f>
        <v>Tomm Moore</v>
      </c>
      <c r="D440">
        <f>VLOOKUP(dataset_table[[#This Row],[id]],dataset!$A$2:$I$2533,4,FALSE)</f>
        <v>2014</v>
      </c>
      <c r="E440">
        <f>VLOOKUP(dataset_table[[#This Row],[id]],dataset!$A$2:$I$2533,5,FALSE)</f>
        <v>93</v>
      </c>
      <c r="F440">
        <f>VLOOKUP(dataset_table[[#This Row],[id]],dataset!$A$2:$I$2533,7,FALSE)</f>
        <v>8</v>
      </c>
      <c r="G440">
        <f>VLOOKUP(dataset_table[[#This Row],[id]],dataset!$A$2:$I$2533,8,FALSE)</f>
        <v>85</v>
      </c>
      <c r="H440">
        <f>VLOOKUP(dataset_table[[#This Row],[id]],dataset!$A$2:$I$2533,9,FALSE)</f>
        <v>0.86</v>
      </c>
    </row>
    <row r="441" spans="1:8">
      <c r="A441">
        <f>A440+1</f>
        <v>439</v>
      </c>
      <c r="B441" t="str">
        <f>VLOOKUP(dataset_table[[#This Row],[id]],dataset!$A$2:$I$2533,2,FALSE)</f>
        <v>The Sea Inside</v>
      </c>
      <c r="C441" t="str">
        <f>VLOOKUP(dataset_table[[#This Row],[id]],dataset!$A$2:$I$2533,3,FALSE)</f>
        <v>Alejandro Amenábar</v>
      </c>
      <c r="D441">
        <f>VLOOKUP(dataset_table[[#This Row],[id]],dataset!$A$2:$I$2533,4,FALSE)</f>
        <v>2004</v>
      </c>
      <c r="E441">
        <f>VLOOKUP(dataset_table[[#This Row],[id]],dataset!$A$2:$I$2533,5,FALSE)</f>
        <v>126</v>
      </c>
      <c r="F441">
        <f>VLOOKUP(dataset_table[[#This Row],[id]],dataset!$A$2:$I$2533,7,FALSE)</f>
        <v>8</v>
      </c>
      <c r="G441">
        <f>VLOOKUP(dataset_table[[#This Row],[id]],dataset!$A$2:$I$2533,8,FALSE)</f>
        <v>74</v>
      </c>
      <c r="H441">
        <f>VLOOKUP(dataset_table[[#This Row],[id]],dataset!$A$2:$I$2533,9,FALSE)</f>
        <v>2.09</v>
      </c>
    </row>
    <row r="442" spans="1:8">
      <c r="A442">
        <f>A441+1</f>
        <v>440</v>
      </c>
      <c r="B442" t="str">
        <f>VLOOKUP(dataset_table[[#This Row],[id]],dataset!$A$2:$I$2533,2,FALSE)</f>
        <v>My Sassy Girl</v>
      </c>
      <c r="C442" t="str">
        <f>VLOOKUP(dataset_table[[#This Row],[id]],dataset!$A$2:$I$2533,3,FALSE)</f>
        <v>Jae-young Kwak</v>
      </c>
      <c r="D442">
        <f>VLOOKUP(dataset_table[[#This Row],[id]],dataset!$A$2:$I$2533,4,FALSE)</f>
        <v>2001</v>
      </c>
      <c r="E442">
        <f>VLOOKUP(dataset_table[[#This Row],[id]],dataset!$A$2:$I$2533,5,FALSE)</f>
        <v>137</v>
      </c>
      <c r="F442">
        <f>VLOOKUP(dataset_table[[#This Row],[id]],dataset!$A$2:$I$2533,7,FALSE)</f>
        <v>8</v>
      </c>
      <c r="G442">
        <f>VLOOKUP(dataset_table[[#This Row],[id]],dataset!$A$2:$I$2533,8,FALSE)</f>
        <v>0</v>
      </c>
      <c r="H442">
        <f>VLOOKUP(dataset_table[[#This Row],[id]],dataset!$A$2:$I$2533,9,FALSE)</f>
        <v>0</v>
      </c>
    </row>
    <row r="443" spans="1:8">
      <c r="A443">
        <f>A442+1</f>
        <v>441</v>
      </c>
      <c r="B443" t="str">
        <f>VLOOKUP(dataset_table[[#This Row],[id]],dataset!$A$2:$I$2533,2,FALSE)</f>
        <v>Cries &amp; Whispers</v>
      </c>
      <c r="C443" t="str">
        <f>VLOOKUP(dataset_table[[#This Row],[id]],dataset!$A$2:$I$2533,3,FALSE)</f>
        <v>Ingmar Bergman</v>
      </c>
      <c r="D443">
        <f>VLOOKUP(dataset_table[[#This Row],[id]],dataset!$A$2:$I$2533,4,FALSE)</f>
        <v>1972</v>
      </c>
      <c r="E443">
        <f>VLOOKUP(dataset_table[[#This Row],[id]],dataset!$A$2:$I$2533,5,FALSE)</f>
        <v>91</v>
      </c>
      <c r="F443">
        <f>VLOOKUP(dataset_table[[#This Row],[id]],dataset!$A$2:$I$2533,7,FALSE)</f>
        <v>8</v>
      </c>
      <c r="G443">
        <f>VLOOKUP(dataset_table[[#This Row],[id]],dataset!$A$2:$I$2533,8,FALSE)</f>
        <v>0</v>
      </c>
      <c r="H443">
        <f>VLOOKUP(dataset_table[[#This Row],[id]],dataset!$A$2:$I$2533,9,FALSE)</f>
        <v>1.74</v>
      </c>
    </row>
    <row r="444" spans="1:8">
      <c r="A444">
        <f>A443+1</f>
        <v>442</v>
      </c>
      <c r="B444" t="str">
        <f>VLOOKUP(dataset_table[[#This Row],[id]],dataset!$A$2:$I$2533,2,FALSE)</f>
        <v>Brief Encounter</v>
      </c>
      <c r="C444" t="str">
        <f>VLOOKUP(dataset_table[[#This Row],[id]],dataset!$A$2:$I$2533,3,FALSE)</f>
        <v>David Lean</v>
      </c>
      <c r="D444">
        <f>VLOOKUP(dataset_table[[#This Row],[id]],dataset!$A$2:$I$2533,4,FALSE)</f>
        <v>1945</v>
      </c>
      <c r="E444">
        <f>VLOOKUP(dataset_table[[#This Row],[id]],dataset!$A$2:$I$2533,5,FALSE)</f>
        <v>86</v>
      </c>
      <c r="F444">
        <f>VLOOKUP(dataset_table[[#This Row],[id]],dataset!$A$2:$I$2533,7,FALSE)</f>
        <v>8</v>
      </c>
      <c r="G444">
        <f>VLOOKUP(dataset_table[[#This Row],[id]],dataset!$A$2:$I$2533,8,FALSE)</f>
        <v>92</v>
      </c>
      <c r="H444">
        <f>VLOOKUP(dataset_table[[#This Row],[id]],dataset!$A$2:$I$2533,9,FALSE)</f>
        <v>0</v>
      </c>
    </row>
    <row r="445" spans="1:8">
      <c r="A445">
        <f>A444+1</f>
        <v>443</v>
      </c>
      <c r="B445" t="str">
        <f>VLOOKUP(dataset_table[[#This Row],[id]],dataset!$A$2:$I$2533,2,FALSE)</f>
        <v>Nostalghia</v>
      </c>
      <c r="C445" t="str">
        <f>VLOOKUP(dataset_table[[#This Row],[id]],dataset!$A$2:$I$2533,3,FALSE)</f>
        <v>Andrei Tarkovsky</v>
      </c>
      <c r="D445">
        <f>VLOOKUP(dataset_table[[#This Row],[id]],dataset!$A$2:$I$2533,4,FALSE)</f>
        <v>1983</v>
      </c>
      <c r="E445">
        <f>VLOOKUP(dataset_table[[#This Row],[id]],dataset!$A$2:$I$2533,5,FALSE)</f>
        <v>125</v>
      </c>
      <c r="F445">
        <f>VLOOKUP(dataset_table[[#This Row],[id]],dataset!$A$2:$I$2533,7,FALSE)</f>
        <v>8</v>
      </c>
      <c r="G445">
        <f>VLOOKUP(dataset_table[[#This Row],[id]],dataset!$A$2:$I$2533,8,FALSE)</f>
        <v>0</v>
      </c>
      <c r="H445">
        <f>VLOOKUP(dataset_table[[#This Row],[id]],dataset!$A$2:$I$2533,9,FALSE)</f>
        <v>0.01</v>
      </c>
    </row>
    <row r="446" spans="1:8">
      <c r="A446">
        <f>A445+1</f>
        <v>444</v>
      </c>
      <c r="B446" t="str">
        <f>VLOOKUP(dataset_table[[#This Row],[id]],dataset!$A$2:$I$2533,2,FALSE)</f>
        <v>Dilwale Dulhania Le Jayenge</v>
      </c>
      <c r="C446" t="str">
        <f>VLOOKUP(dataset_table[[#This Row],[id]],dataset!$A$2:$I$2533,3,FALSE)</f>
        <v>Aditya Chopra</v>
      </c>
      <c r="D446">
        <f>VLOOKUP(dataset_table[[#This Row],[id]],dataset!$A$2:$I$2533,4,FALSE)</f>
        <v>1995</v>
      </c>
      <c r="E446">
        <f>VLOOKUP(dataset_table[[#This Row],[id]],dataset!$A$2:$I$2533,5,FALSE)</f>
        <v>181</v>
      </c>
      <c r="F446">
        <f>VLOOKUP(dataset_table[[#This Row],[id]],dataset!$A$2:$I$2533,7,FALSE)</f>
        <v>8</v>
      </c>
      <c r="G446">
        <f>VLOOKUP(dataset_table[[#This Row],[id]],dataset!$A$2:$I$2533,8,FALSE)</f>
        <v>0</v>
      </c>
      <c r="H446">
        <f>VLOOKUP(dataset_table[[#This Row],[id]],dataset!$A$2:$I$2533,9,FALSE)</f>
        <v>0</v>
      </c>
    </row>
    <row r="447" spans="1:8">
      <c r="A447">
        <f>A446+1</f>
        <v>445</v>
      </c>
      <c r="B447" t="str">
        <f>VLOOKUP(dataset_table[[#This Row],[id]],dataset!$A$2:$I$2533,2,FALSE)</f>
        <v>Departures</v>
      </c>
      <c r="C447" t="str">
        <f>VLOOKUP(dataset_table[[#This Row],[id]],dataset!$A$2:$I$2533,3,FALSE)</f>
        <v>Yôjirô Takita</v>
      </c>
      <c r="D447">
        <f>VLOOKUP(dataset_table[[#This Row],[id]],dataset!$A$2:$I$2533,4,FALSE)</f>
        <v>2008</v>
      </c>
      <c r="E447">
        <f>VLOOKUP(dataset_table[[#This Row],[id]],dataset!$A$2:$I$2533,5,FALSE)</f>
        <v>130</v>
      </c>
      <c r="F447">
        <f>VLOOKUP(dataset_table[[#This Row],[id]],dataset!$A$2:$I$2533,7,FALSE)</f>
        <v>8</v>
      </c>
      <c r="G447">
        <f>VLOOKUP(dataset_table[[#This Row],[id]],dataset!$A$2:$I$2533,8,FALSE)</f>
        <v>68</v>
      </c>
      <c r="H447">
        <f>VLOOKUP(dataset_table[[#This Row],[id]],dataset!$A$2:$I$2533,9,FALSE)</f>
        <v>1.5</v>
      </c>
    </row>
    <row r="448" spans="1:8">
      <c r="A448">
        <f>A447+1</f>
        <v>446</v>
      </c>
      <c r="B448" t="str">
        <f>VLOOKUP(dataset_table[[#This Row],[id]],dataset!$A$2:$I$2533,2,FALSE)</f>
        <v>Persepolis</v>
      </c>
      <c r="C448" t="str">
        <f>VLOOKUP(dataset_table[[#This Row],[id]],dataset!$A$2:$I$2533,3,FALSE)</f>
        <v>Vincent Paronnaud</v>
      </c>
      <c r="D448">
        <f>VLOOKUP(dataset_table[[#This Row],[id]],dataset!$A$2:$I$2533,4,FALSE)</f>
        <v>2007</v>
      </c>
      <c r="E448">
        <f>VLOOKUP(dataset_table[[#This Row],[id]],dataset!$A$2:$I$2533,5,FALSE)</f>
        <v>96</v>
      </c>
      <c r="F448">
        <f>VLOOKUP(dataset_table[[#This Row],[id]],dataset!$A$2:$I$2533,7,FALSE)</f>
        <v>8</v>
      </c>
      <c r="G448">
        <f>VLOOKUP(dataset_table[[#This Row],[id]],dataset!$A$2:$I$2533,8,FALSE)</f>
        <v>90</v>
      </c>
      <c r="H448">
        <f>VLOOKUP(dataset_table[[#This Row],[id]],dataset!$A$2:$I$2533,9,FALSE)</f>
        <v>4.45</v>
      </c>
    </row>
    <row r="449" spans="1:8">
      <c r="A449">
        <f>A448+1</f>
        <v>447</v>
      </c>
      <c r="B449" t="str">
        <f>VLOOKUP(dataset_table[[#This Row],[id]],dataset!$A$2:$I$2533,2,FALSE)</f>
        <v>M.S. Dhoni: The Untold Story</v>
      </c>
      <c r="C449" t="str">
        <f>VLOOKUP(dataset_table[[#This Row],[id]],dataset!$A$2:$I$2533,3,FALSE)</f>
        <v>Mathur Goswami</v>
      </c>
      <c r="D449">
        <f>VLOOKUP(dataset_table[[#This Row],[id]],dataset!$A$2:$I$2533,4,FALSE)</f>
        <v>2016</v>
      </c>
      <c r="E449">
        <f>VLOOKUP(dataset_table[[#This Row],[id]],dataset!$A$2:$I$2533,5,FALSE)</f>
        <v>184</v>
      </c>
      <c r="F449">
        <f>VLOOKUP(dataset_table[[#This Row],[id]],dataset!$A$2:$I$2533,7,FALSE)</f>
        <v>8</v>
      </c>
      <c r="G449">
        <f>VLOOKUP(dataset_table[[#This Row],[id]],dataset!$A$2:$I$2533,8,FALSE)</f>
        <v>0</v>
      </c>
      <c r="H449">
        <f>VLOOKUP(dataset_table[[#This Row],[id]],dataset!$A$2:$I$2533,9,FALSE)</f>
        <v>1.78</v>
      </c>
    </row>
    <row r="450" spans="1:8">
      <c r="A450">
        <f>A449+1</f>
        <v>448</v>
      </c>
      <c r="B450" t="str">
        <f>VLOOKUP(dataset_table[[#This Row],[id]],dataset!$A$2:$I$2533,2,FALSE)</f>
        <v>La strada</v>
      </c>
      <c r="C450" t="str">
        <f>VLOOKUP(dataset_table[[#This Row],[id]],dataset!$A$2:$I$2533,3,FALSE)</f>
        <v>Federico Fellini</v>
      </c>
      <c r="D450">
        <f>VLOOKUP(dataset_table[[#This Row],[id]],dataset!$A$2:$I$2533,4,FALSE)</f>
        <v>1954</v>
      </c>
      <c r="E450">
        <f>VLOOKUP(dataset_table[[#This Row],[id]],dataset!$A$2:$I$2533,5,FALSE)</f>
        <v>108</v>
      </c>
      <c r="F450">
        <f>VLOOKUP(dataset_table[[#This Row],[id]],dataset!$A$2:$I$2533,7,FALSE)</f>
        <v>8</v>
      </c>
      <c r="G450">
        <f>VLOOKUP(dataset_table[[#This Row],[id]],dataset!$A$2:$I$2533,8,FALSE)</f>
        <v>0</v>
      </c>
      <c r="H450">
        <f>VLOOKUP(dataset_table[[#This Row],[id]],dataset!$A$2:$I$2533,9,FALSE)</f>
        <v>0</v>
      </c>
    </row>
    <row r="451" spans="1:8">
      <c r="A451">
        <f>A450+1</f>
        <v>449</v>
      </c>
      <c r="B451" t="str">
        <f>VLOOKUP(dataset_table[[#This Row],[id]],dataset!$A$2:$I$2533,2,FALSE)</f>
        <v>Black Cat, White Cat</v>
      </c>
      <c r="C451" t="str">
        <f>VLOOKUP(dataset_table[[#This Row],[id]],dataset!$A$2:$I$2533,3,FALSE)</f>
        <v>Emir Kusturica</v>
      </c>
      <c r="D451">
        <f>VLOOKUP(dataset_table[[#This Row],[id]],dataset!$A$2:$I$2533,4,FALSE)</f>
        <v>1998</v>
      </c>
      <c r="E451">
        <f>VLOOKUP(dataset_table[[#This Row],[id]],dataset!$A$2:$I$2533,5,FALSE)</f>
        <v>127</v>
      </c>
      <c r="F451">
        <f>VLOOKUP(dataset_table[[#This Row],[id]],dataset!$A$2:$I$2533,7,FALSE)</f>
        <v>8</v>
      </c>
      <c r="G451">
        <f>VLOOKUP(dataset_table[[#This Row],[id]],dataset!$A$2:$I$2533,8,FALSE)</f>
        <v>73</v>
      </c>
      <c r="H451">
        <f>VLOOKUP(dataset_table[[#This Row],[id]],dataset!$A$2:$I$2533,9,FALSE)</f>
        <v>0.35</v>
      </c>
    </row>
    <row r="452" spans="1:8">
      <c r="A452">
        <f>A451+1</f>
        <v>450</v>
      </c>
      <c r="B452" t="str">
        <f>VLOOKUP(dataset_table[[#This Row],[id]],dataset!$A$2:$I$2533,2,FALSE)</f>
        <v>Quo Vadis, Aida?</v>
      </c>
      <c r="C452" t="str">
        <f>VLOOKUP(dataset_table[[#This Row],[id]],dataset!$A$2:$I$2533,3,FALSE)</f>
        <v>Jasmila Zbanic</v>
      </c>
      <c r="D452">
        <f>VLOOKUP(dataset_table[[#This Row],[id]],dataset!$A$2:$I$2533,4,FALSE)</f>
        <v>2020</v>
      </c>
      <c r="E452">
        <f>VLOOKUP(dataset_table[[#This Row],[id]],dataset!$A$2:$I$2533,5,FALSE)</f>
        <v>101</v>
      </c>
      <c r="F452">
        <f>VLOOKUP(dataset_table[[#This Row],[id]],dataset!$A$2:$I$2533,7,FALSE)</f>
        <v>8</v>
      </c>
      <c r="G452">
        <f>VLOOKUP(dataset_table[[#This Row],[id]],dataset!$A$2:$I$2533,8,FALSE)</f>
        <v>97</v>
      </c>
      <c r="H452">
        <f>VLOOKUP(dataset_table[[#This Row],[id]],dataset!$A$2:$I$2533,9,FALSE)</f>
        <v>0</v>
      </c>
    </row>
    <row r="453" spans="1:8">
      <c r="A453">
        <f>A452+1</f>
        <v>451</v>
      </c>
      <c r="B453" t="str">
        <f>VLOOKUP(dataset_table[[#This Row],[id]],dataset!$A$2:$I$2533,2,FALSE)</f>
        <v>The Wild Pear Tree</v>
      </c>
      <c r="C453" t="str">
        <f>VLOOKUP(dataset_table[[#This Row],[id]],dataset!$A$2:$I$2533,3,FALSE)</f>
        <v>Nuri Bilge Ceylan</v>
      </c>
      <c r="D453">
        <f>VLOOKUP(dataset_table[[#This Row],[id]],dataset!$A$2:$I$2533,4,FALSE)</f>
        <v>2018</v>
      </c>
      <c r="E453">
        <f>VLOOKUP(dataset_table[[#This Row],[id]],dataset!$A$2:$I$2533,5,FALSE)</f>
        <v>188</v>
      </c>
      <c r="F453">
        <f>VLOOKUP(dataset_table[[#This Row],[id]],dataset!$A$2:$I$2533,7,FALSE)</f>
        <v>8</v>
      </c>
      <c r="G453">
        <f>VLOOKUP(dataset_table[[#This Row],[id]],dataset!$A$2:$I$2533,8,FALSE)</f>
        <v>86</v>
      </c>
      <c r="H453">
        <f>VLOOKUP(dataset_table[[#This Row],[id]],dataset!$A$2:$I$2533,9,FALSE)</f>
        <v>0.03</v>
      </c>
    </row>
    <row r="454" spans="1:8">
      <c r="A454">
        <f>A453+1</f>
        <v>452</v>
      </c>
      <c r="B454" t="str">
        <f>VLOOKUP(dataset_table[[#This Row],[id]],dataset!$A$2:$I$2533,2,FALSE)</f>
        <v>Goodbye, Children</v>
      </c>
      <c r="C454" t="str">
        <f>VLOOKUP(dataset_table[[#This Row],[id]],dataset!$A$2:$I$2533,3,FALSE)</f>
        <v>Louis Malle</v>
      </c>
      <c r="D454">
        <f>VLOOKUP(dataset_table[[#This Row],[id]],dataset!$A$2:$I$2533,4,FALSE)</f>
        <v>1987</v>
      </c>
      <c r="E454">
        <f>VLOOKUP(dataset_table[[#This Row],[id]],dataset!$A$2:$I$2533,5,FALSE)</f>
        <v>104</v>
      </c>
      <c r="F454">
        <f>VLOOKUP(dataset_table[[#This Row],[id]],dataset!$A$2:$I$2533,7,FALSE)</f>
        <v>8</v>
      </c>
      <c r="G454">
        <f>VLOOKUP(dataset_table[[#This Row],[id]],dataset!$A$2:$I$2533,8,FALSE)</f>
        <v>88</v>
      </c>
      <c r="H454">
        <f>VLOOKUP(dataset_table[[#This Row],[id]],dataset!$A$2:$I$2533,9,FALSE)</f>
        <v>4.54</v>
      </c>
    </row>
    <row r="455" spans="1:8">
      <c r="A455">
        <f>A454+1</f>
        <v>453</v>
      </c>
      <c r="B455" t="str">
        <f>VLOOKUP(dataset_table[[#This Row],[id]],dataset!$A$2:$I$2533,2,FALSE)</f>
        <v>Ivan's Childhood</v>
      </c>
      <c r="C455" t="str">
        <f>VLOOKUP(dataset_table[[#This Row],[id]],dataset!$A$2:$I$2533,3,FALSE)</f>
        <v>Andrei Tarkovsky</v>
      </c>
      <c r="D455">
        <f>VLOOKUP(dataset_table[[#This Row],[id]],dataset!$A$2:$I$2533,4,FALSE)</f>
        <v>1962</v>
      </c>
      <c r="E455">
        <f>VLOOKUP(dataset_table[[#This Row],[id]],dataset!$A$2:$I$2533,5,FALSE)</f>
        <v>95</v>
      </c>
      <c r="F455">
        <f>VLOOKUP(dataset_table[[#This Row],[id]],dataset!$A$2:$I$2533,7,FALSE)</f>
        <v>8</v>
      </c>
      <c r="G455">
        <f>VLOOKUP(dataset_table[[#This Row],[id]],dataset!$A$2:$I$2533,8,FALSE)</f>
        <v>0</v>
      </c>
      <c r="H455">
        <f>VLOOKUP(dataset_table[[#This Row],[id]],dataset!$A$2:$I$2533,9,FALSE)</f>
        <v>0</v>
      </c>
    </row>
    <row r="456" spans="1:8">
      <c r="A456">
        <f>A455+1</f>
        <v>454</v>
      </c>
      <c r="B456" t="str">
        <f>VLOOKUP(dataset_table[[#This Row],[id]],dataset!$A$2:$I$2533,2,FALSE)</f>
        <v>Spring, Summer, Fall, Winter... and Spring</v>
      </c>
      <c r="C456" t="str">
        <f>VLOOKUP(dataset_table[[#This Row],[id]],dataset!$A$2:$I$2533,3,FALSE)</f>
        <v>Kim Ki-duk</v>
      </c>
      <c r="D456">
        <f>VLOOKUP(dataset_table[[#This Row],[id]],dataset!$A$2:$I$2533,4,FALSE)</f>
        <v>2003</v>
      </c>
      <c r="E456">
        <f>VLOOKUP(dataset_table[[#This Row],[id]],dataset!$A$2:$I$2533,5,FALSE)</f>
        <v>103</v>
      </c>
      <c r="F456">
        <f>VLOOKUP(dataset_table[[#This Row],[id]],dataset!$A$2:$I$2533,7,FALSE)</f>
        <v>8</v>
      </c>
      <c r="G456">
        <f>VLOOKUP(dataset_table[[#This Row],[id]],dataset!$A$2:$I$2533,8,FALSE)</f>
        <v>85</v>
      </c>
      <c r="H456">
        <f>VLOOKUP(dataset_table[[#This Row],[id]],dataset!$A$2:$I$2533,9,FALSE)</f>
        <v>2.38</v>
      </c>
    </row>
    <row r="457" spans="1:8">
      <c r="A457">
        <f>A456+1</f>
        <v>455</v>
      </c>
      <c r="B457" t="str">
        <f>VLOOKUP(dataset_table[[#This Row],[id]],dataset!$A$2:$I$2533,2,FALSE)</f>
        <v>Haider</v>
      </c>
      <c r="C457" t="str">
        <f>VLOOKUP(dataset_table[[#This Row],[id]],dataset!$A$2:$I$2533,3,FALSE)</f>
        <v>Vishal Bhardwaj</v>
      </c>
      <c r="D457">
        <f>VLOOKUP(dataset_table[[#This Row],[id]],dataset!$A$2:$I$2533,4,FALSE)</f>
        <v>2014</v>
      </c>
      <c r="E457">
        <f>VLOOKUP(dataset_table[[#This Row],[id]],dataset!$A$2:$I$2533,5,FALSE)</f>
        <v>160</v>
      </c>
      <c r="F457">
        <f>VLOOKUP(dataset_table[[#This Row],[id]],dataset!$A$2:$I$2533,7,FALSE)</f>
        <v>8</v>
      </c>
      <c r="G457">
        <f>VLOOKUP(dataset_table[[#This Row],[id]],dataset!$A$2:$I$2533,8,FALSE)</f>
        <v>0</v>
      </c>
      <c r="H457">
        <f>VLOOKUP(dataset_table[[#This Row],[id]],dataset!$A$2:$I$2533,9,FALSE)</f>
        <v>0.9</v>
      </c>
    </row>
    <row r="458" spans="1:8">
      <c r="A458">
        <f>A457+1</f>
        <v>456</v>
      </c>
      <c r="B458" t="str">
        <f>VLOOKUP(dataset_table[[#This Row],[id]],dataset!$A$2:$I$2533,2,FALSE)</f>
        <v>Elite Squad 2: The Enemy Within</v>
      </c>
      <c r="C458" t="str">
        <f>VLOOKUP(dataset_table[[#This Row],[id]],dataset!$A$2:$I$2533,3,FALSE)</f>
        <v>José Padilha</v>
      </c>
      <c r="D458">
        <f>VLOOKUP(dataset_table[[#This Row],[id]],dataset!$A$2:$I$2533,4,FALSE)</f>
        <v>2010</v>
      </c>
      <c r="E458">
        <f>VLOOKUP(dataset_table[[#This Row],[id]],dataset!$A$2:$I$2533,5,FALSE)</f>
        <v>115</v>
      </c>
      <c r="F458">
        <f>VLOOKUP(dataset_table[[#This Row],[id]],dataset!$A$2:$I$2533,7,FALSE)</f>
        <v>8</v>
      </c>
      <c r="G458">
        <f>VLOOKUP(dataset_table[[#This Row],[id]],dataset!$A$2:$I$2533,8,FALSE)</f>
        <v>71</v>
      </c>
      <c r="H458">
        <f>VLOOKUP(dataset_table[[#This Row],[id]],dataset!$A$2:$I$2533,9,FALSE)</f>
        <v>0.1</v>
      </c>
    </row>
    <row r="459" spans="1:8">
      <c r="A459">
        <f>A458+1</f>
        <v>457</v>
      </c>
      <c r="B459" t="str">
        <f>VLOOKUP(dataset_table[[#This Row],[id]],dataset!$A$2:$I$2533,2,FALSE)</f>
        <v>The Shop Around the Corner</v>
      </c>
      <c r="C459" t="str">
        <f>VLOOKUP(dataset_table[[#This Row],[id]],dataset!$A$2:$I$2533,3,FALSE)</f>
        <v>Ernst Lubitsch</v>
      </c>
      <c r="D459">
        <f>VLOOKUP(dataset_table[[#This Row],[id]],dataset!$A$2:$I$2533,4,FALSE)</f>
        <v>1940</v>
      </c>
      <c r="E459">
        <f>VLOOKUP(dataset_table[[#This Row],[id]],dataset!$A$2:$I$2533,5,FALSE)</f>
        <v>99</v>
      </c>
      <c r="F459">
        <f>VLOOKUP(dataset_table[[#This Row],[id]],dataset!$A$2:$I$2533,7,FALSE)</f>
        <v>8</v>
      </c>
      <c r="G459">
        <f>VLOOKUP(dataset_table[[#This Row],[id]],dataset!$A$2:$I$2533,8,FALSE)</f>
        <v>96</v>
      </c>
      <c r="H459">
        <f>VLOOKUP(dataset_table[[#This Row],[id]],dataset!$A$2:$I$2533,9,FALSE)</f>
        <v>0.2</v>
      </c>
    </row>
    <row r="460" spans="1:8">
      <c r="A460">
        <f>A459+1</f>
        <v>458</v>
      </c>
      <c r="B460" t="str">
        <f>VLOOKUP(dataset_table[[#This Row],[id]],dataset!$A$2:$I$2533,2,FALSE)</f>
        <v>Kind Hearts and Coronets</v>
      </c>
      <c r="C460" t="str">
        <f>VLOOKUP(dataset_table[[#This Row],[id]],dataset!$A$2:$I$2533,3,FALSE)</f>
        <v>Robert Hamer</v>
      </c>
      <c r="D460">
        <f>VLOOKUP(dataset_table[[#This Row],[id]],dataset!$A$2:$I$2533,4,FALSE)</f>
        <v>1949</v>
      </c>
      <c r="E460">
        <f>VLOOKUP(dataset_table[[#This Row],[id]],dataset!$A$2:$I$2533,5,FALSE)</f>
        <v>106</v>
      </c>
      <c r="F460">
        <f>VLOOKUP(dataset_table[[#This Row],[id]],dataset!$A$2:$I$2533,7,FALSE)</f>
        <v>8</v>
      </c>
      <c r="G460">
        <f>VLOOKUP(dataset_table[[#This Row],[id]],dataset!$A$2:$I$2533,8,FALSE)</f>
        <v>0</v>
      </c>
      <c r="H460">
        <f>VLOOKUP(dataset_table[[#This Row],[id]],dataset!$A$2:$I$2533,9,FALSE)</f>
        <v>0</v>
      </c>
    </row>
    <row r="461" spans="1:8">
      <c r="A461">
        <f>A460+1</f>
        <v>459</v>
      </c>
      <c r="B461" t="str">
        <f>VLOOKUP(dataset_table[[#This Row],[id]],dataset!$A$2:$I$2533,2,FALSE)</f>
        <v>Sanjuro</v>
      </c>
      <c r="C461" t="str">
        <f>VLOOKUP(dataset_table[[#This Row],[id]],dataset!$A$2:$I$2533,3,FALSE)</f>
        <v>Akira Kurosawa</v>
      </c>
      <c r="D461">
        <f>VLOOKUP(dataset_table[[#This Row],[id]],dataset!$A$2:$I$2533,4,FALSE)</f>
        <v>1962</v>
      </c>
      <c r="E461">
        <f>VLOOKUP(dataset_table[[#This Row],[id]],dataset!$A$2:$I$2533,5,FALSE)</f>
        <v>96</v>
      </c>
      <c r="F461">
        <f>VLOOKUP(dataset_table[[#This Row],[id]],dataset!$A$2:$I$2533,7,FALSE)</f>
        <v>8</v>
      </c>
      <c r="G461">
        <f>VLOOKUP(dataset_table[[#This Row],[id]],dataset!$A$2:$I$2533,8,FALSE)</f>
        <v>0</v>
      </c>
      <c r="H461">
        <f>VLOOKUP(dataset_table[[#This Row],[id]],dataset!$A$2:$I$2533,9,FALSE)</f>
        <v>0</v>
      </c>
    </row>
    <row r="462" spans="1:8">
      <c r="A462">
        <f>A461+1</f>
        <v>460</v>
      </c>
      <c r="B462" t="str">
        <f>VLOOKUP(dataset_table[[#This Row],[id]],dataset!$A$2:$I$2533,2,FALSE)</f>
        <v>The Exterminating Angel</v>
      </c>
      <c r="C462" t="str">
        <f>VLOOKUP(dataset_table[[#This Row],[id]],dataset!$A$2:$I$2533,3,FALSE)</f>
        <v>Luis Buñuel</v>
      </c>
      <c r="D462">
        <f>VLOOKUP(dataset_table[[#This Row],[id]],dataset!$A$2:$I$2533,4,FALSE)</f>
        <v>1962</v>
      </c>
      <c r="E462">
        <f>VLOOKUP(dataset_table[[#This Row],[id]],dataset!$A$2:$I$2533,5,FALSE)</f>
        <v>95</v>
      </c>
      <c r="F462">
        <f>VLOOKUP(dataset_table[[#This Row],[id]],dataset!$A$2:$I$2533,7,FALSE)</f>
        <v>8</v>
      </c>
      <c r="G462">
        <f>VLOOKUP(dataset_table[[#This Row],[id]],dataset!$A$2:$I$2533,8,FALSE)</f>
        <v>0</v>
      </c>
      <c r="H462">
        <f>VLOOKUP(dataset_table[[#This Row],[id]],dataset!$A$2:$I$2533,9,FALSE)</f>
        <v>0</v>
      </c>
    </row>
    <row r="463" spans="1:8">
      <c r="A463">
        <f>A462+1</f>
        <v>461</v>
      </c>
      <c r="B463" t="str">
        <f>VLOOKUP(dataset_table[[#This Row],[id]],dataset!$A$2:$I$2533,2,FALSE)</f>
        <v>Central Station</v>
      </c>
      <c r="C463" t="str">
        <f>VLOOKUP(dataset_table[[#This Row],[id]],dataset!$A$2:$I$2533,3,FALSE)</f>
        <v>Walter Salles</v>
      </c>
      <c r="D463">
        <f>VLOOKUP(dataset_table[[#This Row],[id]],dataset!$A$2:$I$2533,4,FALSE)</f>
        <v>1998</v>
      </c>
      <c r="E463">
        <f>VLOOKUP(dataset_table[[#This Row],[id]],dataset!$A$2:$I$2533,5,FALSE)</f>
        <v>110</v>
      </c>
      <c r="F463">
        <f>VLOOKUP(dataset_table[[#This Row],[id]],dataset!$A$2:$I$2533,7,FALSE)</f>
        <v>8</v>
      </c>
      <c r="G463">
        <f>VLOOKUP(dataset_table[[#This Row],[id]],dataset!$A$2:$I$2533,8,FALSE)</f>
        <v>80</v>
      </c>
      <c r="H463">
        <f>VLOOKUP(dataset_table[[#This Row],[id]],dataset!$A$2:$I$2533,9,FALSE)</f>
        <v>5.6</v>
      </c>
    </row>
    <row r="464" spans="1:8">
      <c r="A464">
        <f>A463+1</f>
        <v>462</v>
      </c>
      <c r="B464" t="str">
        <f>VLOOKUP(dataset_table[[#This Row],[id]],dataset!$A$2:$I$2533,2,FALSE)</f>
        <v>G.O.R.A.</v>
      </c>
      <c r="C464" t="str">
        <f>VLOOKUP(dataset_table[[#This Row],[id]],dataset!$A$2:$I$2533,3,FALSE)</f>
        <v>Ömer Faruk Sorak</v>
      </c>
      <c r="D464">
        <f>VLOOKUP(dataset_table[[#This Row],[id]],dataset!$A$2:$I$2533,4,FALSE)</f>
        <v>2004</v>
      </c>
      <c r="E464">
        <f>VLOOKUP(dataset_table[[#This Row],[id]],dataset!$A$2:$I$2533,5,FALSE)</f>
        <v>127</v>
      </c>
      <c r="F464">
        <f>VLOOKUP(dataset_table[[#This Row],[id]],dataset!$A$2:$I$2533,7,FALSE)</f>
        <v>8</v>
      </c>
      <c r="G464">
        <f>VLOOKUP(dataset_table[[#This Row],[id]],dataset!$A$2:$I$2533,8,FALSE)</f>
        <v>0</v>
      </c>
      <c r="H464">
        <f>VLOOKUP(dataset_table[[#This Row],[id]],dataset!$A$2:$I$2533,9,FALSE)</f>
        <v>0</v>
      </c>
    </row>
    <row r="465" spans="1:8">
      <c r="A465">
        <f>A464+1</f>
        <v>463</v>
      </c>
      <c r="B465" t="str">
        <f>VLOOKUP(dataset_table[[#This Row],[id]],dataset!$A$2:$I$2533,2,FALSE)</f>
        <v>Rome, Open City</v>
      </c>
      <c r="C465" t="str">
        <f>VLOOKUP(dataset_table[[#This Row],[id]],dataset!$A$2:$I$2533,3,FALSE)</f>
        <v>Roberto Rossellini</v>
      </c>
      <c r="D465">
        <f>VLOOKUP(dataset_table[[#This Row],[id]],dataset!$A$2:$I$2533,4,FALSE)</f>
        <v>1945</v>
      </c>
      <c r="E465">
        <f>VLOOKUP(dataset_table[[#This Row],[id]],dataset!$A$2:$I$2533,5,FALSE)</f>
        <v>103</v>
      </c>
      <c r="F465">
        <f>VLOOKUP(dataset_table[[#This Row],[id]],dataset!$A$2:$I$2533,7,FALSE)</f>
        <v>8</v>
      </c>
      <c r="G465">
        <f>VLOOKUP(dataset_table[[#This Row],[id]],dataset!$A$2:$I$2533,8,FALSE)</f>
        <v>0</v>
      </c>
      <c r="H465">
        <f>VLOOKUP(dataset_table[[#This Row],[id]],dataset!$A$2:$I$2533,9,FALSE)</f>
        <v>0</v>
      </c>
    </row>
    <row r="466" spans="1:8">
      <c r="A466">
        <f>A465+1</f>
        <v>464</v>
      </c>
      <c r="B466" t="str">
        <f>VLOOKUP(dataset_table[[#This Row],[id]],dataset!$A$2:$I$2533,2,FALSE)</f>
        <v>Tae Guk Gi: The Brotherhood of War</v>
      </c>
      <c r="C466" t="str">
        <f>VLOOKUP(dataset_table[[#This Row],[id]],dataset!$A$2:$I$2533,3,FALSE)</f>
        <v>Je-kyu Kang</v>
      </c>
      <c r="D466">
        <f>VLOOKUP(dataset_table[[#This Row],[id]],dataset!$A$2:$I$2533,4,FALSE)</f>
        <v>2004</v>
      </c>
      <c r="E466">
        <f>VLOOKUP(dataset_table[[#This Row],[id]],dataset!$A$2:$I$2533,5,FALSE)</f>
        <v>140</v>
      </c>
      <c r="F466">
        <f>VLOOKUP(dataset_table[[#This Row],[id]],dataset!$A$2:$I$2533,7,FALSE)</f>
        <v>8</v>
      </c>
      <c r="G466">
        <f>VLOOKUP(dataset_table[[#This Row],[id]],dataset!$A$2:$I$2533,8,FALSE)</f>
        <v>64</v>
      </c>
      <c r="H466">
        <f>VLOOKUP(dataset_table[[#This Row],[id]],dataset!$A$2:$I$2533,9,FALSE)</f>
        <v>1.1100000000000001</v>
      </c>
    </row>
    <row r="467" spans="1:8">
      <c r="A467">
        <f>A466+1</f>
        <v>465</v>
      </c>
      <c r="B467" t="str">
        <f>VLOOKUP(dataset_table[[#This Row],[id]],dataset!$A$2:$I$2533,2,FALSE)</f>
        <v>Winter Light</v>
      </c>
      <c r="C467" t="str">
        <f>VLOOKUP(dataset_table[[#This Row],[id]],dataset!$A$2:$I$2533,3,FALSE)</f>
        <v>Ingmar Bergman</v>
      </c>
      <c r="D467">
        <f>VLOOKUP(dataset_table[[#This Row],[id]],dataset!$A$2:$I$2533,4,FALSE)</f>
        <v>1963</v>
      </c>
      <c r="E467">
        <f>VLOOKUP(dataset_table[[#This Row],[id]],dataset!$A$2:$I$2533,5,FALSE)</f>
        <v>81</v>
      </c>
      <c r="F467">
        <f>VLOOKUP(dataset_table[[#This Row],[id]],dataset!$A$2:$I$2533,7,FALSE)</f>
        <v>8</v>
      </c>
      <c r="G467">
        <f>VLOOKUP(dataset_table[[#This Row],[id]],dataset!$A$2:$I$2533,8,FALSE)</f>
        <v>0</v>
      </c>
      <c r="H467">
        <f>VLOOKUP(dataset_table[[#This Row],[id]],dataset!$A$2:$I$2533,9,FALSE)</f>
        <v>0</v>
      </c>
    </row>
    <row r="468" spans="1:8">
      <c r="A468">
        <f>A467+1</f>
        <v>466</v>
      </c>
      <c r="B468" t="str">
        <f>VLOOKUP(dataset_table[[#This Row],[id]],dataset!$A$2:$I$2533,2,FALSE)</f>
        <v>Carry On, Munna Bhai</v>
      </c>
      <c r="C468" t="str">
        <f>VLOOKUP(dataset_table[[#This Row],[id]],dataset!$A$2:$I$2533,3,FALSE)</f>
        <v>Rajkumar Hirani</v>
      </c>
      <c r="D468">
        <f>VLOOKUP(dataset_table[[#This Row],[id]],dataset!$A$2:$I$2533,4,FALSE)</f>
        <v>2006</v>
      </c>
      <c r="E468">
        <f>VLOOKUP(dataset_table[[#This Row],[id]],dataset!$A$2:$I$2533,5,FALSE)</f>
        <v>144</v>
      </c>
      <c r="F468">
        <f>VLOOKUP(dataset_table[[#This Row],[id]],dataset!$A$2:$I$2533,7,FALSE)</f>
        <v>8</v>
      </c>
      <c r="G468">
        <f>VLOOKUP(dataset_table[[#This Row],[id]],dataset!$A$2:$I$2533,8,FALSE)</f>
        <v>0</v>
      </c>
      <c r="H468">
        <f>VLOOKUP(dataset_table[[#This Row],[id]],dataset!$A$2:$I$2533,9,FALSE)</f>
        <v>2.2200000000000002</v>
      </c>
    </row>
    <row r="469" spans="1:8">
      <c r="A469">
        <f>A468+1</f>
        <v>467</v>
      </c>
      <c r="B469" t="str">
        <f>VLOOKUP(dataset_table[[#This Row],[id]],dataset!$A$2:$I$2533,2,FALSE)</f>
        <v>Special 26</v>
      </c>
      <c r="C469" t="str">
        <f>VLOOKUP(dataset_table[[#This Row],[id]],dataset!$A$2:$I$2533,3,FALSE)</f>
        <v>Neeraj Pandey</v>
      </c>
      <c r="D469">
        <f>VLOOKUP(dataset_table[[#This Row],[id]],dataset!$A$2:$I$2533,4,FALSE)</f>
        <v>2013</v>
      </c>
      <c r="E469">
        <f>VLOOKUP(dataset_table[[#This Row],[id]],dataset!$A$2:$I$2533,5,FALSE)</f>
        <v>144</v>
      </c>
      <c r="F469">
        <f>VLOOKUP(dataset_table[[#This Row],[id]],dataset!$A$2:$I$2533,7,FALSE)</f>
        <v>8</v>
      </c>
      <c r="G469">
        <f>VLOOKUP(dataset_table[[#This Row],[id]],dataset!$A$2:$I$2533,8,FALSE)</f>
        <v>0</v>
      </c>
      <c r="H469">
        <f>VLOOKUP(dataset_table[[#This Row],[id]],dataset!$A$2:$I$2533,9,FALSE)</f>
        <v>1.08</v>
      </c>
    </row>
    <row r="470" spans="1:8">
      <c r="A470">
        <f>A469+1</f>
        <v>468</v>
      </c>
      <c r="B470" t="str">
        <f>VLOOKUP(dataset_table[[#This Row],[id]],dataset!$A$2:$I$2533,2,FALSE)</f>
        <v>The Breath</v>
      </c>
      <c r="C470" t="str">
        <f>VLOOKUP(dataset_table[[#This Row],[id]],dataset!$A$2:$I$2533,3,FALSE)</f>
        <v>Levent Semerci</v>
      </c>
      <c r="D470">
        <f>VLOOKUP(dataset_table[[#This Row],[id]],dataset!$A$2:$I$2533,4,FALSE)</f>
        <v>2009</v>
      </c>
      <c r="E470">
        <f>VLOOKUP(dataset_table[[#This Row],[id]],dataset!$A$2:$I$2533,5,FALSE)</f>
        <v>128</v>
      </c>
      <c r="F470">
        <f>VLOOKUP(dataset_table[[#This Row],[id]],dataset!$A$2:$I$2533,7,FALSE)</f>
        <v>8</v>
      </c>
      <c r="G470">
        <f>VLOOKUP(dataset_table[[#This Row],[id]],dataset!$A$2:$I$2533,8,FALSE)</f>
        <v>0</v>
      </c>
      <c r="H470">
        <f>VLOOKUP(dataset_table[[#This Row],[id]],dataset!$A$2:$I$2533,9,FALSE)</f>
        <v>0</v>
      </c>
    </row>
    <row r="471" spans="1:8">
      <c r="A471">
        <f>A470+1</f>
        <v>469</v>
      </c>
      <c r="B471" t="str">
        <f>VLOOKUP(dataset_table[[#This Row],[id]],dataset!$A$2:$I$2533,2,FALSE)</f>
        <v>Andaz Apna Apna</v>
      </c>
      <c r="C471" t="str">
        <f>VLOOKUP(dataset_table[[#This Row],[id]],dataset!$A$2:$I$2533,3,FALSE)</f>
        <v>Rajkumar Santoshi</v>
      </c>
      <c r="D471">
        <f>VLOOKUP(dataset_table[[#This Row],[id]],dataset!$A$2:$I$2533,4,FALSE)</f>
        <v>1994</v>
      </c>
      <c r="E471">
        <f>VLOOKUP(dataset_table[[#This Row],[id]],dataset!$A$2:$I$2533,5,FALSE)</f>
        <v>160</v>
      </c>
      <c r="F471">
        <f>VLOOKUP(dataset_table[[#This Row],[id]],dataset!$A$2:$I$2533,7,FALSE)</f>
        <v>8</v>
      </c>
      <c r="G471">
        <f>VLOOKUP(dataset_table[[#This Row],[id]],dataset!$A$2:$I$2533,8,FALSE)</f>
        <v>0</v>
      </c>
      <c r="H471">
        <f>VLOOKUP(dataset_table[[#This Row],[id]],dataset!$A$2:$I$2533,9,FALSE)</f>
        <v>0</v>
      </c>
    </row>
    <row r="472" spans="1:8">
      <c r="A472">
        <f>A471+1</f>
        <v>470</v>
      </c>
      <c r="B472" t="str">
        <f>VLOOKUP(dataset_table[[#This Row],[id]],dataset!$A$2:$I$2533,2,FALSE)</f>
        <v>Vizontele</v>
      </c>
      <c r="C472" t="str">
        <f>VLOOKUP(dataset_table[[#This Row],[id]],dataset!$A$2:$I$2533,3,FALSE)</f>
        <v>Yilmaz Erdogan</v>
      </c>
      <c r="D472">
        <f>VLOOKUP(dataset_table[[#This Row],[id]],dataset!$A$2:$I$2533,4,FALSE)</f>
        <v>2001</v>
      </c>
      <c r="E472">
        <f>VLOOKUP(dataset_table[[#This Row],[id]],dataset!$A$2:$I$2533,5,FALSE)</f>
        <v>110</v>
      </c>
      <c r="F472">
        <f>VLOOKUP(dataset_table[[#This Row],[id]],dataset!$A$2:$I$2533,7,FALSE)</f>
        <v>8</v>
      </c>
      <c r="G472">
        <f>VLOOKUP(dataset_table[[#This Row],[id]],dataset!$A$2:$I$2533,8,FALSE)</f>
        <v>0</v>
      </c>
      <c r="H472">
        <f>VLOOKUP(dataset_table[[#This Row],[id]],dataset!$A$2:$I$2533,9,FALSE)</f>
        <v>0</v>
      </c>
    </row>
    <row r="473" spans="1:8">
      <c r="A473">
        <f>A472+1</f>
        <v>471</v>
      </c>
      <c r="B473" t="str">
        <f>VLOOKUP(dataset_table[[#This Row],[id]],dataset!$A$2:$I$2533,2,FALSE)</f>
        <v>Titanic</v>
      </c>
      <c r="C473" t="str">
        <f>VLOOKUP(dataset_table[[#This Row],[id]],dataset!$A$2:$I$2533,3,FALSE)</f>
        <v>James Cameron</v>
      </c>
      <c r="D473">
        <f>VLOOKUP(dataset_table[[#This Row],[id]],dataset!$A$2:$I$2533,4,FALSE)</f>
        <v>1997</v>
      </c>
      <c r="E473">
        <f>VLOOKUP(dataset_table[[#This Row],[id]],dataset!$A$2:$I$2533,5,FALSE)</f>
        <v>194</v>
      </c>
      <c r="F473">
        <f>VLOOKUP(dataset_table[[#This Row],[id]],dataset!$A$2:$I$2533,7,FALSE)</f>
        <v>7.9</v>
      </c>
      <c r="G473">
        <f>VLOOKUP(dataset_table[[#This Row],[id]],dataset!$A$2:$I$2533,8,FALSE)</f>
        <v>75</v>
      </c>
      <c r="H473">
        <f>VLOOKUP(dataset_table[[#This Row],[id]],dataset!$A$2:$I$2533,9,FALSE)</f>
        <v>659.33</v>
      </c>
    </row>
    <row r="474" spans="1:8">
      <c r="A474">
        <f>A473+1</f>
        <v>472</v>
      </c>
      <c r="B474" t="str">
        <f>VLOOKUP(dataset_table[[#This Row],[id]],dataset!$A$2:$I$2533,2,FALSE)</f>
        <v>John Wick: Chapter 4</v>
      </c>
      <c r="C474" t="str">
        <f>VLOOKUP(dataset_table[[#This Row],[id]],dataset!$A$2:$I$2533,3,FALSE)</f>
        <v>Chad Stahelski</v>
      </c>
      <c r="D474">
        <f>VLOOKUP(dataset_table[[#This Row],[id]],dataset!$A$2:$I$2533,4,FALSE)</f>
        <v>2023</v>
      </c>
      <c r="E474">
        <f>VLOOKUP(dataset_table[[#This Row],[id]],dataset!$A$2:$I$2533,5,FALSE)</f>
        <v>169</v>
      </c>
      <c r="F474">
        <f>VLOOKUP(dataset_table[[#This Row],[id]],dataset!$A$2:$I$2533,7,FALSE)</f>
        <v>7.9</v>
      </c>
      <c r="G474">
        <f>VLOOKUP(dataset_table[[#This Row],[id]],dataset!$A$2:$I$2533,8,FALSE)</f>
        <v>78</v>
      </c>
      <c r="H474">
        <f>VLOOKUP(dataset_table[[#This Row],[id]],dataset!$A$2:$I$2533,9,FALSE)</f>
        <v>0</v>
      </c>
    </row>
    <row r="475" spans="1:8">
      <c r="A475">
        <f>A474+1</f>
        <v>473</v>
      </c>
      <c r="B475" t="str">
        <f>VLOOKUP(dataset_table[[#This Row],[id]],dataset!$A$2:$I$2533,2,FALSE)</f>
        <v>Avatar</v>
      </c>
      <c r="C475" t="str">
        <f>VLOOKUP(dataset_table[[#This Row],[id]],dataset!$A$2:$I$2533,3,FALSE)</f>
        <v>James Cameron</v>
      </c>
      <c r="D475">
        <f>VLOOKUP(dataset_table[[#This Row],[id]],dataset!$A$2:$I$2533,4,FALSE)</f>
        <v>2009</v>
      </c>
      <c r="E475">
        <f>VLOOKUP(dataset_table[[#This Row],[id]],dataset!$A$2:$I$2533,5,FALSE)</f>
        <v>162</v>
      </c>
      <c r="F475">
        <f>VLOOKUP(dataset_table[[#This Row],[id]],dataset!$A$2:$I$2533,7,FALSE)</f>
        <v>7.9</v>
      </c>
      <c r="G475">
        <f>VLOOKUP(dataset_table[[#This Row],[id]],dataset!$A$2:$I$2533,8,FALSE)</f>
        <v>83</v>
      </c>
      <c r="H475">
        <f>VLOOKUP(dataset_table[[#This Row],[id]],dataset!$A$2:$I$2533,9,FALSE)</f>
        <v>760.51</v>
      </c>
    </row>
    <row r="476" spans="1:8">
      <c r="A476">
        <f>A475+1</f>
        <v>474</v>
      </c>
      <c r="B476" t="str">
        <f>VLOOKUP(dataset_table[[#This Row],[id]],dataset!$A$2:$I$2533,2,FALSE)</f>
        <v>Puss in Boots: The Last Wish</v>
      </c>
      <c r="C476" t="str">
        <f>VLOOKUP(dataset_table[[#This Row],[id]],dataset!$A$2:$I$2533,3,FALSE)</f>
        <v>Joel Crawford</v>
      </c>
      <c r="D476">
        <f>VLOOKUP(dataset_table[[#This Row],[id]],dataset!$A$2:$I$2533,4,FALSE)</f>
        <v>2022</v>
      </c>
      <c r="E476">
        <f>VLOOKUP(dataset_table[[#This Row],[id]],dataset!$A$2:$I$2533,5,FALSE)</f>
        <v>102</v>
      </c>
      <c r="F476">
        <f>VLOOKUP(dataset_table[[#This Row],[id]],dataset!$A$2:$I$2533,7,FALSE)</f>
        <v>7.9</v>
      </c>
      <c r="G476">
        <f>VLOOKUP(dataset_table[[#This Row],[id]],dataset!$A$2:$I$2533,8,FALSE)</f>
        <v>73</v>
      </c>
      <c r="H476">
        <f>VLOOKUP(dataset_table[[#This Row],[id]],dataset!$A$2:$I$2533,9,FALSE)</f>
        <v>168.46</v>
      </c>
    </row>
    <row r="477" spans="1:8">
      <c r="A477">
        <f>A476+1</f>
        <v>475</v>
      </c>
      <c r="B477" t="str">
        <f>VLOOKUP(dataset_table[[#This Row],[id]],dataset!$A$2:$I$2533,2,FALSE)</f>
        <v>Zack Snyder's Justice League</v>
      </c>
      <c r="C477" t="str">
        <f>VLOOKUP(dataset_table[[#This Row],[id]],dataset!$A$2:$I$2533,3,FALSE)</f>
        <v>Zack Snyder</v>
      </c>
      <c r="D477">
        <f>VLOOKUP(dataset_table[[#This Row],[id]],dataset!$A$2:$I$2533,4,FALSE)</f>
        <v>2021</v>
      </c>
      <c r="E477">
        <f>VLOOKUP(dataset_table[[#This Row],[id]],dataset!$A$2:$I$2533,5,FALSE)</f>
        <v>242</v>
      </c>
      <c r="F477">
        <f>VLOOKUP(dataset_table[[#This Row],[id]],dataset!$A$2:$I$2533,7,FALSE)</f>
        <v>7.9</v>
      </c>
      <c r="G477">
        <f>VLOOKUP(dataset_table[[#This Row],[id]],dataset!$A$2:$I$2533,8,FALSE)</f>
        <v>54</v>
      </c>
      <c r="H477">
        <f>VLOOKUP(dataset_table[[#This Row],[id]],dataset!$A$2:$I$2533,9,FALSE)</f>
        <v>0</v>
      </c>
    </row>
    <row r="478" spans="1:8">
      <c r="A478">
        <f>A477+1</f>
        <v>476</v>
      </c>
      <c r="B478" t="str">
        <f>VLOOKUP(dataset_table[[#This Row],[id]],dataset!$A$2:$I$2533,2,FALSE)</f>
        <v>Arrival</v>
      </c>
      <c r="C478" t="str">
        <f>VLOOKUP(dataset_table[[#This Row],[id]],dataset!$A$2:$I$2533,3,FALSE)</f>
        <v>Denis Villeneuve</v>
      </c>
      <c r="D478">
        <f>VLOOKUP(dataset_table[[#This Row],[id]],dataset!$A$2:$I$2533,4,FALSE)</f>
        <v>2016</v>
      </c>
      <c r="E478">
        <f>VLOOKUP(dataset_table[[#This Row],[id]],dataset!$A$2:$I$2533,5,FALSE)</f>
        <v>116</v>
      </c>
      <c r="F478">
        <f>VLOOKUP(dataset_table[[#This Row],[id]],dataset!$A$2:$I$2533,7,FALSE)</f>
        <v>7.9</v>
      </c>
      <c r="G478">
        <f>VLOOKUP(dataset_table[[#This Row],[id]],dataset!$A$2:$I$2533,8,FALSE)</f>
        <v>81</v>
      </c>
      <c r="H478">
        <f>VLOOKUP(dataset_table[[#This Row],[id]],dataset!$A$2:$I$2533,9,FALSE)</f>
        <v>100.55</v>
      </c>
    </row>
    <row r="479" spans="1:8">
      <c r="A479">
        <f>A478+1</f>
        <v>477</v>
      </c>
      <c r="B479" t="str">
        <f>VLOOKUP(dataset_table[[#This Row],[id]],dataset!$A$2:$I$2533,2,FALSE)</f>
        <v>Fantastic Mr. Fox</v>
      </c>
      <c r="C479" t="str">
        <f>VLOOKUP(dataset_table[[#This Row],[id]],dataset!$A$2:$I$2533,3,FALSE)</f>
        <v>Wes Anderson</v>
      </c>
      <c r="D479">
        <f>VLOOKUP(dataset_table[[#This Row],[id]],dataset!$A$2:$I$2533,4,FALSE)</f>
        <v>2009</v>
      </c>
      <c r="E479">
        <f>VLOOKUP(dataset_table[[#This Row],[id]],dataset!$A$2:$I$2533,5,FALSE)</f>
        <v>87</v>
      </c>
      <c r="F479">
        <f>VLOOKUP(dataset_table[[#This Row],[id]],dataset!$A$2:$I$2533,7,FALSE)</f>
        <v>7.9</v>
      </c>
      <c r="G479">
        <f>VLOOKUP(dataset_table[[#This Row],[id]],dataset!$A$2:$I$2533,8,FALSE)</f>
        <v>83</v>
      </c>
      <c r="H479">
        <f>VLOOKUP(dataset_table[[#This Row],[id]],dataset!$A$2:$I$2533,9,FALSE)</f>
        <v>21</v>
      </c>
    </row>
    <row r="480" spans="1:8">
      <c r="A480">
        <f>A479+1</f>
        <v>478</v>
      </c>
      <c r="B480" t="str">
        <f>VLOOKUP(dataset_table[[#This Row],[id]],dataset!$A$2:$I$2533,2,FALSE)</f>
        <v>Knives Out</v>
      </c>
      <c r="C480" t="str">
        <f>VLOOKUP(dataset_table[[#This Row],[id]],dataset!$A$2:$I$2533,3,FALSE)</f>
        <v>Rian Johnson</v>
      </c>
      <c r="D480">
        <f>VLOOKUP(dataset_table[[#This Row],[id]],dataset!$A$2:$I$2533,4,FALSE)</f>
        <v>2019</v>
      </c>
      <c r="E480">
        <f>VLOOKUP(dataset_table[[#This Row],[id]],dataset!$A$2:$I$2533,5,FALSE)</f>
        <v>130</v>
      </c>
      <c r="F480">
        <f>VLOOKUP(dataset_table[[#This Row],[id]],dataset!$A$2:$I$2533,7,FALSE)</f>
        <v>7.9</v>
      </c>
      <c r="G480">
        <f>VLOOKUP(dataset_table[[#This Row],[id]],dataset!$A$2:$I$2533,8,FALSE)</f>
        <v>82</v>
      </c>
      <c r="H480">
        <f>VLOOKUP(dataset_table[[#This Row],[id]],dataset!$A$2:$I$2533,9,FALSE)</f>
        <v>165.36</v>
      </c>
    </row>
    <row r="481" spans="1:8">
      <c r="A481">
        <f>A480+1</f>
        <v>479</v>
      </c>
      <c r="B481" t="str">
        <f>VLOOKUP(dataset_table[[#This Row],[id]],dataset!$A$2:$I$2533,2,FALSE)</f>
        <v>Iron Man</v>
      </c>
      <c r="C481" t="str">
        <f>VLOOKUP(dataset_table[[#This Row],[id]],dataset!$A$2:$I$2533,3,FALSE)</f>
        <v>Jon Favreau</v>
      </c>
      <c r="D481">
        <f>VLOOKUP(dataset_table[[#This Row],[id]],dataset!$A$2:$I$2533,4,FALSE)</f>
        <v>2008</v>
      </c>
      <c r="E481">
        <f>VLOOKUP(dataset_table[[#This Row],[id]],dataset!$A$2:$I$2533,5,FALSE)</f>
        <v>126</v>
      </c>
      <c r="F481">
        <f>VLOOKUP(dataset_table[[#This Row],[id]],dataset!$A$2:$I$2533,7,FALSE)</f>
        <v>7.9</v>
      </c>
      <c r="G481">
        <f>VLOOKUP(dataset_table[[#This Row],[id]],dataset!$A$2:$I$2533,8,FALSE)</f>
        <v>79</v>
      </c>
      <c r="H481">
        <f>VLOOKUP(dataset_table[[#This Row],[id]],dataset!$A$2:$I$2533,9,FALSE)</f>
        <v>318.41000000000003</v>
      </c>
    </row>
    <row r="482" spans="1:8">
      <c r="A482">
        <f>A481+1</f>
        <v>480</v>
      </c>
      <c r="B482" t="str">
        <f>VLOOKUP(dataset_table[[#This Row],[id]],dataset!$A$2:$I$2533,2,FALSE)</f>
        <v>Mulholland Drive</v>
      </c>
      <c r="C482" t="str">
        <f>VLOOKUP(dataset_table[[#This Row],[id]],dataset!$A$2:$I$2533,3,FALSE)</f>
        <v>David Lynch</v>
      </c>
      <c r="D482">
        <f>VLOOKUP(dataset_table[[#This Row],[id]],dataset!$A$2:$I$2533,4,FALSE)</f>
        <v>2001</v>
      </c>
      <c r="E482">
        <f>VLOOKUP(dataset_table[[#This Row],[id]],dataset!$A$2:$I$2533,5,FALSE)</f>
        <v>147</v>
      </c>
      <c r="F482">
        <f>VLOOKUP(dataset_table[[#This Row],[id]],dataset!$A$2:$I$2533,7,FALSE)</f>
        <v>7.9</v>
      </c>
      <c r="G482">
        <f>VLOOKUP(dataset_table[[#This Row],[id]],dataset!$A$2:$I$2533,8,FALSE)</f>
        <v>86</v>
      </c>
      <c r="H482">
        <f>VLOOKUP(dataset_table[[#This Row],[id]],dataset!$A$2:$I$2533,9,FALSE)</f>
        <v>7.22</v>
      </c>
    </row>
    <row r="483" spans="1:8">
      <c r="A483">
        <f>A482+1</f>
        <v>481</v>
      </c>
      <c r="B483" t="str">
        <f>VLOOKUP(dataset_table[[#This Row],[id]],dataset!$A$2:$I$2533,2,FALSE)</f>
        <v>Harry Potter and the Prisoner of Azkaban</v>
      </c>
      <c r="C483" t="str">
        <f>VLOOKUP(dataset_table[[#This Row],[id]],dataset!$A$2:$I$2533,3,FALSE)</f>
        <v>Alfonso Cuarón</v>
      </c>
      <c r="D483">
        <f>VLOOKUP(dataset_table[[#This Row],[id]],dataset!$A$2:$I$2533,4,FALSE)</f>
        <v>2004</v>
      </c>
      <c r="E483">
        <f>VLOOKUP(dataset_table[[#This Row],[id]],dataset!$A$2:$I$2533,5,FALSE)</f>
        <v>142</v>
      </c>
      <c r="F483">
        <f>VLOOKUP(dataset_table[[#This Row],[id]],dataset!$A$2:$I$2533,7,FALSE)</f>
        <v>7.9</v>
      </c>
      <c r="G483">
        <f>VLOOKUP(dataset_table[[#This Row],[id]],dataset!$A$2:$I$2533,8,FALSE)</f>
        <v>82</v>
      </c>
      <c r="H483">
        <f>VLOOKUP(dataset_table[[#This Row],[id]],dataset!$A$2:$I$2533,9,FALSE)</f>
        <v>249.36</v>
      </c>
    </row>
    <row r="484" spans="1:8">
      <c r="A484">
        <f>A483+1</f>
        <v>482</v>
      </c>
      <c r="B484" t="str">
        <f>VLOOKUP(dataset_table[[#This Row],[id]],dataset!$A$2:$I$2533,2,FALSE)</f>
        <v>Star Trek</v>
      </c>
      <c r="C484" t="str">
        <f>VLOOKUP(dataset_table[[#This Row],[id]],dataset!$A$2:$I$2533,3,FALSE)</f>
        <v>J.J. Abrams</v>
      </c>
      <c r="D484">
        <f>VLOOKUP(dataset_table[[#This Row],[id]],dataset!$A$2:$I$2533,4,FALSE)</f>
        <v>2009</v>
      </c>
      <c r="E484">
        <f>VLOOKUP(dataset_table[[#This Row],[id]],dataset!$A$2:$I$2533,5,FALSE)</f>
        <v>127</v>
      </c>
      <c r="F484">
        <f>VLOOKUP(dataset_table[[#This Row],[id]],dataset!$A$2:$I$2533,7,FALSE)</f>
        <v>7.9</v>
      </c>
      <c r="G484">
        <f>VLOOKUP(dataset_table[[#This Row],[id]],dataset!$A$2:$I$2533,8,FALSE)</f>
        <v>82</v>
      </c>
      <c r="H484">
        <f>VLOOKUP(dataset_table[[#This Row],[id]],dataset!$A$2:$I$2533,9,FALSE)</f>
        <v>257.73</v>
      </c>
    </row>
    <row r="485" spans="1:8">
      <c r="A485">
        <f>A484+1</f>
        <v>483</v>
      </c>
      <c r="B485" t="str">
        <f>VLOOKUP(dataset_table[[#This Row],[id]],dataset!$A$2:$I$2533,2,FALSE)</f>
        <v>True Romance</v>
      </c>
      <c r="C485" t="str">
        <f>VLOOKUP(dataset_table[[#This Row],[id]],dataset!$A$2:$I$2533,3,FALSE)</f>
        <v>Tony Scott</v>
      </c>
      <c r="D485">
        <f>VLOOKUP(dataset_table[[#This Row],[id]],dataset!$A$2:$I$2533,4,FALSE)</f>
        <v>1993</v>
      </c>
      <c r="E485">
        <f>VLOOKUP(dataset_table[[#This Row],[id]],dataset!$A$2:$I$2533,5,FALSE)</f>
        <v>119</v>
      </c>
      <c r="F485">
        <f>VLOOKUP(dataset_table[[#This Row],[id]],dataset!$A$2:$I$2533,7,FALSE)</f>
        <v>7.9</v>
      </c>
      <c r="G485">
        <f>VLOOKUP(dataset_table[[#This Row],[id]],dataset!$A$2:$I$2533,8,FALSE)</f>
        <v>59</v>
      </c>
      <c r="H485">
        <f>VLOOKUP(dataset_table[[#This Row],[id]],dataset!$A$2:$I$2533,9,FALSE)</f>
        <v>12.28</v>
      </c>
    </row>
    <row r="486" spans="1:8">
      <c r="A486">
        <f>A485+1</f>
        <v>484</v>
      </c>
      <c r="B486" t="str">
        <f>VLOOKUP(dataset_table[[#This Row],[id]],dataset!$A$2:$I$2533,2,FALSE)</f>
        <v>Boogie Nights</v>
      </c>
      <c r="C486" t="str">
        <f>VLOOKUP(dataset_table[[#This Row],[id]],dataset!$A$2:$I$2533,3,FALSE)</f>
        <v>Paul Thomas Anderson</v>
      </c>
      <c r="D486">
        <f>VLOOKUP(dataset_table[[#This Row],[id]],dataset!$A$2:$I$2533,4,FALSE)</f>
        <v>1997</v>
      </c>
      <c r="E486">
        <f>VLOOKUP(dataset_table[[#This Row],[id]],dataset!$A$2:$I$2533,5,FALSE)</f>
        <v>155</v>
      </c>
      <c r="F486">
        <f>VLOOKUP(dataset_table[[#This Row],[id]],dataset!$A$2:$I$2533,7,FALSE)</f>
        <v>7.9</v>
      </c>
      <c r="G486">
        <f>VLOOKUP(dataset_table[[#This Row],[id]],dataset!$A$2:$I$2533,8,FALSE)</f>
        <v>85</v>
      </c>
      <c r="H486">
        <f>VLOOKUP(dataset_table[[#This Row],[id]],dataset!$A$2:$I$2533,9,FALSE)</f>
        <v>26.4</v>
      </c>
    </row>
    <row r="487" spans="1:8">
      <c r="A487">
        <f>A486+1</f>
        <v>485</v>
      </c>
      <c r="B487" t="str">
        <f>VLOOKUP(dataset_table[[#This Row],[id]],dataset!$A$2:$I$2533,2,FALSE)</f>
        <v>Edward Scissorhands</v>
      </c>
      <c r="C487" t="str">
        <f>VLOOKUP(dataset_table[[#This Row],[id]],dataset!$A$2:$I$2533,3,FALSE)</f>
        <v>Tim Burton</v>
      </c>
      <c r="D487">
        <f>VLOOKUP(dataset_table[[#This Row],[id]],dataset!$A$2:$I$2533,4,FALSE)</f>
        <v>1990</v>
      </c>
      <c r="E487">
        <f>VLOOKUP(dataset_table[[#This Row],[id]],dataset!$A$2:$I$2533,5,FALSE)</f>
        <v>105</v>
      </c>
      <c r="F487">
        <f>VLOOKUP(dataset_table[[#This Row],[id]],dataset!$A$2:$I$2533,7,FALSE)</f>
        <v>7.9</v>
      </c>
      <c r="G487">
        <f>VLOOKUP(dataset_table[[#This Row],[id]],dataset!$A$2:$I$2533,8,FALSE)</f>
        <v>74</v>
      </c>
      <c r="H487">
        <f>VLOOKUP(dataset_table[[#This Row],[id]],dataset!$A$2:$I$2533,9,FALSE)</f>
        <v>56.36</v>
      </c>
    </row>
    <row r="488" spans="1:8">
      <c r="A488">
        <f>A487+1</f>
        <v>486</v>
      </c>
      <c r="B488" t="str">
        <f>VLOOKUP(dataset_table[[#This Row],[id]],dataset!$A$2:$I$2533,2,FALSE)</f>
        <v>Edge of Tomorrow</v>
      </c>
      <c r="C488" t="str">
        <f>VLOOKUP(dataset_table[[#This Row],[id]],dataset!$A$2:$I$2533,3,FALSE)</f>
        <v>Doug Liman</v>
      </c>
      <c r="D488">
        <f>VLOOKUP(dataset_table[[#This Row],[id]],dataset!$A$2:$I$2533,4,FALSE)</f>
        <v>2014</v>
      </c>
      <c r="E488">
        <f>VLOOKUP(dataset_table[[#This Row],[id]],dataset!$A$2:$I$2533,5,FALSE)</f>
        <v>113</v>
      </c>
      <c r="F488">
        <f>VLOOKUP(dataset_table[[#This Row],[id]],dataset!$A$2:$I$2533,7,FALSE)</f>
        <v>7.9</v>
      </c>
      <c r="G488">
        <f>VLOOKUP(dataset_table[[#This Row],[id]],dataset!$A$2:$I$2533,8,FALSE)</f>
        <v>71</v>
      </c>
      <c r="H488">
        <f>VLOOKUP(dataset_table[[#This Row],[id]],dataset!$A$2:$I$2533,9,FALSE)</f>
        <v>100.21</v>
      </c>
    </row>
    <row r="489" spans="1:8">
      <c r="A489">
        <f>A488+1</f>
        <v>487</v>
      </c>
      <c r="B489" t="str">
        <f>VLOOKUP(dataset_table[[#This Row],[id]],dataset!$A$2:$I$2533,2,FALSE)</f>
        <v>The Perks of Being a Wallflower</v>
      </c>
      <c r="C489" t="str">
        <f>VLOOKUP(dataset_table[[#This Row],[id]],dataset!$A$2:$I$2533,3,FALSE)</f>
        <v>Stephen Chbosky</v>
      </c>
      <c r="D489">
        <f>VLOOKUP(dataset_table[[#This Row],[id]],dataset!$A$2:$I$2533,4,FALSE)</f>
        <v>2012</v>
      </c>
      <c r="E489">
        <f>VLOOKUP(dataset_table[[#This Row],[id]],dataset!$A$2:$I$2533,5,FALSE)</f>
        <v>103</v>
      </c>
      <c r="F489">
        <f>VLOOKUP(dataset_table[[#This Row],[id]],dataset!$A$2:$I$2533,7,FALSE)</f>
        <v>7.9</v>
      </c>
      <c r="G489">
        <f>VLOOKUP(dataset_table[[#This Row],[id]],dataset!$A$2:$I$2533,8,FALSE)</f>
        <v>67</v>
      </c>
      <c r="H489">
        <f>VLOOKUP(dataset_table[[#This Row],[id]],dataset!$A$2:$I$2533,9,FALSE)</f>
        <v>17.739999999999998</v>
      </c>
    </row>
    <row r="490" spans="1:8">
      <c r="A490">
        <f>A489+1</f>
        <v>488</v>
      </c>
      <c r="B490" t="str">
        <f>VLOOKUP(dataset_table[[#This Row],[id]],dataset!$A$2:$I$2533,2,FALSE)</f>
        <v>X-Men: Days of Future Past</v>
      </c>
      <c r="C490" t="str">
        <f>VLOOKUP(dataset_table[[#This Row],[id]],dataset!$A$2:$I$2533,3,FALSE)</f>
        <v>Bryan Singer</v>
      </c>
      <c r="D490">
        <f>VLOOKUP(dataset_table[[#This Row],[id]],dataset!$A$2:$I$2533,4,FALSE)</f>
        <v>2014</v>
      </c>
      <c r="E490">
        <f>VLOOKUP(dataset_table[[#This Row],[id]],dataset!$A$2:$I$2533,5,FALSE)</f>
        <v>132</v>
      </c>
      <c r="F490">
        <f>VLOOKUP(dataset_table[[#This Row],[id]],dataset!$A$2:$I$2533,7,FALSE)</f>
        <v>7.9</v>
      </c>
      <c r="G490">
        <f>VLOOKUP(dataset_table[[#This Row],[id]],dataset!$A$2:$I$2533,8,FALSE)</f>
        <v>75</v>
      </c>
      <c r="H490">
        <f>VLOOKUP(dataset_table[[#This Row],[id]],dataset!$A$2:$I$2533,9,FALSE)</f>
        <v>233.92</v>
      </c>
    </row>
    <row r="491" spans="1:8">
      <c r="A491">
        <f>A490+1</f>
        <v>489</v>
      </c>
      <c r="B491" t="str">
        <f>VLOOKUP(dataset_table[[#This Row],[id]],dataset!$A$2:$I$2533,2,FALSE)</f>
        <v>Shaun of the Dead</v>
      </c>
      <c r="C491" t="str">
        <f>VLOOKUP(dataset_table[[#This Row],[id]],dataset!$A$2:$I$2533,3,FALSE)</f>
        <v>Edgar Wright</v>
      </c>
      <c r="D491">
        <f>VLOOKUP(dataset_table[[#This Row],[id]],dataset!$A$2:$I$2533,4,FALSE)</f>
        <v>2004</v>
      </c>
      <c r="E491">
        <f>VLOOKUP(dataset_table[[#This Row],[id]],dataset!$A$2:$I$2533,5,FALSE)</f>
        <v>99</v>
      </c>
      <c r="F491">
        <f>VLOOKUP(dataset_table[[#This Row],[id]],dataset!$A$2:$I$2533,7,FALSE)</f>
        <v>7.9</v>
      </c>
      <c r="G491">
        <f>VLOOKUP(dataset_table[[#This Row],[id]],dataset!$A$2:$I$2533,8,FALSE)</f>
        <v>76</v>
      </c>
      <c r="H491">
        <f>VLOOKUP(dataset_table[[#This Row],[id]],dataset!$A$2:$I$2533,9,FALSE)</f>
        <v>13.54</v>
      </c>
    </row>
    <row r="492" spans="1:8">
      <c r="A492">
        <f>A491+1</f>
        <v>490</v>
      </c>
      <c r="B492" t="str">
        <f>VLOOKUP(dataset_table[[#This Row],[id]],dataset!$A$2:$I$2533,2,FALSE)</f>
        <v>Almost Famous</v>
      </c>
      <c r="C492" t="str">
        <f>VLOOKUP(dataset_table[[#This Row],[id]],dataset!$A$2:$I$2533,3,FALSE)</f>
        <v>Cameron Crowe</v>
      </c>
      <c r="D492">
        <f>VLOOKUP(dataset_table[[#This Row],[id]],dataset!$A$2:$I$2533,4,FALSE)</f>
        <v>2000</v>
      </c>
      <c r="E492">
        <f>VLOOKUP(dataset_table[[#This Row],[id]],dataset!$A$2:$I$2533,5,FALSE)</f>
        <v>122</v>
      </c>
      <c r="F492">
        <f>VLOOKUP(dataset_table[[#This Row],[id]],dataset!$A$2:$I$2533,7,FALSE)</f>
        <v>7.9</v>
      </c>
      <c r="G492">
        <f>VLOOKUP(dataset_table[[#This Row],[id]],dataset!$A$2:$I$2533,8,FALSE)</f>
        <v>90</v>
      </c>
      <c r="H492">
        <f>VLOOKUP(dataset_table[[#This Row],[id]],dataset!$A$2:$I$2533,9,FALSE)</f>
        <v>32.53</v>
      </c>
    </row>
    <row r="493" spans="1:8">
      <c r="A493">
        <f>A492+1</f>
        <v>491</v>
      </c>
      <c r="B493" t="str">
        <f>VLOOKUP(dataset_table[[#This Row],[id]],dataset!$A$2:$I$2533,2,FALSE)</f>
        <v>Jojo Rabbit</v>
      </c>
      <c r="C493" t="str">
        <f>VLOOKUP(dataset_table[[#This Row],[id]],dataset!$A$2:$I$2533,3,FALSE)</f>
        <v>Taika Waititi</v>
      </c>
      <c r="D493">
        <f>VLOOKUP(dataset_table[[#This Row],[id]],dataset!$A$2:$I$2533,4,FALSE)</f>
        <v>2019</v>
      </c>
      <c r="E493">
        <f>VLOOKUP(dataset_table[[#This Row],[id]],dataset!$A$2:$I$2533,5,FALSE)</f>
        <v>108</v>
      </c>
      <c r="F493">
        <f>VLOOKUP(dataset_table[[#This Row],[id]],dataset!$A$2:$I$2533,7,FALSE)</f>
        <v>7.9</v>
      </c>
      <c r="G493">
        <f>VLOOKUP(dataset_table[[#This Row],[id]],dataset!$A$2:$I$2533,8,FALSE)</f>
        <v>58</v>
      </c>
      <c r="H493">
        <f>VLOOKUP(dataset_table[[#This Row],[id]],dataset!$A$2:$I$2533,9,FALSE)</f>
        <v>33.369999999999997</v>
      </c>
    </row>
    <row r="494" spans="1:8">
      <c r="A494">
        <f>A493+1</f>
        <v>492</v>
      </c>
      <c r="B494" t="str">
        <f>VLOOKUP(dataset_table[[#This Row],[id]],dataset!$A$2:$I$2533,2,FALSE)</f>
        <v>The Bourne Identity</v>
      </c>
      <c r="C494" t="str">
        <f>VLOOKUP(dataset_table[[#This Row],[id]],dataset!$A$2:$I$2533,3,FALSE)</f>
        <v>Doug Liman</v>
      </c>
      <c r="D494">
        <f>VLOOKUP(dataset_table[[#This Row],[id]],dataset!$A$2:$I$2533,4,FALSE)</f>
        <v>2002</v>
      </c>
      <c r="E494">
        <f>VLOOKUP(dataset_table[[#This Row],[id]],dataset!$A$2:$I$2533,5,FALSE)</f>
        <v>119</v>
      </c>
      <c r="F494">
        <f>VLOOKUP(dataset_table[[#This Row],[id]],dataset!$A$2:$I$2533,7,FALSE)</f>
        <v>7.9</v>
      </c>
      <c r="G494">
        <f>VLOOKUP(dataset_table[[#This Row],[id]],dataset!$A$2:$I$2533,8,FALSE)</f>
        <v>68</v>
      </c>
      <c r="H494">
        <f>VLOOKUP(dataset_table[[#This Row],[id]],dataset!$A$2:$I$2533,9,FALSE)</f>
        <v>121.66</v>
      </c>
    </row>
    <row r="495" spans="1:8">
      <c r="A495">
        <f>A494+1</f>
        <v>493</v>
      </c>
      <c r="B495" t="str">
        <f>VLOOKUP(dataset_table[[#This Row],[id]],dataset!$A$2:$I$2533,2,FALSE)</f>
        <v>Bohemian Rhapsody</v>
      </c>
      <c r="C495" t="str">
        <f>VLOOKUP(dataset_table[[#This Row],[id]],dataset!$A$2:$I$2533,3,FALSE)</f>
        <v>Bryan Singer</v>
      </c>
      <c r="D495">
        <f>VLOOKUP(dataset_table[[#This Row],[id]],dataset!$A$2:$I$2533,4,FALSE)</f>
        <v>2018</v>
      </c>
      <c r="E495">
        <f>VLOOKUP(dataset_table[[#This Row],[id]],dataset!$A$2:$I$2533,5,FALSE)</f>
        <v>134</v>
      </c>
      <c r="F495">
        <f>VLOOKUP(dataset_table[[#This Row],[id]],dataset!$A$2:$I$2533,7,FALSE)</f>
        <v>7.9</v>
      </c>
      <c r="G495">
        <f>VLOOKUP(dataset_table[[#This Row],[id]],dataset!$A$2:$I$2533,8,FALSE)</f>
        <v>49</v>
      </c>
      <c r="H495">
        <f>VLOOKUP(dataset_table[[#This Row],[id]],dataset!$A$2:$I$2533,9,FALSE)</f>
        <v>216.43</v>
      </c>
    </row>
    <row r="496" spans="1:8">
      <c r="A496">
        <f>A495+1</f>
        <v>494</v>
      </c>
      <c r="B496" t="str">
        <f>VLOOKUP(dataset_table[[#This Row],[id]],dataset!$A$2:$I$2533,2,FALSE)</f>
        <v>Thor: Ragnarok</v>
      </c>
      <c r="C496" t="str">
        <f>VLOOKUP(dataset_table[[#This Row],[id]],dataset!$A$2:$I$2533,3,FALSE)</f>
        <v>Taika Waititi</v>
      </c>
      <c r="D496">
        <f>VLOOKUP(dataset_table[[#This Row],[id]],dataset!$A$2:$I$2533,4,FALSE)</f>
        <v>2017</v>
      </c>
      <c r="E496">
        <f>VLOOKUP(dataset_table[[#This Row],[id]],dataset!$A$2:$I$2533,5,FALSE)</f>
        <v>130</v>
      </c>
      <c r="F496">
        <f>VLOOKUP(dataset_table[[#This Row],[id]],dataset!$A$2:$I$2533,7,FALSE)</f>
        <v>7.9</v>
      </c>
      <c r="G496">
        <f>VLOOKUP(dataset_table[[#This Row],[id]],dataset!$A$2:$I$2533,8,FALSE)</f>
        <v>74</v>
      </c>
      <c r="H496">
        <f>VLOOKUP(dataset_table[[#This Row],[id]],dataset!$A$2:$I$2533,9,FALSE)</f>
        <v>315.06</v>
      </c>
    </row>
    <row r="497" spans="1:8">
      <c r="A497">
        <f>A496+1</f>
        <v>495</v>
      </c>
      <c r="B497" t="str">
        <f>VLOOKUP(dataset_table[[#This Row],[id]],dataset!$A$2:$I$2533,2,FALSE)</f>
        <v>Charade</v>
      </c>
      <c r="C497" t="str">
        <f>VLOOKUP(dataset_table[[#This Row],[id]],dataset!$A$2:$I$2533,3,FALSE)</f>
        <v>Stanley Donen</v>
      </c>
      <c r="D497">
        <f>VLOOKUP(dataset_table[[#This Row],[id]],dataset!$A$2:$I$2533,4,FALSE)</f>
        <v>1963</v>
      </c>
      <c r="E497">
        <f>VLOOKUP(dataset_table[[#This Row],[id]],dataset!$A$2:$I$2533,5,FALSE)</f>
        <v>113</v>
      </c>
      <c r="F497">
        <f>VLOOKUP(dataset_table[[#This Row],[id]],dataset!$A$2:$I$2533,7,FALSE)</f>
        <v>7.9</v>
      </c>
      <c r="G497">
        <f>VLOOKUP(dataset_table[[#This Row],[id]],dataset!$A$2:$I$2533,8,FALSE)</f>
        <v>83</v>
      </c>
      <c r="H497">
        <f>VLOOKUP(dataset_table[[#This Row],[id]],dataset!$A$2:$I$2533,9,FALSE)</f>
        <v>13.47</v>
      </c>
    </row>
    <row r="498" spans="1:8">
      <c r="A498">
        <f>A497+1</f>
        <v>496</v>
      </c>
      <c r="B498" t="str">
        <f>VLOOKUP(dataset_table[[#This Row],[id]],dataset!$A$2:$I$2533,2,FALSE)</f>
        <v>E.T. the Extra-Terrestrial</v>
      </c>
      <c r="C498" t="str">
        <f>VLOOKUP(dataset_table[[#This Row],[id]],dataset!$A$2:$I$2533,3,FALSE)</f>
        <v>Steven Spielberg</v>
      </c>
      <c r="D498">
        <f>VLOOKUP(dataset_table[[#This Row],[id]],dataset!$A$2:$I$2533,4,FALSE)</f>
        <v>1982</v>
      </c>
      <c r="E498">
        <f>VLOOKUP(dataset_table[[#This Row],[id]],dataset!$A$2:$I$2533,5,FALSE)</f>
        <v>115</v>
      </c>
      <c r="F498">
        <f>VLOOKUP(dataset_table[[#This Row],[id]],dataset!$A$2:$I$2533,7,FALSE)</f>
        <v>7.9</v>
      </c>
      <c r="G498">
        <f>VLOOKUP(dataset_table[[#This Row],[id]],dataset!$A$2:$I$2533,8,FALSE)</f>
        <v>92</v>
      </c>
      <c r="H498">
        <f>VLOOKUP(dataset_table[[#This Row],[id]],dataset!$A$2:$I$2533,9,FALSE)</f>
        <v>435.11</v>
      </c>
    </row>
    <row r="499" spans="1:8">
      <c r="A499">
        <f>A498+1</f>
        <v>497</v>
      </c>
      <c r="B499" t="str">
        <f>VLOOKUP(dataset_table[[#This Row],[id]],dataset!$A$2:$I$2533,2,FALSE)</f>
        <v>Shrek</v>
      </c>
      <c r="C499" t="str">
        <f>VLOOKUP(dataset_table[[#This Row],[id]],dataset!$A$2:$I$2533,3,FALSE)</f>
        <v>Andrew Adamson</v>
      </c>
      <c r="D499">
        <f>VLOOKUP(dataset_table[[#This Row],[id]],dataset!$A$2:$I$2533,4,FALSE)</f>
        <v>2001</v>
      </c>
      <c r="E499">
        <f>VLOOKUP(dataset_table[[#This Row],[id]],dataset!$A$2:$I$2533,5,FALSE)</f>
        <v>90</v>
      </c>
      <c r="F499">
        <f>VLOOKUP(dataset_table[[#This Row],[id]],dataset!$A$2:$I$2533,7,FALSE)</f>
        <v>7.9</v>
      </c>
      <c r="G499">
        <f>VLOOKUP(dataset_table[[#This Row],[id]],dataset!$A$2:$I$2533,8,FALSE)</f>
        <v>84</v>
      </c>
      <c r="H499">
        <f>VLOOKUP(dataset_table[[#This Row],[id]],dataset!$A$2:$I$2533,9,FALSE)</f>
        <v>267.67</v>
      </c>
    </row>
    <row r="500" spans="1:8">
      <c r="A500">
        <f>A499+1</f>
        <v>498</v>
      </c>
      <c r="B500" t="str">
        <f>VLOOKUP(dataset_table[[#This Row],[id]],dataset!$A$2:$I$2533,2,FALSE)</f>
        <v>Rope</v>
      </c>
      <c r="C500" t="str">
        <f>VLOOKUP(dataset_table[[#This Row],[id]],dataset!$A$2:$I$2533,3,FALSE)</f>
        <v>Alfred Hitchcock</v>
      </c>
      <c r="D500">
        <f>VLOOKUP(dataset_table[[#This Row],[id]],dataset!$A$2:$I$2533,4,FALSE)</f>
        <v>1948</v>
      </c>
      <c r="E500">
        <f>VLOOKUP(dataset_table[[#This Row],[id]],dataset!$A$2:$I$2533,5,FALSE)</f>
        <v>80</v>
      </c>
      <c r="F500">
        <f>VLOOKUP(dataset_table[[#This Row],[id]],dataset!$A$2:$I$2533,7,FALSE)</f>
        <v>7.9</v>
      </c>
      <c r="G500">
        <f>VLOOKUP(dataset_table[[#This Row],[id]],dataset!$A$2:$I$2533,8,FALSE)</f>
        <v>73</v>
      </c>
      <c r="H500">
        <f>VLOOKUP(dataset_table[[#This Row],[id]],dataset!$A$2:$I$2533,9,FALSE)</f>
        <v>0</v>
      </c>
    </row>
    <row r="501" spans="1:8">
      <c r="A501">
        <f>A500+1</f>
        <v>499</v>
      </c>
      <c r="B501" t="str">
        <f>VLOOKUP(dataset_table[[#This Row],[id]],dataset!$A$2:$I$2533,2,FALSE)</f>
        <v>Life of Pi</v>
      </c>
      <c r="C501" t="str">
        <f>VLOOKUP(dataset_table[[#This Row],[id]],dataset!$A$2:$I$2533,3,FALSE)</f>
        <v>Ang Lee</v>
      </c>
      <c r="D501">
        <f>VLOOKUP(dataset_table[[#This Row],[id]],dataset!$A$2:$I$2533,4,FALSE)</f>
        <v>2012</v>
      </c>
      <c r="E501">
        <f>VLOOKUP(dataset_table[[#This Row],[id]],dataset!$A$2:$I$2533,5,FALSE)</f>
        <v>127</v>
      </c>
      <c r="F501">
        <f>VLOOKUP(dataset_table[[#This Row],[id]],dataset!$A$2:$I$2533,7,FALSE)</f>
        <v>7.9</v>
      </c>
      <c r="G501">
        <f>VLOOKUP(dataset_table[[#This Row],[id]],dataset!$A$2:$I$2533,8,FALSE)</f>
        <v>79</v>
      </c>
      <c r="H501">
        <f>VLOOKUP(dataset_table[[#This Row],[id]],dataset!$A$2:$I$2533,9,FALSE)</f>
        <v>124.99</v>
      </c>
    </row>
    <row r="502" spans="1:8">
      <c r="A502">
        <f>A501+1</f>
        <v>500</v>
      </c>
      <c r="B502" t="str">
        <f>VLOOKUP(dataset_table[[#This Row],[id]],dataset!$A$2:$I$2533,2,FALSE)</f>
        <v>In Bruges</v>
      </c>
      <c r="C502" t="str">
        <f>VLOOKUP(dataset_table[[#This Row],[id]],dataset!$A$2:$I$2533,3,FALSE)</f>
        <v>Martin McDonagh</v>
      </c>
      <c r="D502">
        <f>VLOOKUP(dataset_table[[#This Row],[id]],dataset!$A$2:$I$2533,4,FALSE)</f>
        <v>2008</v>
      </c>
      <c r="E502">
        <f>VLOOKUP(dataset_table[[#This Row],[id]],dataset!$A$2:$I$2533,5,FALSE)</f>
        <v>107</v>
      </c>
      <c r="F502">
        <f>VLOOKUP(dataset_table[[#This Row],[id]],dataset!$A$2:$I$2533,7,FALSE)</f>
        <v>7.9</v>
      </c>
      <c r="G502">
        <f>VLOOKUP(dataset_table[[#This Row],[id]],dataset!$A$2:$I$2533,8,FALSE)</f>
        <v>67</v>
      </c>
      <c r="H502">
        <f>VLOOKUP(dataset_table[[#This Row],[id]],dataset!$A$2:$I$2533,9,FALSE)</f>
        <v>7.76</v>
      </c>
    </row>
    <row r="503" spans="1:8">
      <c r="A503">
        <f>A502+1</f>
        <v>501</v>
      </c>
      <c r="B503" t="str">
        <f>VLOOKUP(dataset_table[[#This Row],[id]],dataset!$A$2:$I$2533,2,FALSE)</f>
        <v>Children of Men</v>
      </c>
      <c r="C503" t="str">
        <f>VLOOKUP(dataset_table[[#This Row],[id]],dataset!$A$2:$I$2533,3,FALSE)</f>
        <v>Alfonso Cuarón</v>
      </c>
      <c r="D503">
        <f>VLOOKUP(dataset_table[[#This Row],[id]],dataset!$A$2:$I$2533,4,FALSE)</f>
        <v>2006</v>
      </c>
      <c r="E503">
        <f>VLOOKUP(dataset_table[[#This Row],[id]],dataset!$A$2:$I$2533,5,FALSE)</f>
        <v>109</v>
      </c>
      <c r="F503">
        <f>VLOOKUP(dataset_table[[#This Row],[id]],dataset!$A$2:$I$2533,7,FALSE)</f>
        <v>7.9</v>
      </c>
      <c r="G503">
        <f>VLOOKUP(dataset_table[[#This Row],[id]],dataset!$A$2:$I$2533,8,FALSE)</f>
        <v>84</v>
      </c>
      <c r="H503">
        <f>VLOOKUP(dataset_table[[#This Row],[id]],dataset!$A$2:$I$2533,9,FALSE)</f>
        <v>35.549999999999997</v>
      </c>
    </row>
    <row r="504" spans="1:8">
      <c r="A504">
        <f>A503+1</f>
        <v>502</v>
      </c>
      <c r="B504" t="str">
        <f>VLOOKUP(dataset_table[[#This Row],[id]],dataset!$A$2:$I$2533,2,FALSE)</f>
        <v>The Blues Brothers</v>
      </c>
      <c r="C504" t="str">
        <f>VLOOKUP(dataset_table[[#This Row],[id]],dataset!$A$2:$I$2533,3,FALSE)</f>
        <v>John Landis</v>
      </c>
      <c r="D504">
        <f>VLOOKUP(dataset_table[[#This Row],[id]],dataset!$A$2:$I$2533,4,FALSE)</f>
        <v>1980</v>
      </c>
      <c r="E504">
        <f>VLOOKUP(dataset_table[[#This Row],[id]],dataset!$A$2:$I$2533,5,FALSE)</f>
        <v>133</v>
      </c>
      <c r="F504">
        <f>VLOOKUP(dataset_table[[#This Row],[id]],dataset!$A$2:$I$2533,7,FALSE)</f>
        <v>7.9</v>
      </c>
      <c r="G504">
        <f>VLOOKUP(dataset_table[[#This Row],[id]],dataset!$A$2:$I$2533,8,FALSE)</f>
        <v>60</v>
      </c>
      <c r="H504">
        <f>VLOOKUP(dataset_table[[#This Row],[id]],dataset!$A$2:$I$2533,9,FALSE)</f>
        <v>57.23</v>
      </c>
    </row>
    <row r="505" spans="1:8">
      <c r="A505">
        <f>A504+1</f>
        <v>503</v>
      </c>
      <c r="B505" t="str">
        <f>VLOOKUP(dataset_table[[#This Row],[id]],dataset!$A$2:$I$2533,2,FALSE)</f>
        <v>Mystic River</v>
      </c>
      <c r="C505" t="str">
        <f>VLOOKUP(dataset_table[[#This Row],[id]],dataset!$A$2:$I$2533,3,FALSE)</f>
        <v>Clint Eastwood</v>
      </c>
      <c r="D505">
        <f>VLOOKUP(dataset_table[[#This Row],[id]],dataset!$A$2:$I$2533,4,FALSE)</f>
        <v>2003</v>
      </c>
      <c r="E505">
        <f>VLOOKUP(dataset_table[[#This Row],[id]],dataset!$A$2:$I$2533,5,FALSE)</f>
        <v>138</v>
      </c>
      <c r="F505">
        <f>VLOOKUP(dataset_table[[#This Row],[id]],dataset!$A$2:$I$2533,7,FALSE)</f>
        <v>7.9</v>
      </c>
      <c r="G505">
        <f>VLOOKUP(dataset_table[[#This Row],[id]],dataset!$A$2:$I$2533,8,FALSE)</f>
        <v>84</v>
      </c>
      <c r="H505">
        <f>VLOOKUP(dataset_table[[#This Row],[id]],dataset!$A$2:$I$2533,9,FALSE)</f>
        <v>90.14</v>
      </c>
    </row>
    <row r="506" spans="1:8">
      <c r="A506">
        <f>A505+1</f>
        <v>504</v>
      </c>
      <c r="B506" t="str">
        <f>VLOOKUP(dataset_table[[#This Row],[id]],dataset!$A$2:$I$2533,2,FALSE)</f>
        <v>Dallas Buyers Club</v>
      </c>
      <c r="C506" t="str">
        <f>VLOOKUP(dataset_table[[#This Row],[id]],dataset!$A$2:$I$2533,3,FALSE)</f>
        <v>Jean-Marc Vallée</v>
      </c>
      <c r="D506">
        <f>VLOOKUP(dataset_table[[#This Row],[id]],dataset!$A$2:$I$2533,4,FALSE)</f>
        <v>2013</v>
      </c>
      <c r="E506">
        <f>VLOOKUP(dataset_table[[#This Row],[id]],dataset!$A$2:$I$2533,5,FALSE)</f>
        <v>117</v>
      </c>
      <c r="F506">
        <f>VLOOKUP(dataset_table[[#This Row],[id]],dataset!$A$2:$I$2533,7,FALSE)</f>
        <v>7.9</v>
      </c>
      <c r="G506">
        <f>VLOOKUP(dataset_table[[#This Row],[id]],dataset!$A$2:$I$2533,8,FALSE)</f>
        <v>77</v>
      </c>
      <c r="H506">
        <f>VLOOKUP(dataset_table[[#This Row],[id]],dataset!$A$2:$I$2533,9,FALSE)</f>
        <v>27.3</v>
      </c>
    </row>
    <row r="507" spans="1:8">
      <c r="A507">
        <f>A506+1</f>
        <v>505</v>
      </c>
      <c r="B507" t="str">
        <f>VLOOKUP(dataset_table[[#This Row],[id]],dataset!$A$2:$I$2533,2,FALSE)</f>
        <v>District 9</v>
      </c>
      <c r="C507" t="str">
        <f>VLOOKUP(dataset_table[[#This Row],[id]],dataset!$A$2:$I$2533,3,FALSE)</f>
        <v>Neill Blomkamp</v>
      </c>
      <c r="D507">
        <f>VLOOKUP(dataset_table[[#This Row],[id]],dataset!$A$2:$I$2533,4,FALSE)</f>
        <v>2009</v>
      </c>
      <c r="E507">
        <f>VLOOKUP(dataset_table[[#This Row],[id]],dataset!$A$2:$I$2533,5,FALSE)</f>
        <v>112</v>
      </c>
      <c r="F507">
        <f>VLOOKUP(dataset_table[[#This Row],[id]],dataset!$A$2:$I$2533,7,FALSE)</f>
        <v>7.9</v>
      </c>
      <c r="G507">
        <f>VLOOKUP(dataset_table[[#This Row],[id]],dataset!$A$2:$I$2533,8,FALSE)</f>
        <v>81</v>
      </c>
      <c r="H507">
        <f>VLOOKUP(dataset_table[[#This Row],[id]],dataset!$A$2:$I$2533,9,FALSE)</f>
        <v>115.65</v>
      </c>
    </row>
    <row r="508" spans="1:8">
      <c r="A508">
        <f>A507+1</f>
        <v>506</v>
      </c>
      <c r="B508" t="str">
        <f>VLOOKUP(dataset_table[[#This Row],[id]],dataset!$A$2:$I$2533,2,FALSE)</f>
        <v>Marriage Story</v>
      </c>
      <c r="C508" t="str">
        <f>VLOOKUP(dataset_table[[#This Row],[id]],dataset!$A$2:$I$2533,3,FALSE)</f>
        <v>Noah Baumbach</v>
      </c>
      <c r="D508">
        <f>VLOOKUP(dataset_table[[#This Row],[id]],dataset!$A$2:$I$2533,4,FALSE)</f>
        <v>2019</v>
      </c>
      <c r="E508">
        <f>VLOOKUP(dataset_table[[#This Row],[id]],dataset!$A$2:$I$2533,5,FALSE)</f>
        <v>137</v>
      </c>
      <c r="F508">
        <f>VLOOKUP(dataset_table[[#This Row],[id]],dataset!$A$2:$I$2533,7,FALSE)</f>
        <v>7.9</v>
      </c>
      <c r="G508">
        <f>VLOOKUP(dataset_table[[#This Row],[id]],dataset!$A$2:$I$2533,8,FALSE)</f>
        <v>94</v>
      </c>
      <c r="H508">
        <f>VLOOKUP(dataset_table[[#This Row],[id]],dataset!$A$2:$I$2533,9,FALSE)</f>
        <v>2</v>
      </c>
    </row>
    <row r="509" spans="1:8">
      <c r="A509">
        <f>A508+1</f>
        <v>507</v>
      </c>
      <c r="B509" t="str">
        <f>VLOOKUP(dataset_table[[#This Row],[id]],dataset!$A$2:$I$2533,2,FALSE)</f>
        <v>Wonder</v>
      </c>
      <c r="C509" t="str">
        <f>VLOOKUP(dataset_table[[#This Row],[id]],dataset!$A$2:$I$2533,3,FALSE)</f>
        <v>Stephen Chbosky</v>
      </c>
      <c r="D509">
        <f>VLOOKUP(dataset_table[[#This Row],[id]],dataset!$A$2:$I$2533,4,FALSE)</f>
        <v>2017</v>
      </c>
      <c r="E509">
        <f>VLOOKUP(dataset_table[[#This Row],[id]],dataset!$A$2:$I$2533,5,FALSE)</f>
        <v>113</v>
      </c>
      <c r="F509">
        <f>VLOOKUP(dataset_table[[#This Row],[id]],dataset!$A$2:$I$2533,7,FALSE)</f>
        <v>7.9</v>
      </c>
      <c r="G509">
        <f>VLOOKUP(dataset_table[[#This Row],[id]],dataset!$A$2:$I$2533,8,FALSE)</f>
        <v>66</v>
      </c>
      <c r="H509">
        <f>VLOOKUP(dataset_table[[#This Row],[id]],dataset!$A$2:$I$2533,9,FALSE)</f>
        <v>132.41999999999999</v>
      </c>
    </row>
    <row r="510" spans="1:8">
      <c r="A510">
        <f>A509+1</f>
        <v>508</v>
      </c>
      <c r="B510" t="str">
        <f>VLOOKUP(dataset_table[[#This Row],[id]],dataset!$A$2:$I$2533,2,FALSE)</f>
        <v>All the President's Men</v>
      </c>
      <c r="C510" t="str">
        <f>VLOOKUP(dataset_table[[#This Row],[id]],dataset!$A$2:$I$2533,3,FALSE)</f>
        <v>Alan J. Pakula</v>
      </c>
      <c r="D510">
        <f>VLOOKUP(dataset_table[[#This Row],[id]],dataset!$A$2:$I$2533,4,FALSE)</f>
        <v>1976</v>
      </c>
      <c r="E510">
        <f>VLOOKUP(dataset_table[[#This Row],[id]],dataset!$A$2:$I$2533,5,FALSE)</f>
        <v>138</v>
      </c>
      <c r="F510">
        <f>VLOOKUP(dataset_table[[#This Row],[id]],dataset!$A$2:$I$2533,7,FALSE)</f>
        <v>7.9</v>
      </c>
      <c r="G510">
        <f>VLOOKUP(dataset_table[[#This Row],[id]],dataset!$A$2:$I$2533,8,FALSE)</f>
        <v>84</v>
      </c>
      <c r="H510">
        <f>VLOOKUP(dataset_table[[#This Row],[id]],dataset!$A$2:$I$2533,9,FALSE)</f>
        <v>70.599999999999994</v>
      </c>
    </row>
    <row r="511" spans="1:8">
      <c r="A511">
        <f>A510+1</f>
        <v>509</v>
      </c>
      <c r="B511" t="str">
        <f>VLOOKUP(dataset_table[[#This Row],[id]],dataset!$A$2:$I$2533,2,FALSE)</f>
        <v>Toy Story 2</v>
      </c>
      <c r="C511" t="str">
        <f>VLOOKUP(dataset_table[[#This Row],[id]],dataset!$A$2:$I$2533,3,FALSE)</f>
        <v>John Lasseter</v>
      </c>
      <c r="D511">
        <f>VLOOKUP(dataset_table[[#This Row],[id]],dataset!$A$2:$I$2533,4,FALSE)</f>
        <v>1999</v>
      </c>
      <c r="E511">
        <f>VLOOKUP(dataset_table[[#This Row],[id]],dataset!$A$2:$I$2533,5,FALSE)</f>
        <v>92</v>
      </c>
      <c r="F511">
        <f>VLOOKUP(dataset_table[[#This Row],[id]],dataset!$A$2:$I$2533,7,FALSE)</f>
        <v>7.9</v>
      </c>
      <c r="G511">
        <f>VLOOKUP(dataset_table[[#This Row],[id]],dataset!$A$2:$I$2533,8,FALSE)</f>
        <v>88</v>
      </c>
      <c r="H511">
        <f>VLOOKUP(dataset_table[[#This Row],[id]],dataset!$A$2:$I$2533,9,FALSE)</f>
        <v>245.85</v>
      </c>
    </row>
    <row r="512" spans="1:8">
      <c r="A512">
        <f>A511+1</f>
        <v>510</v>
      </c>
      <c r="B512" t="str">
        <f>VLOOKUP(dataset_table[[#This Row],[id]],dataset!$A$2:$I$2533,2,FALSE)</f>
        <v>The Searchers</v>
      </c>
      <c r="C512" t="str">
        <f>VLOOKUP(dataset_table[[#This Row],[id]],dataset!$A$2:$I$2533,3,FALSE)</f>
        <v>John Ford</v>
      </c>
      <c r="D512">
        <f>VLOOKUP(dataset_table[[#This Row],[id]],dataset!$A$2:$I$2533,4,FALSE)</f>
        <v>1956</v>
      </c>
      <c r="E512">
        <f>VLOOKUP(dataset_table[[#This Row],[id]],dataset!$A$2:$I$2533,5,FALSE)</f>
        <v>119</v>
      </c>
      <c r="F512">
        <f>VLOOKUP(dataset_table[[#This Row],[id]],dataset!$A$2:$I$2533,7,FALSE)</f>
        <v>7.9</v>
      </c>
      <c r="G512">
        <f>VLOOKUP(dataset_table[[#This Row],[id]],dataset!$A$2:$I$2533,8,FALSE)</f>
        <v>94</v>
      </c>
      <c r="H512">
        <f>VLOOKUP(dataset_table[[#This Row],[id]],dataset!$A$2:$I$2533,9,FALSE)</f>
        <v>0</v>
      </c>
    </row>
    <row r="513" spans="1:8">
      <c r="A513">
        <f>A512+1</f>
        <v>511</v>
      </c>
      <c r="B513" t="str">
        <f>VLOOKUP(dataset_table[[#This Row],[id]],dataset!$A$2:$I$2533,2,FALSE)</f>
        <v>Boyhood</v>
      </c>
      <c r="C513" t="str">
        <f>VLOOKUP(dataset_table[[#This Row],[id]],dataset!$A$2:$I$2533,3,FALSE)</f>
        <v>Richard Linklater</v>
      </c>
      <c r="D513">
        <f>VLOOKUP(dataset_table[[#This Row],[id]],dataset!$A$2:$I$2533,4,FALSE)</f>
        <v>2014</v>
      </c>
      <c r="E513">
        <f>VLOOKUP(dataset_table[[#This Row],[id]],dataset!$A$2:$I$2533,5,FALSE)</f>
        <v>165</v>
      </c>
      <c r="F513">
        <f>VLOOKUP(dataset_table[[#This Row],[id]],dataset!$A$2:$I$2533,7,FALSE)</f>
        <v>7.9</v>
      </c>
      <c r="G513">
        <f>VLOOKUP(dataset_table[[#This Row],[id]],dataset!$A$2:$I$2533,8,FALSE)</f>
        <v>100</v>
      </c>
      <c r="H513">
        <f>VLOOKUP(dataset_table[[#This Row],[id]],dataset!$A$2:$I$2533,9,FALSE)</f>
        <v>25.38</v>
      </c>
    </row>
    <row r="514" spans="1:8">
      <c r="A514">
        <f>A513+1</f>
        <v>512</v>
      </c>
      <c r="B514" t="str">
        <f>VLOOKUP(dataset_table[[#This Row],[id]],dataset!$A$2:$I$2533,2,FALSE)</f>
        <v>This Is Spinal Tap</v>
      </c>
      <c r="C514" t="str">
        <f>VLOOKUP(dataset_table[[#This Row],[id]],dataset!$A$2:$I$2533,3,FALSE)</f>
        <v>Rob Reiner</v>
      </c>
      <c r="D514">
        <f>VLOOKUP(dataset_table[[#This Row],[id]],dataset!$A$2:$I$2533,4,FALSE)</f>
        <v>1984</v>
      </c>
      <c r="E514">
        <f>VLOOKUP(dataset_table[[#This Row],[id]],dataset!$A$2:$I$2533,5,FALSE)</f>
        <v>82</v>
      </c>
      <c r="F514">
        <f>VLOOKUP(dataset_table[[#This Row],[id]],dataset!$A$2:$I$2533,7,FALSE)</f>
        <v>7.9</v>
      </c>
      <c r="G514">
        <f>VLOOKUP(dataset_table[[#This Row],[id]],dataset!$A$2:$I$2533,8,FALSE)</f>
        <v>92</v>
      </c>
      <c r="H514">
        <f>VLOOKUP(dataset_table[[#This Row],[id]],dataset!$A$2:$I$2533,9,FALSE)</f>
        <v>4.74</v>
      </c>
    </row>
    <row r="515" spans="1:8">
      <c r="A515">
        <f>A514+1</f>
        <v>513</v>
      </c>
      <c r="B515" t="str">
        <f>VLOOKUP(dataset_table[[#This Row],[id]],dataset!$A$2:$I$2533,2,FALSE)</f>
        <v>Carlito's Way</v>
      </c>
      <c r="C515" t="str">
        <f>VLOOKUP(dataset_table[[#This Row],[id]],dataset!$A$2:$I$2533,3,FALSE)</f>
        <v>Brian De Palma</v>
      </c>
      <c r="D515">
        <f>VLOOKUP(dataset_table[[#This Row],[id]],dataset!$A$2:$I$2533,4,FALSE)</f>
        <v>1993</v>
      </c>
      <c r="E515">
        <f>VLOOKUP(dataset_table[[#This Row],[id]],dataset!$A$2:$I$2533,5,FALSE)</f>
        <v>144</v>
      </c>
      <c r="F515">
        <f>VLOOKUP(dataset_table[[#This Row],[id]],dataset!$A$2:$I$2533,7,FALSE)</f>
        <v>7.9</v>
      </c>
      <c r="G515">
        <f>VLOOKUP(dataset_table[[#This Row],[id]],dataset!$A$2:$I$2533,8,FALSE)</f>
        <v>66</v>
      </c>
      <c r="H515">
        <f>VLOOKUP(dataset_table[[#This Row],[id]],dataset!$A$2:$I$2533,9,FALSE)</f>
        <v>36.950000000000003</v>
      </c>
    </row>
    <row r="516" spans="1:8">
      <c r="A516">
        <f>A515+1</f>
        <v>514</v>
      </c>
      <c r="B516" t="str">
        <f>VLOOKUP(dataset_table[[#This Row],[id]],dataset!$A$2:$I$2533,2,FALSE)</f>
        <v>The Man from Earth</v>
      </c>
      <c r="C516" t="str">
        <f>VLOOKUP(dataset_table[[#This Row],[id]],dataset!$A$2:$I$2533,3,FALSE)</f>
        <v>Richard Schenkman</v>
      </c>
      <c r="D516">
        <f>VLOOKUP(dataset_table[[#This Row],[id]],dataset!$A$2:$I$2533,4,FALSE)</f>
        <v>2007</v>
      </c>
      <c r="E516">
        <f>VLOOKUP(dataset_table[[#This Row],[id]],dataset!$A$2:$I$2533,5,FALSE)</f>
        <v>87</v>
      </c>
      <c r="F516">
        <f>VLOOKUP(dataset_table[[#This Row],[id]],dataset!$A$2:$I$2533,7,FALSE)</f>
        <v>7.9</v>
      </c>
      <c r="G516">
        <f>VLOOKUP(dataset_table[[#This Row],[id]],dataset!$A$2:$I$2533,8,FALSE)</f>
        <v>0</v>
      </c>
      <c r="H516">
        <f>VLOOKUP(dataset_table[[#This Row],[id]],dataset!$A$2:$I$2533,9,FALSE)</f>
        <v>0</v>
      </c>
    </row>
    <row r="517" spans="1:8">
      <c r="A517">
        <f>A516+1</f>
        <v>515</v>
      </c>
      <c r="B517" t="str">
        <f>VLOOKUP(dataset_table[[#This Row],[id]],dataset!$A$2:$I$2533,2,FALSE)</f>
        <v>Bound by Honor</v>
      </c>
      <c r="C517" t="str">
        <f>VLOOKUP(dataset_table[[#This Row],[id]],dataset!$A$2:$I$2533,3,FALSE)</f>
        <v>Taylor Hackford</v>
      </c>
      <c r="D517">
        <f>VLOOKUP(dataset_table[[#This Row],[id]],dataset!$A$2:$I$2533,4,FALSE)</f>
        <v>1993</v>
      </c>
      <c r="E517">
        <f>VLOOKUP(dataset_table[[#This Row],[id]],dataset!$A$2:$I$2533,5,FALSE)</f>
        <v>180</v>
      </c>
      <c r="F517">
        <f>VLOOKUP(dataset_table[[#This Row],[id]],dataset!$A$2:$I$2533,7,FALSE)</f>
        <v>7.9</v>
      </c>
      <c r="G517">
        <f>VLOOKUP(dataset_table[[#This Row],[id]],dataset!$A$2:$I$2533,8,FALSE)</f>
        <v>47</v>
      </c>
      <c r="H517">
        <f>VLOOKUP(dataset_table[[#This Row],[id]],dataset!$A$2:$I$2533,9,FALSE)</f>
        <v>4.5</v>
      </c>
    </row>
    <row r="518" spans="1:8">
      <c r="A518">
        <f>A517+1</f>
        <v>516</v>
      </c>
      <c r="B518" t="str">
        <f>VLOOKUP(dataset_table[[#This Row],[id]],dataset!$A$2:$I$2533,2,FALSE)</f>
        <v>Brazil</v>
      </c>
      <c r="C518" t="str">
        <f>VLOOKUP(dataset_table[[#This Row],[id]],dataset!$A$2:$I$2533,3,FALSE)</f>
        <v>Terry Gilliam</v>
      </c>
      <c r="D518">
        <f>VLOOKUP(dataset_table[[#This Row],[id]],dataset!$A$2:$I$2533,4,FALSE)</f>
        <v>1985</v>
      </c>
      <c r="E518">
        <f>VLOOKUP(dataset_table[[#This Row],[id]],dataset!$A$2:$I$2533,5,FALSE)</f>
        <v>132</v>
      </c>
      <c r="F518">
        <f>VLOOKUP(dataset_table[[#This Row],[id]],dataset!$A$2:$I$2533,7,FALSE)</f>
        <v>7.9</v>
      </c>
      <c r="G518">
        <f>VLOOKUP(dataset_table[[#This Row],[id]],dataset!$A$2:$I$2533,8,FALSE)</f>
        <v>84</v>
      </c>
      <c r="H518">
        <f>VLOOKUP(dataset_table[[#This Row],[id]],dataset!$A$2:$I$2533,9,FALSE)</f>
        <v>9.93</v>
      </c>
    </row>
    <row r="519" spans="1:8">
      <c r="A519">
        <f>A518+1</f>
        <v>517</v>
      </c>
      <c r="B519" t="str">
        <f>VLOOKUP(dataset_table[[#This Row],[id]],dataset!$A$2:$I$2533,2,FALSE)</f>
        <v>Ghost in the Shell</v>
      </c>
      <c r="C519" t="str">
        <f>VLOOKUP(dataset_table[[#This Row],[id]],dataset!$A$2:$I$2533,3,FALSE)</f>
        <v>Mamoru Oshii</v>
      </c>
      <c r="D519">
        <f>VLOOKUP(dataset_table[[#This Row],[id]],dataset!$A$2:$I$2533,4,FALSE)</f>
        <v>1995</v>
      </c>
      <c r="E519">
        <f>VLOOKUP(dataset_table[[#This Row],[id]],dataset!$A$2:$I$2533,5,FALSE)</f>
        <v>83</v>
      </c>
      <c r="F519">
        <f>VLOOKUP(dataset_table[[#This Row],[id]],dataset!$A$2:$I$2533,7,FALSE)</f>
        <v>7.9</v>
      </c>
      <c r="G519">
        <f>VLOOKUP(dataset_table[[#This Row],[id]],dataset!$A$2:$I$2533,8,FALSE)</f>
        <v>76</v>
      </c>
      <c r="H519">
        <f>VLOOKUP(dataset_table[[#This Row],[id]],dataset!$A$2:$I$2533,9,FALSE)</f>
        <v>0.52</v>
      </c>
    </row>
    <row r="520" spans="1:8">
      <c r="A520">
        <f>A519+1</f>
        <v>518</v>
      </c>
      <c r="B520" t="str">
        <f>VLOOKUP(dataset_table[[#This Row],[id]],dataset!$A$2:$I$2533,2,FALSE)</f>
        <v>The Nightmare Before Christmas</v>
      </c>
      <c r="C520" t="str">
        <f>VLOOKUP(dataset_table[[#This Row],[id]],dataset!$A$2:$I$2533,3,FALSE)</f>
        <v>Henry Selick</v>
      </c>
      <c r="D520">
        <f>VLOOKUP(dataset_table[[#This Row],[id]],dataset!$A$2:$I$2533,4,FALSE)</f>
        <v>1993</v>
      </c>
      <c r="E520">
        <f>VLOOKUP(dataset_table[[#This Row],[id]],dataset!$A$2:$I$2533,5,FALSE)</f>
        <v>76</v>
      </c>
      <c r="F520">
        <f>VLOOKUP(dataset_table[[#This Row],[id]],dataset!$A$2:$I$2533,7,FALSE)</f>
        <v>7.9</v>
      </c>
      <c r="G520">
        <f>VLOOKUP(dataset_table[[#This Row],[id]],dataset!$A$2:$I$2533,8,FALSE)</f>
        <v>82</v>
      </c>
      <c r="H520">
        <f>VLOOKUP(dataset_table[[#This Row],[id]],dataset!$A$2:$I$2533,9,FALSE)</f>
        <v>75.08</v>
      </c>
    </row>
    <row r="521" spans="1:8">
      <c r="A521">
        <f>A520+1</f>
        <v>519</v>
      </c>
      <c r="B521" t="str">
        <f>VLOOKUP(dataset_table[[#This Row],[id]],dataset!$A$2:$I$2533,2,FALSE)</f>
        <v>Before Midnight</v>
      </c>
      <c r="C521" t="str">
        <f>VLOOKUP(dataset_table[[#This Row],[id]],dataset!$A$2:$I$2533,3,FALSE)</f>
        <v>Richard Linklater</v>
      </c>
      <c r="D521">
        <f>VLOOKUP(dataset_table[[#This Row],[id]],dataset!$A$2:$I$2533,4,FALSE)</f>
        <v>2013</v>
      </c>
      <c r="E521">
        <f>VLOOKUP(dataset_table[[#This Row],[id]],dataset!$A$2:$I$2533,5,FALSE)</f>
        <v>109</v>
      </c>
      <c r="F521">
        <f>VLOOKUP(dataset_table[[#This Row],[id]],dataset!$A$2:$I$2533,7,FALSE)</f>
        <v>7.9</v>
      </c>
      <c r="G521">
        <f>VLOOKUP(dataset_table[[#This Row],[id]],dataset!$A$2:$I$2533,8,FALSE)</f>
        <v>94</v>
      </c>
      <c r="H521">
        <f>VLOOKUP(dataset_table[[#This Row],[id]],dataset!$A$2:$I$2533,9,FALSE)</f>
        <v>8.11</v>
      </c>
    </row>
    <row r="522" spans="1:8">
      <c r="A522">
        <f>A521+1</f>
        <v>520</v>
      </c>
      <c r="B522" t="str">
        <f>VLOOKUP(dataset_table[[#This Row],[id]],dataset!$A$2:$I$2533,2,FALSE)</f>
        <v>A Fistful of Dollars</v>
      </c>
      <c r="C522" t="str">
        <f>VLOOKUP(dataset_table[[#This Row],[id]],dataset!$A$2:$I$2533,3,FALSE)</f>
        <v>Sergio Leone</v>
      </c>
      <c r="D522">
        <f>VLOOKUP(dataset_table[[#This Row],[id]],dataset!$A$2:$I$2533,4,FALSE)</f>
        <v>1964</v>
      </c>
      <c r="E522">
        <f>VLOOKUP(dataset_table[[#This Row],[id]],dataset!$A$2:$I$2533,5,FALSE)</f>
        <v>99</v>
      </c>
      <c r="F522">
        <f>VLOOKUP(dataset_table[[#This Row],[id]],dataset!$A$2:$I$2533,7,FALSE)</f>
        <v>7.9</v>
      </c>
      <c r="G522">
        <f>VLOOKUP(dataset_table[[#This Row],[id]],dataset!$A$2:$I$2533,8,FALSE)</f>
        <v>65</v>
      </c>
      <c r="H522">
        <f>VLOOKUP(dataset_table[[#This Row],[id]],dataset!$A$2:$I$2533,9,FALSE)</f>
        <v>14.5</v>
      </c>
    </row>
    <row r="523" spans="1:8">
      <c r="A523">
        <f>A522+1</f>
        <v>521</v>
      </c>
      <c r="B523" t="str">
        <f>VLOOKUP(dataset_table[[#This Row],[id]],dataset!$A$2:$I$2533,2,FALSE)</f>
        <v>Spartacus</v>
      </c>
      <c r="C523" t="str">
        <f>VLOOKUP(dataset_table[[#This Row],[id]],dataset!$A$2:$I$2533,3,FALSE)</f>
        <v>Stanley Kubrick</v>
      </c>
      <c r="D523">
        <f>VLOOKUP(dataset_table[[#This Row],[id]],dataset!$A$2:$I$2533,4,FALSE)</f>
        <v>1960</v>
      </c>
      <c r="E523">
        <f>VLOOKUP(dataset_table[[#This Row],[id]],dataset!$A$2:$I$2533,5,FALSE)</f>
        <v>197</v>
      </c>
      <c r="F523">
        <f>VLOOKUP(dataset_table[[#This Row],[id]],dataset!$A$2:$I$2533,7,FALSE)</f>
        <v>7.9</v>
      </c>
      <c r="G523">
        <f>VLOOKUP(dataset_table[[#This Row],[id]],dataset!$A$2:$I$2533,8,FALSE)</f>
        <v>87</v>
      </c>
      <c r="H523">
        <f>VLOOKUP(dataset_table[[#This Row],[id]],dataset!$A$2:$I$2533,9,FALSE)</f>
        <v>30</v>
      </c>
    </row>
    <row r="524" spans="1:8">
      <c r="A524">
        <f>A523+1</f>
        <v>522</v>
      </c>
      <c r="B524" t="str">
        <f>VLOOKUP(dataset_table[[#This Row],[id]],dataset!$A$2:$I$2533,2,FALSE)</f>
        <v>The Wrestler</v>
      </c>
      <c r="C524" t="str">
        <f>VLOOKUP(dataset_table[[#This Row],[id]],dataset!$A$2:$I$2533,3,FALSE)</f>
        <v>Darren Aronofsky</v>
      </c>
      <c r="D524">
        <f>VLOOKUP(dataset_table[[#This Row],[id]],dataset!$A$2:$I$2533,4,FALSE)</f>
        <v>2008</v>
      </c>
      <c r="E524">
        <f>VLOOKUP(dataset_table[[#This Row],[id]],dataset!$A$2:$I$2533,5,FALSE)</f>
        <v>109</v>
      </c>
      <c r="F524">
        <f>VLOOKUP(dataset_table[[#This Row],[id]],dataset!$A$2:$I$2533,7,FALSE)</f>
        <v>7.9</v>
      </c>
      <c r="G524">
        <f>VLOOKUP(dataset_table[[#This Row],[id]],dataset!$A$2:$I$2533,8,FALSE)</f>
        <v>80</v>
      </c>
      <c r="H524">
        <f>VLOOKUP(dataset_table[[#This Row],[id]],dataset!$A$2:$I$2533,9,FALSE)</f>
        <v>26.24</v>
      </c>
    </row>
    <row r="525" spans="1:8">
      <c r="A525">
        <f>A524+1</f>
        <v>523</v>
      </c>
      <c r="B525" t="str">
        <f>VLOOKUP(dataset_table[[#This Row],[id]],dataset!$A$2:$I$2533,2,FALSE)</f>
        <v>A Streetcar Named Desire</v>
      </c>
      <c r="C525" t="str">
        <f>VLOOKUP(dataset_table[[#This Row],[id]],dataset!$A$2:$I$2533,3,FALSE)</f>
        <v>Elia Kazan</v>
      </c>
      <c r="D525">
        <f>VLOOKUP(dataset_table[[#This Row],[id]],dataset!$A$2:$I$2533,4,FALSE)</f>
        <v>1951</v>
      </c>
      <c r="E525">
        <f>VLOOKUP(dataset_table[[#This Row],[id]],dataset!$A$2:$I$2533,5,FALSE)</f>
        <v>122</v>
      </c>
      <c r="F525">
        <f>VLOOKUP(dataset_table[[#This Row],[id]],dataset!$A$2:$I$2533,7,FALSE)</f>
        <v>7.9</v>
      </c>
      <c r="G525">
        <f>VLOOKUP(dataset_table[[#This Row],[id]],dataset!$A$2:$I$2533,8,FALSE)</f>
        <v>97</v>
      </c>
      <c r="H525">
        <f>VLOOKUP(dataset_table[[#This Row],[id]],dataset!$A$2:$I$2533,9,FALSE)</f>
        <v>8</v>
      </c>
    </row>
    <row r="526" spans="1:8">
      <c r="A526">
        <f>A525+1</f>
        <v>524</v>
      </c>
      <c r="B526" t="str">
        <f>VLOOKUP(dataset_table[[#This Row],[id]],dataset!$A$2:$I$2533,2,FALSE)</f>
        <v>The Ten Commandments</v>
      </c>
      <c r="C526" t="str">
        <f>VLOOKUP(dataset_table[[#This Row],[id]],dataset!$A$2:$I$2533,3,FALSE)</f>
        <v>Cecil B. DeMille</v>
      </c>
      <c r="D526">
        <f>VLOOKUP(dataset_table[[#This Row],[id]],dataset!$A$2:$I$2533,4,FALSE)</f>
        <v>1956</v>
      </c>
      <c r="E526">
        <f>VLOOKUP(dataset_table[[#This Row],[id]],dataset!$A$2:$I$2533,5,FALSE)</f>
        <v>220</v>
      </c>
      <c r="F526">
        <f>VLOOKUP(dataset_table[[#This Row],[id]],dataset!$A$2:$I$2533,7,FALSE)</f>
        <v>7.9</v>
      </c>
      <c r="G526">
        <f>VLOOKUP(dataset_table[[#This Row],[id]],dataset!$A$2:$I$2533,8,FALSE)</f>
        <v>0</v>
      </c>
      <c r="H526">
        <f>VLOOKUP(dataset_table[[#This Row],[id]],dataset!$A$2:$I$2533,9,FALSE)</f>
        <v>93.74</v>
      </c>
    </row>
    <row r="527" spans="1:8">
      <c r="A527">
        <f>A526+1</f>
        <v>525</v>
      </c>
      <c r="B527" t="str">
        <f>VLOOKUP(dataset_table[[#This Row],[id]],dataset!$A$2:$I$2533,2,FALSE)</f>
        <v>Crouching Tiger, Hidden Dragon</v>
      </c>
      <c r="C527" t="str">
        <f>VLOOKUP(dataset_table[[#This Row],[id]],dataset!$A$2:$I$2533,3,FALSE)</f>
        <v>Ang Lee</v>
      </c>
      <c r="D527">
        <f>VLOOKUP(dataset_table[[#This Row],[id]],dataset!$A$2:$I$2533,4,FALSE)</f>
        <v>2000</v>
      </c>
      <c r="E527">
        <f>VLOOKUP(dataset_table[[#This Row],[id]],dataset!$A$2:$I$2533,5,FALSE)</f>
        <v>120</v>
      </c>
      <c r="F527">
        <f>VLOOKUP(dataset_table[[#This Row],[id]],dataset!$A$2:$I$2533,7,FALSE)</f>
        <v>7.9</v>
      </c>
      <c r="G527">
        <f>VLOOKUP(dataset_table[[#This Row],[id]],dataset!$A$2:$I$2533,8,FALSE)</f>
        <v>94</v>
      </c>
      <c r="H527">
        <f>VLOOKUP(dataset_table[[#This Row],[id]],dataset!$A$2:$I$2533,9,FALSE)</f>
        <v>128.08000000000001</v>
      </c>
    </row>
    <row r="528" spans="1:8">
      <c r="A528">
        <f>A527+1</f>
        <v>526</v>
      </c>
      <c r="B528" t="str">
        <f>VLOOKUP(dataset_table[[#This Row],[id]],dataset!$A$2:$I$2533,2,FALSE)</f>
        <v>Let the Right One In</v>
      </c>
      <c r="C528" t="str">
        <f>VLOOKUP(dataset_table[[#This Row],[id]],dataset!$A$2:$I$2533,3,FALSE)</f>
        <v>Tomas Alfredson</v>
      </c>
      <c r="D528">
        <f>VLOOKUP(dataset_table[[#This Row],[id]],dataset!$A$2:$I$2533,4,FALSE)</f>
        <v>2008</v>
      </c>
      <c r="E528">
        <f>VLOOKUP(dataset_table[[#This Row],[id]],dataset!$A$2:$I$2533,5,FALSE)</f>
        <v>114</v>
      </c>
      <c r="F528">
        <f>VLOOKUP(dataset_table[[#This Row],[id]],dataset!$A$2:$I$2533,7,FALSE)</f>
        <v>7.9</v>
      </c>
      <c r="G528">
        <f>VLOOKUP(dataset_table[[#This Row],[id]],dataset!$A$2:$I$2533,8,FALSE)</f>
        <v>82</v>
      </c>
      <c r="H528">
        <f>VLOOKUP(dataset_table[[#This Row],[id]],dataset!$A$2:$I$2533,9,FALSE)</f>
        <v>2.12</v>
      </c>
    </row>
    <row r="529" spans="1:8">
      <c r="A529">
        <f>A528+1</f>
        <v>527</v>
      </c>
      <c r="B529" t="str">
        <f>VLOOKUP(dataset_table[[#This Row],[id]],dataset!$A$2:$I$2533,2,FALSE)</f>
        <v>The Wild Bunch</v>
      </c>
      <c r="C529" t="str">
        <f>VLOOKUP(dataset_table[[#This Row],[id]],dataset!$A$2:$I$2533,3,FALSE)</f>
        <v>Sam Peckinpah</v>
      </c>
      <c r="D529">
        <f>VLOOKUP(dataset_table[[#This Row],[id]],dataset!$A$2:$I$2533,4,FALSE)</f>
        <v>1969</v>
      </c>
      <c r="E529">
        <f>VLOOKUP(dataset_table[[#This Row],[id]],dataset!$A$2:$I$2533,5,FALSE)</f>
        <v>135</v>
      </c>
      <c r="F529">
        <f>VLOOKUP(dataset_table[[#This Row],[id]],dataset!$A$2:$I$2533,7,FALSE)</f>
        <v>7.9</v>
      </c>
      <c r="G529">
        <f>VLOOKUP(dataset_table[[#This Row],[id]],dataset!$A$2:$I$2533,8,FALSE)</f>
        <v>98</v>
      </c>
      <c r="H529">
        <f>VLOOKUP(dataset_table[[#This Row],[id]],dataset!$A$2:$I$2533,9,FALSE)</f>
        <v>12.06</v>
      </c>
    </row>
    <row r="530" spans="1:8">
      <c r="A530">
        <f>A529+1</f>
        <v>528</v>
      </c>
      <c r="B530" t="str">
        <f>VLOOKUP(dataset_table[[#This Row],[id]],dataset!$A$2:$I$2533,2,FALSE)</f>
        <v>In the Heat of the Night</v>
      </c>
      <c r="C530" t="str">
        <f>VLOOKUP(dataset_table[[#This Row],[id]],dataset!$A$2:$I$2533,3,FALSE)</f>
        <v>Norman Jewison</v>
      </c>
      <c r="D530">
        <f>VLOOKUP(dataset_table[[#This Row],[id]],dataset!$A$2:$I$2533,4,FALSE)</f>
        <v>1967</v>
      </c>
      <c r="E530">
        <f>VLOOKUP(dataset_table[[#This Row],[id]],dataset!$A$2:$I$2533,5,FALSE)</f>
        <v>110</v>
      </c>
      <c r="F530">
        <f>VLOOKUP(dataset_table[[#This Row],[id]],dataset!$A$2:$I$2533,7,FALSE)</f>
        <v>7.9</v>
      </c>
      <c r="G530">
        <f>VLOOKUP(dataset_table[[#This Row],[id]],dataset!$A$2:$I$2533,8,FALSE)</f>
        <v>76</v>
      </c>
      <c r="H530">
        <f>VLOOKUP(dataset_table[[#This Row],[id]],dataset!$A$2:$I$2533,9,FALSE)</f>
        <v>24.38</v>
      </c>
    </row>
    <row r="531" spans="1:8">
      <c r="A531">
        <f>A530+1</f>
        <v>529</v>
      </c>
      <c r="B531" t="str">
        <f>VLOOKUP(dataset_table[[#This Row],[id]],dataset!$A$2:$I$2533,2,FALSE)</f>
        <v>Doctor Zhivago</v>
      </c>
      <c r="C531" t="str">
        <f>VLOOKUP(dataset_table[[#This Row],[id]],dataset!$A$2:$I$2533,3,FALSE)</f>
        <v>David Lean</v>
      </c>
      <c r="D531">
        <f>VLOOKUP(dataset_table[[#This Row],[id]],dataset!$A$2:$I$2533,4,FALSE)</f>
        <v>1965</v>
      </c>
      <c r="E531">
        <f>VLOOKUP(dataset_table[[#This Row],[id]],dataset!$A$2:$I$2533,5,FALSE)</f>
        <v>197</v>
      </c>
      <c r="F531">
        <f>VLOOKUP(dataset_table[[#This Row],[id]],dataset!$A$2:$I$2533,7,FALSE)</f>
        <v>7.9</v>
      </c>
      <c r="G531">
        <f>VLOOKUP(dataset_table[[#This Row],[id]],dataset!$A$2:$I$2533,8,FALSE)</f>
        <v>69</v>
      </c>
      <c r="H531">
        <f>VLOOKUP(dataset_table[[#This Row],[id]],dataset!$A$2:$I$2533,9,FALSE)</f>
        <v>111.72</v>
      </c>
    </row>
    <row r="532" spans="1:8">
      <c r="A532">
        <f>A531+1</f>
        <v>530</v>
      </c>
      <c r="B532" t="str">
        <f>VLOOKUP(dataset_table[[#This Row],[id]],dataset!$A$2:$I$2533,2,FALSE)</f>
        <v>The Raid 2</v>
      </c>
      <c r="C532" t="str">
        <f>VLOOKUP(dataset_table[[#This Row],[id]],dataset!$A$2:$I$2533,3,FALSE)</f>
        <v>Gareth Evans</v>
      </c>
      <c r="D532">
        <f>VLOOKUP(dataset_table[[#This Row],[id]],dataset!$A$2:$I$2533,4,FALSE)</f>
        <v>2014</v>
      </c>
      <c r="E532">
        <f>VLOOKUP(dataset_table[[#This Row],[id]],dataset!$A$2:$I$2533,5,FALSE)</f>
        <v>150</v>
      </c>
      <c r="F532">
        <f>VLOOKUP(dataset_table[[#This Row],[id]],dataset!$A$2:$I$2533,7,FALSE)</f>
        <v>7.9</v>
      </c>
      <c r="G532">
        <f>VLOOKUP(dataset_table[[#This Row],[id]],dataset!$A$2:$I$2533,8,FALSE)</f>
        <v>71</v>
      </c>
      <c r="H532">
        <f>VLOOKUP(dataset_table[[#This Row],[id]],dataset!$A$2:$I$2533,9,FALSE)</f>
        <v>2.63</v>
      </c>
    </row>
    <row r="533" spans="1:8">
      <c r="A533">
        <f>A532+1</f>
        <v>531</v>
      </c>
      <c r="B533" t="str">
        <f>VLOOKUP(dataset_table[[#This Row],[id]],dataset!$A$2:$I$2533,2,FALSE)</f>
        <v>Nosferatu</v>
      </c>
      <c r="C533" t="str">
        <f>VLOOKUP(dataset_table[[#This Row],[id]],dataset!$A$2:$I$2533,3,FALSE)</f>
        <v>F.W. Murnau</v>
      </c>
      <c r="D533">
        <f>VLOOKUP(dataset_table[[#This Row],[id]],dataset!$A$2:$I$2533,4,FALSE)</f>
        <v>1922</v>
      </c>
      <c r="E533">
        <f>VLOOKUP(dataset_table[[#This Row],[id]],dataset!$A$2:$I$2533,5,FALSE)</f>
        <v>94</v>
      </c>
      <c r="F533">
        <f>VLOOKUP(dataset_table[[#This Row],[id]],dataset!$A$2:$I$2533,7,FALSE)</f>
        <v>7.9</v>
      </c>
      <c r="G533">
        <f>VLOOKUP(dataset_table[[#This Row],[id]],dataset!$A$2:$I$2533,8,FALSE)</f>
        <v>0</v>
      </c>
      <c r="H533">
        <f>VLOOKUP(dataset_table[[#This Row],[id]],dataset!$A$2:$I$2533,9,FALSE)</f>
        <v>0</v>
      </c>
    </row>
    <row r="534" spans="1:8">
      <c r="A534">
        <f>A533+1</f>
        <v>532</v>
      </c>
      <c r="B534" t="str">
        <f>VLOOKUP(dataset_table[[#This Row],[id]],dataset!$A$2:$I$2533,2,FALSE)</f>
        <v>The Manchurian Candidate</v>
      </c>
      <c r="C534" t="str">
        <f>VLOOKUP(dataset_table[[#This Row],[id]],dataset!$A$2:$I$2533,3,FALSE)</f>
        <v>John Frankenheimer</v>
      </c>
      <c r="D534">
        <f>VLOOKUP(dataset_table[[#This Row],[id]],dataset!$A$2:$I$2533,4,FALSE)</f>
        <v>1962</v>
      </c>
      <c r="E534">
        <f>VLOOKUP(dataset_table[[#This Row],[id]],dataset!$A$2:$I$2533,5,FALSE)</f>
        <v>126</v>
      </c>
      <c r="F534">
        <f>VLOOKUP(dataset_table[[#This Row],[id]],dataset!$A$2:$I$2533,7,FALSE)</f>
        <v>7.9</v>
      </c>
      <c r="G534">
        <f>VLOOKUP(dataset_table[[#This Row],[id]],dataset!$A$2:$I$2533,8,FALSE)</f>
        <v>94</v>
      </c>
      <c r="H534">
        <f>VLOOKUP(dataset_table[[#This Row],[id]],dataset!$A$2:$I$2533,9,FALSE)</f>
        <v>0</v>
      </c>
    </row>
    <row r="535" spans="1:8">
      <c r="A535">
        <f>A534+1</f>
        <v>533</v>
      </c>
      <c r="B535" t="str">
        <f>VLOOKUP(dataset_table[[#This Row],[id]],dataset!$A$2:$I$2533,2,FALSE)</f>
        <v>Once Were Warriors</v>
      </c>
      <c r="C535" t="str">
        <f>VLOOKUP(dataset_table[[#This Row],[id]],dataset!$A$2:$I$2533,3,FALSE)</f>
        <v>Lee Tamahori</v>
      </c>
      <c r="D535">
        <f>VLOOKUP(dataset_table[[#This Row],[id]],dataset!$A$2:$I$2533,4,FALSE)</f>
        <v>1994</v>
      </c>
      <c r="E535">
        <f>VLOOKUP(dataset_table[[#This Row],[id]],dataset!$A$2:$I$2533,5,FALSE)</f>
        <v>102</v>
      </c>
      <c r="F535">
        <f>VLOOKUP(dataset_table[[#This Row],[id]],dataset!$A$2:$I$2533,7,FALSE)</f>
        <v>7.9</v>
      </c>
      <c r="G535">
        <f>VLOOKUP(dataset_table[[#This Row],[id]],dataset!$A$2:$I$2533,8,FALSE)</f>
        <v>77</v>
      </c>
      <c r="H535">
        <f>VLOOKUP(dataset_table[[#This Row],[id]],dataset!$A$2:$I$2533,9,FALSE)</f>
        <v>2.2000000000000002</v>
      </c>
    </row>
    <row r="536" spans="1:8">
      <c r="A536">
        <f>A535+1</f>
        <v>534</v>
      </c>
      <c r="B536" t="str">
        <f>VLOOKUP(dataset_table[[#This Row],[id]],dataset!$A$2:$I$2533,2,FALSE)</f>
        <v>Sing Street</v>
      </c>
      <c r="C536" t="str">
        <f>VLOOKUP(dataset_table[[#This Row],[id]],dataset!$A$2:$I$2533,3,FALSE)</f>
        <v>John Carney</v>
      </c>
      <c r="D536">
        <f>VLOOKUP(dataset_table[[#This Row],[id]],dataset!$A$2:$I$2533,4,FALSE)</f>
        <v>2016</v>
      </c>
      <c r="E536">
        <f>VLOOKUP(dataset_table[[#This Row],[id]],dataset!$A$2:$I$2533,5,FALSE)</f>
        <v>106</v>
      </c>
      <c r="F536">
        <f>VLOOKUP(dataset_table[[#This Row],[id]],dataset!$A$2:$I$2533,7,FALSE)</f>
        <v>7.9</v>
      </c>
      <c r="G536">
        <f>VLOOKUP(dataset_table[[#This Row],[id]],dataset!$A$2:$I$2533,8,FALSE)</f>
        <v>79</v>
      </c>
      <c r="H536">
        <f>VLOOKUP(dataset_table[[#This Row],[id]],dataset!$A$2:$I$2533,9,FALSE)</f>
        <v>3.24</v>
      </c>
    </row>
    <row r="537" spans="1:8">
      <c r="A537">
        <f>A536+1</f>
        <v>535</v>
      </c>
      <c r="B537" t="str">
        <f>VLOOKUP(dataset_table[[#This Row],[id]],dataset!$A$2:$I$2533,2,FALSE)</f>
        <v>Harold and Maude</v>
      </c>
      <c r="C537" t="str">
        <f>VLOOKUP(dataset_table[[#This Row],[id]],dataset!$A$2:$I$2533,3,FALSE)</f>
        <v>Hal Ashby</v>
      </c>
      <c r="D537">
        <f>VLOOKUP(dataset_table[[#This Row],[id]],dataset!$A$2:$I$2533,4,FALSE)</f>
        <v>1971</v>
      </c>
      <c r="E537">
        <f>VLOOKUP(dataset_table[[#This Row],[id]],dataset!$A$2:$I$2533,5,FALSE)</f>
        <v>91</v>
      </c>
      <c r="F537">
        <f>VLOOKUP(dataset_table[[#This Row],[id]],dataset!$A$2:$I$2533,7,FALSE)</f>
        <v>7.9</v>
      </c>
      <c r="G537">
        <f>VLOOKUP(dataset_table[[#This Row],[id]],dataset!$A$2:$I$2533,8,FALSE)</f>
        <v>62</v>
      </c>
      <c r="H537">
        <f>VLOOKUP(dataset_table[[#This Row],[id]],dataset!$A$2:$I$2533,9,FALSE)</f>
        <v>0</v>
      </c>
    </row>
    <row r="538" spans="1:8">
      <c r="A538">
        <f>A537+1</f>
        <v>536</v>
      </c>
      <c r="B538" t="str">
        <f>VLOOKUP(dataset_table[[#This Row],[id]],dataset!$A$2:$I$2533,2,FALSE)</f>
        <v>Togo</v>
      </c>
      <c r="C538" t="str">
        <f>VLOOKUP(dataset_table[[#This Row],[id]],dataset!$A$2:$I$2533,3,FALSE)</f>
        <v>Ericson Core</v>
      </c>
      <c r="D538">
        <f>VLOOKUP(dataset_table[[#This Row],[id]],dataset!$A$2:$I$2533,4,FALSE)</f>
        <v>2019</v>
      </c>
      <c r="E538">
        <f>VLOOKUP(dataset_table[[#This Row],[id]],dataset!$A$2:$I$2533,5,FALSE)</f>
        <v>113</v>
      </c>
      <c r="F538">
        <f>VLOOKUP(dataset_table[[#This Row],[id]],dataset!$A$2:$I$2533,7,FALSE)</f>
        <v>7.9</v>
      </c>
      <c r="G538">
        <f>VLOOKUP(dataset_table[[#This Row],[id]],dataset!$A$2:$I$2533,8,FALSE)</f>
        <v>69</v>
      </c>
      <c r="H538">
        <f>VLOOKUP(dataset_table[[#This Row],[id]],dataset!$A$2:$I$2533,9,FALSE)</f>
        <v>0</v>
      </c>
    </row>
    <row r="539" spans="1:8">
      <c r="A539">
        <f>A538+1</f>
        <v>537</v>
      </c>
      <c r="B539" t="str">
        <f>VLOOKUP(dataset_table[[#This Row],[id]],dataset!$A$2:$I$2533,2,FALSE)</f>
        <v>Notorious</v>
      </c>
      <c r="C539" t="str">
        <f>VLOOKUP(dataset_table[[#This Row],[id]],dataset!$A$2:$I$2533,3,FALSE)</f>
        <v>Alfred Hitchcock</v>
      </c>
      <c r="D539">
        <f>VLOOKUP(dataset_table[[#This Row],[id]],dataset!$A$2:$I$2533,4,FALSE)</f>
        <v>1946</v>
      </c>
      <c r="E539">
        <f>VLOOKUP(dataset_table[[#This Row],[id]],dataset!$A$2:$I$2533,5,FALSE)</f>
        <v>102</v>
      </c>
      <c r="F539">
        <f>VLOOKUP(dataset_table[[#This Row],[id]],dataset!$A$2:$I$2533,7,FALSE)</f>
        <v>7.9</v>
      </c>
      <c r="G539">
        <f>VLOOKUP(dataset_table[[#This Row],[id]],dataset!$A$2:$I$2533,8,FALSE)</f>
        <v>100</v>
      </c>
      <c r="H539">
        <f>VLOOKUP(dataset_table[[#This Row],[id]],dataset!$A$2:$I$2533,9,FALSE)</f>
        <v>10.46</v>
      </c>
    </row>
    <row r="540" spans="1:8">
      <c r="A540">
        <f>A539+1</f>
        <v>538</v>
      </c>
      <c r="B540" t="str">
        <f>VLOOKUP(dataset_table[[#This Row],[id]],dataset!$A$2:$I$2533,2,FALSE)</f>
        <v>Hero</v>
      </c>
      <c r="C540" t="str">
        <f>VLOOKUP(dataset_table[[#This Row],[id]],dataset!$A$2:$I$2533,3,FALSE)</f>
        <v>Yimou Zhang</v>
      </c>
      <c r="D540">
        <f>VLOOKUP(dataset_table[[#This Row],[id]],dataset!$A$2:$I$2533,4,FALSE)</f>
        <v>2002</v>
      </c>
      <c r="E540">
        <f>VLOOKUP(dataset_table[[#This Row],[id]],dataset!$A$2:$I$2533,5,FALSE)</f>
        <v>120</v>
      </c>
      <c r="F540">
        <f>VLOOKUP(dataset_table[[#This Row],[id]],dataset!$A$2:$I$2533,7,FALSE)</f>
        <v>7.9</v>
      </c>
      <c r="G540">
        <f>VLOOKUP(dataset_table[[#This Row],[id]],dataset!$A$2:$I$2533,8,FALSE)</f>
        <v>85</v>
      </c>
      <c r="H540">
        <f>VLOOKUP(dataset_table[[#This Row],[id]],dataset!$A$2:$I$2533,9,FALSE)</f>
        <v>53.71</v>
      </c>
    </row>
    <row r="541" spans="1:8">
      <c r="A541">
        <f>A540+1</f>
        <v>539</v>
      </c>
      <c r="B541" t="str">
        <f>VLOOKUP(dataset_table[[#This Row],[id]],dataset!$A$2:$I$2533,2,FALSE)</f>
        <v>The Lion in Winter</v>
      </c>
      <c r="C541" t="str">
        <f>VLOOKUP(dataset_table[[#This Row],[id]],dataset!$A$2:$I$2533,3,FALSE)</f>
        <v>Anthony Harvey</v>
      </c>
      <c r="D541">
        <f>VLOOKUP(dataset_table[[#This Row],[id]],dataset!$A$2:$I$2533,4,FALSE)</f>
        <v>1968</v>
      </c>
      <c r="E541">
        <f>VLOOKUP(dataset_table[[#This Row],[id]],dataset!$A$2:$I$2533,5,FALSE)</f>
        <v>134</v>
      </c>
      <c r="F541">
        <f>VLOOKUP(dataset_table[[#This Row],[id]],dataset!$A$2:$I$2533,7,FALSE)</f>
        <v>7.9</v>
      </c>
      <c r="G541">
        <f>VLOOKUP(dataset_table[[#This Row],[id]],dataset!$A$2:$I$2533,8,FALSE)</f>
        <v>0</v>
      </c>
      <c r="H541">
        <f>VLOOKUP(dataset_table[[#This Row],[id]],dataset!$A$2:$I$2533,9,FALSE)</f>
        <v>22.28</v>
      </c>
    </row>
    <row r="542" spans="1:8">
      <c r="A542">
        <f>A541+1</f>
        <v>540</v>
      </c>
      <c r="B542" t="str">
        <f>VLOOKUP(dataset_table[[#This Row],[id]],dataset!$A$2:$I$2533,2,FALSE)</f>
        <v>The Artist</v>
      </c>
      <c r="C542" t="str">
        <f>VLOOKUP(dataset_table[[#This Row],[id]],dataset!$A$2:$I$2533,3,FALSE)</f>
        <v>Michel Hazanavicius</v>
      </c>
      <c r="D542">
        <f>VLOOKUP(dataset_table[[#This Row],[id]],dataset!$A$2:$I$2533,4,FALSE)</f>
        <v>2011</v>
      </c>
      <c r="E542">
        <f>VLOOKUP(dataset_table[[#This Row],[id]],dataset!$A$2:$I$2533,5,FALSE)</f>
        <v>100</v>
      </c>
      <c r="F542">
        <f>VLOOKUP(dataset_table[[#This Row],[id]],dataset!$A$2:$I$2533,7,FALSE)</f>
        <v>7.9</v>
      </c>
      <c r="G542">
        <f>VLOOKUP(dataset_table[[#This Row],[id]],dataset!$A$2:$I$2533,8,FALSE)</f>
        <v>89</v>
      </c>
      <c r="H542">
        <f>VLOOKUP(dataset_table[[#This Row],[id]],dataset!$A$2:$I$2533,9,FALSE)</f>
        <v>44.67</v>
      </c>
    </row>
    <row r="543" spans="1:8">
      <c r="A543">
        <f>A542+1</f>
        <v>541</v>
      </c>
      <c r="B543" t="str">
        <f>VLOOKUP(dataset_table[[#This Row],[id]],dataset!$A$2:$I$2533,2,FALSE)</f>
        <v>King Kong</v>
      </c>
      <c r="C543" t="str">
        <f>VLOOKUP(dataset_table[[#This Row],[id]],dataset!$A$2:$I$2533,3,FALSE)</f>
        <v>Merian C. Cooper</v>
      </c>
      <c r="D543">
        <f>VLOOKUP(dataset_table[[#This Row],[id]],dataset!$A$2:$I$2533,4,FALSE)</f>
        <v>1933</v>
      </c>
      <c r="E543">
        <f>VLOOKUP(dataset_table[[#This Row],[id]],dataset!$A$2:$I$2533,5,FALSE)</f>
        <v>100</v>
      </c>
      <c r="F543">
        <f>VLOOKUP(dataset_table[[#This Row],[id]],dataset!$A$2:$I$2533,7,FALSE)</f>
        <v>7.9</v>
      </c>
      <c r="G543">
        <f>VLOOKUP(dataset_table[[#This Row],[id]],dataset!$A$2:$I$2533,8,FALSE)</f>
        <v>92</v>
      </c>
      <c r="H543">
        <f>VLOOKUP(dataset_table[[#This Row],[id]],dataset!$A$2:$I$2533,9,FALSE)</f>
        <v>10</v>
      </c>
    </row>
    <row r="544" spans="1:8">
      <c r="A544">
        <f>A543+1</f>
        <v>542</v>
      </c>
      <c r="B544" t="str">
        <f>VLOOKUP(dataset_table[[#This Row],[id]],dataset!$A$2:$I$2533,2,FALSE)</f>
        <v>Shoplifters</v>
      </c>
      <c r="C544" t="str">
        <f>VLOOKUP(dataset_table[[#This Row],[id]],dataset!$A$2:$I$2533,3,FALSE)</f>
        <v>Kore-eda Hirokazu</v>
      </c>
      <c r="D544">
        <f>VLOOKUP(dataset_table[[#This Row],[id]],dataset!$A$2:$I$2533,4,FALSE)</f>
        <v>2018</v>
      </c>
      <c r="E544">
        <f>VLOOKUP(dataset_table[[#This Row],[id]],dataset!$A$2:$I$2533,5,FALSE)</f>
        <v>121</v>
      </c>
      <c r="F544">
        <f>VLOOKUP(dataset_table[[#This Row],[id]],dataset!$A$2:$I$2533,7,FALSE)</f>
        <v>7.9</v>
      </c>
      <c r="G544">
        <f>VLOOKUP(dataset_table[[#This Row],[id]],dataset!$A$2:$I$2533,8,FALSE)</f>
        <v>93</v>
      </c>
      <c r="H544">
        <f>VLOOKUP(dataset_table[[#This Row],[id]],dataset!$A$2:$I$2533,9,FALSE)</f>
        <v>3.31</v>
      </c>
    </row>
    <row r="545" spans="1:8">
      <c r="A545">
        <f>A544+1</f>
        <v>543</v>
      </c>
      <c r="B545" t="str">
        <f>VLOOKUP(dataset_table[[#This Row],[id]],dataset!$A$2:$I$2533,2,FALSE)</f>
        <v>A Christmas Story</v>
      </c>
      <c r="C545" t="str">
        <f>VLOOKUP(dataset_table[[#This Row],[id]],dataset!$A$2:$I$2533,3,FALSE)</f>
        <v>Bob Clark</v>
      </c>
      <c r="D545">
        <f>VLOOKUP(dataset_table[[#This Row],[id]],dataset!$A$2:$I$2533,4,FALSE)</f>
        <v>1983</v>
      </c>
      <c r="E545">
        <f>VLOOKUP(dataset_table[[#This Row],[id]],dataset!$A$2:$I$2533,5,FALSE)</f>
        <v>93</v>
      </c>
      <c r="F545">
        <f>VLOOKUP(dataset_table[[#This Row],[id]],dataset!$A$2:$I$2533,7,FALSE)</f>
        <v>7.9</v>
      </c>
      <c r="G545">
        <f>VLOOKUP(dataset_table[[#This Row],[id]],dataset!$A$2:$I$2533,8,FALSE)</f>
        <v>77</v>
      </c>
      <c r="H545">
        <f>VLOOKUP(dataset_table[[#This Row],[id]],dataset!$A$2:$I$2533,9,FALSE)</f>
        <v>20.61</v>
      </c>
    </row>
    <row r="546" spans="1:8">
      <c r="A546">
        <f>A545+1</f>
        <v>544</v>
      </c>
      <c r="B546" t="str">
        <f>VLOOKUP(dataset_table[[#This Row],[id]],dataset!$A$2:$I$2533,2,FALSE)</f>
        <v>The Killing</v>
      </c>
      <c r="C546" t="str">
        <f>VLOOKUP(dataset_table[[#This Row],[id]],dataset!$A$2:$I$2533,3,FALSE)</f>
        <v>Stanley Kubrick</v>
      </c>
      <c r="D546">
        <f>VLOOKUP(dataset_table[[#This Row],[id]],dataset!$A$2:$I$2533,4,FALSE)</f>
        <v>1956</v>
      </c>
      <c r="E546">
        <f>VLOOKUP(dataset_table[[#This Row],[id]],dataset!$A$2:$I$2533,5,FALSE)</f>
        <v>84</v>
      </c>
      <c r="F546">
        <f>VLOOKUP(dataset_table[[#This Row],[id]],dataset!$A$2:$I$2533,7,FALSE)</f>
        <v>7.9</v>
      </c>
      <c r="G546">
        <f>VLOOKUP(dataset_table[[#This Row],[id]],dataset!$A$2:$I$2533,8,FALSE)</f>
        <v>91</v>
      </c>
      <c r="H546">
        <f>VLOOKUP(dataset_table[[#This Row],[id]],dataset!$A$2:$I$2533,9,FALSE)</f>
        <v>0</v>
      </c>
    </row>
    <row r="547" spans="1:8">
      <c r="A547">
        <f>A546+1</f>
        <v>545</v>
      </c>
      <c r="B547" t="str">
        <f>VLOOKUP(dataset_table[[#This Row],[id]],dataset!$A$2:$I$2533,2,FALSE)</f>
        <v>Dancer in the Dark</v>
      </c>
      <c r="C547" t="str">
        <f>VLOOKUP(dataset_table[[#This Row],[id]],dataset!$A$2:$I$2533,3,FALSE)</f>
        <v>Lars von Trier</v>
      </c>
      <c r="D547">
        <f>VLOOKUP(dataset_table[[#This Row],[id]],dataset!$A$2:$I$2533,4,FALSE)</f>
        <v>2000</v>
      </c>
      <c r="E547">
        <f>VLOOKUP(dataset_table[[#This Row],[id]],dataset!$A$2:$I$2533,5,FALSE)</f>
        <v>140</v>
      </c>
      <c r="F547">
        <f>VLOOKUP(dataset_table[[#This Row],[id]],dataset!$A$2:$I$2533,7,FALSE)</f>
        <v>7.9</v>
      </c>
      <c r="G547">
        <f>VLOOKUP(dataset_table[[#This Row],[id]],dataset!$A$2:$I$2533,8,FALSE)</f>
        <v>63</v>
      </c>
      <c r="H547">
        <f>VLOOKUP(dataset_table[[#This Row],[id]],dataset!$A$2:$I$2533,9,FALSE)</f>
        <v>4.18</v>
      </c>
    </row>
    <row r="548" spans="1:8">
      <c r="A548">
        <f>A547+1</f>
        <v>546</v>
      </c>
      <c r="B548" t="str">
        <f>VLOOKUP(dataset_table[[#This Row],[id]],dataset!$A$2:$I$2533,2,FALSE)</f>
        <v>Three Colors: Blue</v>
      </c>
      <c r="C548" t="str">
        <f>VLOOKUP(dataset_table[[#This Row],[id]],dataset!$A$2:$I$2533,3,FALSE)</f>
        <v>Krzysztof Kieslowski</v>
      </c>
      <c r="D548">
        <f>VLOOKUP(dataset_table[[#This Row],[id]],dataset!$A$2:$I$2533,4,FALSE)</f>
        <v>1993</v>
      </c>
      <c r="E548">
        <f>VLOOKUP(dataset_table[[#This Row],[id]],dataset!$A$2:$I$2533,5,FALSE)</f>
        <v>94</v>
      </c>
      <c r="F548">
        <f>VLOOKUP(dataset_table[[#This Row],[id]],dataset!$A$2:$I$2533,7,FALSE)</f>
        <v>7.9</v>
      </c>
      <c r="G548">
        <f>VLOOKUP(dataset_table[[#This Row],[id]],dataset!$A$2:$I$2533,8,FALSE)</f>
        <v>87</v>
      </c>
      <c r="H548">
        <f>VLOOKUP(dataset_table[[#This Row],[id]],dataset!$A$2:$I$2533,9,FALSE)</f>
        <v>1.32</v>
      </c>
    </row>
    <row r="549" spans="1:8">
      <c r="A549">
        <f>A548+1</f>
        <v>547</v>
      </c>
      <c r="B549" t="str">
        <f>VLOOKUP(dataset_table[[#This Row],[id]],dataset!$A$2:$I$2533,2,FALSE)</f>
        <v>Strangers on a Train</v>
      </c>
      <c r="C549" t="str">
        <f>VLOOKUP(dataset_table[[#This Row],[id]],dataset!$A$2:$I$2533,3,FALSE)</f>
        <v>Alfred Hitchcock</v>
      </c>
      <c r="D549">
        <f>VLOOKUP(dataset_table[[#This Row],[id]],dataset!$A$2:$I$2533,4,FALSE)</f>
        <v>1951</v>
      </c>
      <c r="E549">
        <f>VLOOKUP(dataset_table[[#This Row],[id]],dataset!$A$2:$I$2533,5,FALSE)</f>
        <v>101</v>
      </c>
      <c r="F549">
        <f>VLOOKUP(dataset_table[[#This Row],[id]],dataset!$A$2:$I$2533,7,FALSE)</f>
        <v>7.9</v>
      </c>
      <c r="G549">
        <f>VLOOKUP(dataset_table[[#This Row],[id]],dataset!$A$2:$I$2533,8,FALSE)</f>
        <v>88</v>
      </c>
      <c r="H549">
        <f>VLOOKUP(dataset_table[[#This Row],[id]],dataset!$A$2:$I$2533,9,FALSE)</f>
        <v>7.63</v>
      </c>
    </row>
    <row r="550" spans="1:8">
      <c r="A550">
        <f>A549+1</f>
        <v>548</v>
      </c>
      <c r="B550" t="str">
        <f>VLOOKUP(dataset_table[[#This Row],[id]],dataset!$A$2:$I$2533,2,FALSE)</f>
        <v>Short Term 12</v>
      </c>
      <c r="C550" t="str">
        <f>VLOOKUP(dataset_table[[#This Row],[id]],dataset!$A$2:$I$2533,3,FALSE)</f>
        <v>Destin Daniel Cretton</v>
      </c>
      <c r="D550">
        <f>VLOOKUP(dataset_table[[#This Row],[id]],dataset!$A$2:$I$2533,4,FALSE)</f>
        <v>2013</v>
      </c>
      <c r="E550">
        <f>VLOOKUP(dataset_table[[#This Row],[id]],dataset!$A$2:$I$2533,5,FALSE)</f>
        <v>96</v>
      </c>
      <c r="F550">
        <f>VLOOKUP(dataset_table[[#This Row],[id]],dataset!$A$2:$I$2533,7,FALSE)</f>
        <v>7.9</v>
      </c>
      <c r="G550">
        <f>VLOOKUP(dataset_table[[#This Row],[id]],dataset!$A$2:$I$2533,8,FALSE)</f>
        <v>82</v>
      </c>
      <c r="H550">
        <f>VLOOKUP(dataset_table[[#This Row],[id]],dataset!$A$2:$I$2533,9,FALSE)</f>
        <v>1.01</v>
      </c>
    </row>
    <row r="551" spans="1:8">
      <c r="A551">
        <f>A550+1</f>
        <v>549</v>
      </c>
      <c r="B551" t="str">
        <f>VLOOKUP(dataset_table[[#This Row],[id]],dataset!$A$2:$I$2533,2,FALSE)</f>
        <v>The Red Circle</v>
      </c>
      <c r="C551" t="str">
        <f>VLOOKUP(dataset_table[[#This Row],[id]],dataset!$A$2:$I$2533,3,FALSE)</f>
        <v>Jean-Pierre Melville</v>
      </c>
      <c r="D551">
        <f>VLOOKUP(dataset_table[[#This Row],[id]],dataset!$A$2:$I$2533,4,FALSE)</f>
        <v>1970</v>
      </c>
      <c r="E551">
        <f>VLOOKUP(dataset_table[[#This Row],[id]],dataset!$A$2:$I$2533,5,FALSE)</f>
        <v>140</v>
      </c>
      <c r="F551">
        <f>VLOOKUP(dataset_table[[#This Row],[id]],dataset!$A$2:$I$2533,7,FALSE)</f>
        <v>7.9</v>
      </c>
      <c r="G551">
        <f>VLOOKUP(dataset_table[[#This Row],[id]],dataset!$A$2:$I$2533,8,FALSE)</f>
        <v>92</v>
      </c>
      <c r="H551">
        <f>VLOOKUP(dataset_table[[#This Row],[id]],dataset!$A$2:$I$2533,9,FALSE)</f>
        <v>0.37</v>
      </c>
    </row>
    <row r="552" spans="1:8">
      <c r="A552">
        <f>A551+1</f>
        <v>550</v>
      </c>
      <c r="B552" t="str">
        <f>VLOOKUP(dataset_table[[#This Row],[id]],dataset!$A$2:$I$2533,2,FALSE)</f>
        <v>Patton</v>
      </c>
      <c r="C552" t="str">
        <f>VLOOKUP(dataset_table[[#This Row],[id]],dataset!$A$2:$I$2533,3,FALSE)</f>
        <v>Franklin J. Schaffner</v>
      </c>
      <c r="D552">
        <f>VLOOKUP(dataset_table[[#This Row],[id]],dataset!$A$2:$I$2533,4,FALSE)</f>
        <v>1970</v>
      </c>
      <c r="E552">
        <f>VLOOKUP(dataset_table[[#This Row],[id]],dataset!$A$2:$I$2533,5,FALSE)</f>
        <v>172</v>
      </c>
      <c r="F552">
        <f>VLOOKUP(dataset_table[[#This Row],[id]],dataset!$A$2:$I$2533,7,FALSE)</f>
        <v>7.9</v>
      </c>
      <c r="G552">
        <f>VLOOKUP(dataset_table[[#This Row],[id]],dataset!$A$2:$I$2533,8,FALSE)</f>
        <v>86</v>
      </c>
      <c r="H552">
        <f>VLOOKUP(dataset_table[[#This Row],[id]],dataset!$A$2:$I$2533,9,FALSE)</f>
        <v>61.7</v>
      </c>
    </row>
    <row r="553" spans="1:8">
      <c r="A553">
        <f>A552+1</f>
        <v>551</v>
      </c>
      <c r="B553" t="str">
        <f>VLOOKUP(dataset_table[[#This Row],[id]],dataset!$A$2:$I$2533,2,FALSE)</f>
        <v>The Big Sleep</v>
      </c>
      <c r="C553" t="str">
        <f>VLOOKUP(dataset_table[[#This Row],[id]],dataset!$A$2:$I$2533,3,FALSE)</f>
        <v>Howard Hawks</v>
      </c>
      <c r="D553">
        <f>VLOOKUP(dataset_table[[#This Row],[id]],dataset!$A$2:$I$2533,4,FALSE)</f>
        <v>1946</v>
      </c>
      <c r="E553">
        <f>VLOOKUP(dataset_table[[#This Row],[id]],dataset!$A$2:$I$2533,5,FALSE)</f>
        <v>114</v>
      </c>
      <c r="F553">
        <f>VLOOKUP(dataset_table[[#This Row],[id]],dataset!$A$2:$I$2533,7,FALSE)</f>
        <v>7.9</v>
      </c>
      <c r="G553">
        <f>VLOOKUP(dataset_table[[#This Row],[id]],dataset!$A$2:$I$2533,8,FALSE)</f>
        <v>86</v>
      </c>
      <c r="H553">
        <f>VLOOKUP(dataset_table[[#This Row],[id]],dataset!$A$2:$I$2533,9,FALSE)</f>
        <v>6.54</v>
      </c>
    </row>
    <row r="554" spans="1:8">
      <c r="A554">
        <f>A553+1</f>
        <v>552</v>
      </c>
      <c r="B554" t="str">
        <f>VLOOKUP(dataset_table[[#This Row],[id]],dataset!$A$2:$I$2533,2,FALSE)</f>
        <v>About Elly</v>
      </c>
      <c r="C554" t="str">
        <f>VLOOKUP(dataset_table[[#This Row],[id]],dataset!$A$2:$I$2533,3,FALSE)</f>
        <v>Asghar Farhadi</v>
      </c>
      <c r="D554">
        <f>VLOOKUP(dataset_table[[#This Row],[id]],dataset!$A$2:$I$2533,4,FALSE)</f>
        <v>2009</v>
      </c>
      <c r="E554">
        <f>VLOOKUP(dataset_table[[#This Row],[id]],dataset!$A$2:$I$2533,5,FALSE)</f>
        <v>119</v>
      </c>
      <c r="F554">
        <f>VLOOKUP(dataset_table[[#This Row],[id]],dataset!$A$2:$I$2533,7,FALSE)</f>
        <v>7.9</v>
      </c>
      <c r="G554">
        <f>VLOOKUP(dataset_table[[#This Row],[id]],dataset!$A$2:$I$2533,8,FALSE)</f>
        <v>87</v>
      </c>
      <c r="H554">
        <f>VLOOKUP(dataset_table[[#This Row],[id]],dataset!$A$2:$I$2533,9,FALSE)</f>
        <v>0.11</v>
      </c>
    </row>
    <row r="555" spans="1:8">
      <c r="A555">
        <f>A554+1</f>
        <v>553</v>
      </c>
      <c r="B555" t="str">
        <f>VLOOKUP(dataset_table[[#This Row],[id]],dataset!$A$2:$I$2533,2,FALSE)</f>
        <v>The Philadelphia Story</v>
      </c>
      <c r="C555" t="str">
        <f>VLOOKUP(dataset_table[[#This Row],[id]],dataset!$A$2:$I$2533,3,FALSE)</f>
        <v>George Cukor</v>
      </c>
      <c r="D555">
        <f>VLOOKUP(dataset_table[[#This Row],[id]],dataset!$A$2:$I$2533,4,FALSE)</f>
        <v>1940</v>
      </c>
      <c r="E555">
        <f>VLOOKUP(dataset_table[[#This Row],[id]],dataset!$A$2:$I$2533,5,FALSE)</f>
        <v>112</v>
      </c>
      <c r="F555">
        <f>VLOOKUP(dataset_table[[#This Row],[id]],dataset!$A$2:$I$2533,7,FALSE)</f>
        <v>7.9</v>
      </c>
      <c r="G555">
        <f>VLOOKUP(dataset_table[[#This Row],[id]],dataset!$A$2:$I$2533,8,FALSE)</f>
        <v>96</v>
      </c>
      <c r="H555">
        <f>VLOOKUP(dataset_table[[#This Row],[id]],dataset!$A$2:$I$2533,9,FALSE)</f>
        <v>0</v>
      </c>
    </row>
    <row r="556" spans="1:8">
      <c r="A556">
        <f>A555+1</f>
        <v>554</v>
      </c>
      <c r="B556" t="str">
        <f>VLOOKUP(dataset_table[[#This Row],[id]],dataset!$A$2:$I$2533,2,FALSE)</f>
        <v>Cat on a Hot Tin Roof</v>
      </c>
      <c r="C556" t="str">
        <f>VLOOKUP(dataset_table[[#This Row],[id]],dataset!$A$2:$I$2533,3,FALSE)</f>
        <v>Richard Brooks</v>
      </c>
      <c r="D556">
        <f>VLOOKUP(dataset_table[[#This Row],[id]],dataset!$A$2:$I$2533,4,FALSE)</f>
        <v>1958</v>
      </c>
      <c r="E556">
        <f>VLOOKUP(dataset_table[[#This Row],[id]],dataset!$A$2:$I$2533,5,FALSE)</f>
        <v>108</v>
      </c>
      <c r="F556">
        <f>VLOOKUP(dataset_table[[#This Row],[id]],dataset!$A$2:$I$2533,7,FALSE)</f>
        <v>7.9</v>
      </c>
      <c r="G556">
        <f>VLOOKUP(dataset_table[[#This Row],[id]],dataset!$A$2:$I$2533,8,FALSE)</f>
        <v>84</v>
      </c>
      <c r="H556">
        <f>VLOOKUP(dataset_table[[#This Row],[id]],dataset!$A$2:$I$2533,9,FALSE)</f>
        <v>17.57</v>
      </c>
    </row>
    <row r="557" spans="1:8">
      <c r="A557">
        <f>A556+1</f>
        <v>555</v>
      </c>
      <c r="B557" t="str">
        <f>VLOOKUP(dataset_table[[#This Row],[id]],dataset!$A$2:$I$2533,2,FALSE)</f>
        <v>Arsenic and Old Lace</v>
      </c>
      <c r="C557" t="str">
        <f>VLOOKUP(dataset_table[[#This Row],[id]],dataset!$A$2:$I$2533,3,FALSE)</f>
        <v>Frank Capra</v>
      </c>
      <c r="D557">
        <f>VLOOKUP(dataset_table[[#This Row],[id]],dataset!$A$2:$I$2533,4,FALSE)</f>
        <v>1944</v>
      </c>
      <c r="E557">
        <f>VLOOKUP(dataset_table[[#This Row],[id]],dataset!$A$2:$I$2533,5,FALSE)</f>
        <v>118</v>
      </c>
      <c r="F557">
        <f>VLOOKUP(dataset_table[[#This Row],[id]],dataset!$A$2:$I$2533,7,FALSE)</f>
        <v>7.9</v>
      </c>
      <c r="G557">
        <f>VLOOKUP(dataset_table[[#This Row],[id]],dataset!$A$2:$I$2533,8,FALSE)</f>
        <v>0</v>
      </c>
      <c r="H557">
        <f>VLOOKUP(dataset_table[[#This Row],[id]],dataset!$A$2:$I$2533,9,FALSE)</f>
        <v>0</v>
      </c>
    </row>
    <row r="558" spans="1:8">
      <c r="A558">
        <f>A557+1</f>
        <v>556</v>
      </c>
      <c r="B558" t="str">
        <f>VLOOKUP(dataset_table[[#This Row],[id]],dataset!$A$2:$I$2533,2,FALSE)</f>
        <v>Head-On</v>
      </c>
      <c r="C558" t="str">
        <f>VLOOKUP(dataset_table[[#This Row],[id]],dataset!$A$2:$I$2533,3,FALSE)</f>
        <v>Fatih Akin</v>
      </c>
      <c r="D558">
        <f>VLOOKUP(dataset_table[[#This Row],[id]],dataset!$A$2:$I$2533,4,FALSE)</f>
        <v>2004</v>
      </c>
      <c r="E558">
        <f>VLOOKUP(dataset_table[[#This Row],[id]],dataset!$A$2:$I$2533,5,FALSE)</f>
        <v>121</v>
      </c>
      <c r="F558">
        <f>VLOOKUP(dataset_table[[#This Row],[id]],dataset!$A$2:$I$2533,7,FALSE)</f>
        <v>7.9</v>
      </c>
      <c r="G558">
        <f>VLOOKUP(dataset_table[[#This Row],[id]],dataset!$A$2:$I$2533,8,FALSE)</f>
        <v>78</v>
      </c>
      <c r="H558">
        <f>VLOOKUP(dataset_table[[#This Row],[id]],dataset!$A$2:$I$2533,9,FALSE)</f>
        <v>0</v>
      </c>
    </row>
    <row r="559" spans="1:8">
      <c r="A559">
        <f>A558+1</f>
        <v>557</v>
      </c>
      <c r="B559" t="str">
        <f>VLOOKUP(dataset_table[[#This Row],[id]],dataset!$A$2:$I$2533,2,FALSE)</f>
        <v>The Conformist</v>
      </c>
      <c r="C559" t="str">
        <f>VLOOKUP(dataset_table[[#This Row],[id]],dataset!$A$2:$I$2533,3,FALSE)</f>
        <v>Bernardo Bertolucci</v>
      </c>
      <c r="D559">
        <f>VLOOKUP(dataset_table[[#This Row],[id]],dataset!$A$2:$I$2533,4,FALSE)</f>
        <v>1970</v>
      </c>
      <c r="E559">
        <f>VLOOKUP(dataset_table[[#This Row],[id]],dataset!$A$2:$I$2533,5,FALSE)</f>
        <v>113</v>
      </c>
      <c r="F559">
        <f>VLOOKUP(dataset_table[[#This Row],[id]],dataset!$A$2:$I$2533,7,FALSE)</f>
        <v>7.9</v>
      </c>
      <c r="G559">
        <f>VLOOKUP(dataset_table[[#This Row],[id]],dataset!$A$2:$I$2533,8,FALSE)</f>
        <v>100</v>
      </c>
      <c r="H559">
        <f>VLOOKUP(dataset_table[[#This Row],[id]],dataset!$A$2:$I$2533,9,FALSE)</f>
        <v>0.54</v>
      </c>
    </row>
    <row r="560" spans="1:8">
      <c r="A560">
        <f>A559+1</f>
        <v>558</v>
      </c>
      <c r="B560" t="str">
        <f>VLOOKUP(dataset_table[[#This Row],[id]],dataset!$A$2:$I$2533,2,FALSE)</f>
        <v>Amour</v>
      </c>
      <c r="C560" t="str">
        <f>VLOOKUP(dataset_table[[#This Row],[id]],dataset!$A$2:$I$2533,3,FALSE)</f>
        <v>Michael Haneke</v>
      </c>
      <c r="D560">
        <f>VLOOKUP(dataset_table[[#This Row],[id]],dataset!$A$2:$I$2533,4,FALSE)</f>
        <v>2012</v>
      </c>
      <c r="E560">
        <f>VLOOKUP(dataset_table[[#This Row],[id]],dataset!$A$2:$I$2533,5,FALSE)</f>
        <v>127</v>
      </c>
      <c r="F560">
        <f>VLOOKUP(dataset_table[[#This Row],[id]],dataset!$A$2:$I$2533,7,FALSE)</f>
        <v>7.9</v>
      </c>
      <c r="G560">
        <f>VLOOKUP(dataset_table[[#This Row],[id]],dataset!$A$2:$I$2533,8,FALSE)</f>
        <v>95</v>
      </c>
      <c r="H560">
        <f>VLOOKUP(dataset_table[[#This Row],[id]],dataset!$A$2:$I$2533,9,FALSE)</f>
        <v>6.74</v>
      </c>
    </row>
    <row r="561" spans="1:8">
      <c r="A561">
        <f>A560+1</f>
        <v>559</v>
      </c>
      <c r="B561" t="str">
        <f>VLOOKUP(dataset_table[[#This Row],[id]],dataset!$A$2:$I$2533,2,FALSE)</f>
        <v>Talk to Her</v>
      </c>
      <c r="C561" t="str">
        <f>VLOOKUP(dataset_table[[#This Row],[id]],dataset!$A$2:$I$2533,3,FALSE)</f>
        <v>Pedro Almodóvar</v>
      </c>
      <c r="D561">
        <f>VLOOKUP(dataset_table[[#This Row],[id]],dataset!$A$2:$I$2533,4,FALSE)</f>
        <v>2002</v>
      </c>
      <c r="E561">
        <f>VLOOKUP(dataset_table[[#This Row],[id]],dataset!$A$2:$I$2533,5,FALSE)</f>
        <v>112</v>
      </c>
      <c r="F561">
        <f>VLOOKUP(dataset_table[[#This Row],[id]],dataset!$A$2:$I$2533,7,FALSE)</f>
        <v>7.9</v>
      </c>
      <c r="G561">
        <f>VLOOKUP(dataset_table[[#This Row],[id]],dataset!$A$2:$I$2533,8,FALSE)</f>
        <v>86</v>
      </c>
      <c r="H561">
        <f>VLOOKUP(dataset_table[[#This Row],[id]],dataset!$A$2:$I$2533,9,FALSE)</f>
        <v>9.36</v>
      </c>
    </row>
    <row r="562" spans="1:8">
      <c r="A562">
        <f>A561+1</f>
        <v>560</v>
      </c>
      <c r="B562" t="str">
        <f>VLOOKUP(dataset_table[[#This Row],[id]],dataset!$A$2:$I$2533,2,FALSE)</f>
        <v>Kal Ho Naa Ho</v>
      </c>
      <c r="C562" t="str">
        <f>VLOOKUP(dataset_table[[#This Row],[id]],dataset!$A$2:$I$2533,3,FALSE)</f>
        <v>Nikkhil Advani</v>
      </c>
      <c r="D562">
        <f>VLOOKUP(dataset_table[[#This Row],[id]],dataset!$A$2:$I$2533,4,FALSE)</f>
        <v>2003</v>
      </c>
      <c r="E562">
        <f>VLOOKUP(dataset_table[[#This Row],[id]],dataset!$A$2:$I$2533,5,FALSE)</f>
        <v>186</v>
      </c>
      <c r="F562">
        <f>VLOOKUP(dataset_table[[#This Row],[id]],dataset!$A$2:$I$2533,7,FALSE)</f>
        <v>7.9</v>
      </c>
      <c r="G562">
        <f>VLOOKUP(dataset_table[[#This Row],[id]],dataset!$A$2:$I$2533,8,FALSE)</f>
        <v>54</v>
      </c>
      <c r="H562">
        <f>VLOOKUP(dataset_table[[#This Row],[id]],dataset!$A$2:$I$2533,9,FALSE)</f>
        <v>1.79</v>
      </c>
    </row>
    <row r="563" spans="1:8">
      <c r="A563">
        <f>A562+1</f>
        <v>561</v>
      </c>
      <c r="B563" t="str">
        <f>VLOOKUP(dataset_table[[#This Row],[id]],dataset!$A$2:$I$2533,2,FALSE)</f>
        <v>The Thin Man</v>
      </c>
      <c r="C563" t="str">
        <f>VLOOKUP(dataset_table[[#This Row],[id]],dataset!$A$2:$I$2533,3,FALSE)</f>
        <v>W.S. Van Dyke</v>
      </c>
      <c r="D563">
        <f>VLOOKUP(dataset_table[[#This Row],[id]],dataset!$A$2:$I$2533,4,FALSE)</f>
        <v>1934</v>
      </c>
      <c r="E563">
        <f>VLOOKUP(dataset_table[[#This Row],[id]],dataset!$A$2:$I$2533,5,FALSE)</f>
        <v>91</v>
      </c>
      <c r="F563">
        <f>VLOOKUP(dataset_table[[#This Row],[id]],dataset!$A$2:$I$2533,7,FALSE)</f>
        <v>7.9</v>
      </c>
      <c r="G563">
        <f>VLOOKUP(dataset_table[[#This Row],[id]],dataset!$A$2:$I$2533,8,FALSE)</f>
        <v>86</v>
      </c>
      <c r="H563">
        <f>VLOOKUP(dataset_table[[#This Row],[id]],dataset!$A$2:$I$2533,9,FALSE)</f>
        <v>0</v>
      </c>
    </row>
    <row r="564" spans="1:8">
      <c r="A564">
        <f>A563+1</f>
        <v>562</v>
      </c>
      <c r="B564" t="str">
        <f>VLOOKUP(dataset_table[[#This Row],[id]],dataset!$A$2:$I$2533,2,FALSE)</f>
        <v>The Sacrifice</v>
      </c>
      <c r="C564" t="str">
        <f>VLOOKUP(dataset_table[[#This Row],[id]],dataset!$A$2:$I$2533,3,FALSE)</f>
        <v>Andrei Tarkovsky</v>
      </c>
      <c r="D564">
        <f>VLOOKUP(dataset_table[[#This Row],[id]],dataset!$A$2:$I$2533,4,FALSE)</f>
        <v>1986</v>
      </c>
      <c r="E564">
        <f>VLOOKUP(dataset_table[[#This Row],[id]],dataset!$A$2:$I$2533,5,FALSE)</f>
        <v>149</v>
      </c>
      <c r="F564">
        <f>VLOOKUP(dataset_table[[#This Row],[id]],dataset!$A$2:$I$2533,7,FALSE)</f>
        <v>7.9</v>
      </c>
      <c r="G564">
        <f>VLOOKUP(dataset_table[[#This Row],[id]],dataset!$A$2:$I$2533,8,FALSE)</f>
        <v>0</v>
      </c>
      <c r="H564">
        <f>VLOOKUP(dataset_table[[#This Row],[id]],dataset!$A$2:$I$2533,9,FALSE)</f>
        <v>0.30000000000000004</v>
      </c>
    </row>
    <row r="565" spans="1:8">
      <c r="A565">
        <f>A564+1</f>
        <v>563</v>
      </c>
      <c r="B565" t="str">
        <f>VLOOKUP(dataset_table[[#This Row],[id]],dataset!$A$2:$I$2533,2,FALSE)</f>
        <v>In a Lonely Place</v>
      </c>
      <c r="C565" t="str">
        <f>VLOOKUP(dataset_table[[#This Row],[id]],dataset!$A$2:$I$2533,3,FALSE)</f>
        <v>Nicholas Ray</v>
      </c>
      <c r="D565">
        <f>VLOOKUP(dataset_table[[#This Row],[id]],dataset!$A$2:$I$2533,4,FALSE)</f>
        <v>1950</v>
      </c>
      <c r="E565">
        <f>VLOOKUP(dataset_table[[#This Row],[id]],dataset!$A$2:$I$2533,5,FALSE)</f>
        <v>94</v>
      </c>
      <c r="F565">
        <f>VLOOKUP(dataset_table[[#This Row],[id]],dataset!$A$2:$I$2533,7,FALSE)</f>
        <v>7.9</v>
      </c>
      <c r="G565">
        <f>VLOOKUP(dataset_table[[#This Row],[id]],dataset!$A$2:$I$2533,8,FALSE)</f>
        <v>0</v>
      </c>
      <c r="H565">
        <f>VLOOKUP(dataset_table[[#This Row],[id]],dataset!$A$2:$I$2533,9,FALSE)</f>
        <v>0</v>
      </c>
    </row>
    <row r="566" spans="1:8">
      <c r="A566">
        <f>A565+1</f>
        <v>564</v>
      </c>
      <c r="B566" t="str">
        <f>VLOOKUP(dataset_table[[#This Row],[id]],dataset!$A$2:$I$2533,2,FALSE)</f>
        <v>I Remember</v>
      </c>
      <c r="C566" t="str">
        <f>VLOOKUP(dataset_table[[#This Row],[id]],dataset!$A$2:$I$2533,3,FALSE)</f>
        <v>Federico Fellini</v>
      </c>
      <c r="D566">
        <f>VLOOKUP(dataset_table[[#This Row],[id]],dataset!$A$2:$I$2533,4,FALSE)</f>
        <v>1973</v>
      </c>
      <c r="E566">
        <f>VLOOKUP(dataset_table[[#This Row],[id]],dataset!$A$2:$I$2533,5,FALSE)</f>
        <v>123</v>
      </c>
      <c r="F566">
        <f>VLOOKUP(dataset_table[[#This Row],[id]],dataset!$A$2:$I$2533,7,FALSE)</f>
        <v>7.9</v>
      </c>
      <c r="G566">
        <f>VLOOKUP(dataset_table[[#This Row],[id]],dataset!$A$2:$I$2533,8,FALSE)</f>
        <v>0</v>
      </c>
      <c r="H566">
        <f>VLOOKUP(dataset_table[[#This Row],[id]],dataset!$A$2:$I$2533,9,FALSE)</f>
        <v>0.57999999999999996</v>
      </c>
    </row>
    <row r="567" spans="1:8">
      <c r="A567">
        <f>A566+1</f>
        <v>565</v>
      </c>
      <c r="B567" t="str">
        <f>VLOOKUP(dataset_table[[#This Row],[id]],dataset!$A$2:$I$2533,2,FALSE)</f>
        <v>The Adventures of Robin Hood</v>
      </c>
      <c r="C567" t="str">
        <f>VLOOKUP(dataset_table[[#This Row],[id]],dataset!$A$2:$I$2533,3,FALSE)</f>
        <v>Michael Curtiz</v>
      </c>
      <c r="D567">
        <f>VLOOKUP(dataset_table[[#This Row],[id]],dataset!$A$2:$I$2533,4,FALSE)</f>
        <v>1938</v>
      </c>
      <c r="E567">
        <f>VLOOKUP(dataset_table[[#This Row],[id]],dataset!$A$2:$I$2533,5,FALSE)</f>
        <v>102</v>
      </c>
      <c r="F567">
        <f>VLOOKUP(dataset_table[[#This Row],[id]],dataset!$A$2:$I$2533,7,FALSE)</f>
        <v>7.9</v>
      </c>
      <c r="G567">
        <f>VLOOKUP(dataset_table[[#This Row],[id]],dataset!$A$2:$I$2533,8,FALSE)</f>
        <v>97</v>
      </c>
      <c r="H567">
        <f>VLOOKUP(dataset_table[[#This Row],[id]],dataset!$A$2:$I$2533,9,FALSE)</f>
        <v>3.98</v>
      </c>
    </row>
    <row r="568" spans="1:8">
      <c r="A568">
        <f>A567+1</f>
        <v>566</v>
      </c>
      <c r="B568" t="str">
        <f>VLOOKUP(dataset_table[[#This Row],[id]],dataset!$A$2:$I$2533,2,FALSE)</f>
        <v>My Name Is Khan</v>
      </c>
      <c r="C568" t="str">
        <f>VLOOKUP(dataset_table[[#This Row],[id]],dataset!$A$2:$I$2533,3,FALSE)</f>
        <v>Karan Johar</v>
      </c>
      <c r="D568">
        <f>VLOOKUP(dataset_table[[#This Row],[id]],dataset!$A$2:$I$2533,4,FALSE)</f>
        <v>2010</v>
      </c>
      <c r="E568">
        <f>VLOOKUP(dataset_table[[#This Row],[id]],dataset!$A$2:$I$2533,5,FALSE)</f>
        <v>165</v>
      </c>
      <c r="F568">
        <f>VLOOKUP(dataset_table[[#This Row],[id]],dataset!$A$2:$I$2533,7,FALSE)</f>
        <v>7.9</v>
      </c>
      <c r="G568">
        <f>VLOOKUP(dataset_table[[#This Row],[id]],dataset!$A$2:$I$2533,8,FALSE)</f>
        <v>50</v>
      </c>
      <c r="H568">
        <f>VLOOKUP(dataset_table[[#This Row],[id]],dataset!$A$2:$I$2533,9,FALSE)</f>
        <v>4.0199999999999996</v>
      </c>
    </row>
    <row r="569" spans="1:8">
      <c r="A569">
        <f>A568+1</f>
        <v>567</v>
      </c>
      <c r="B569" t="str">
        <f>VLOOKUP(dataset_table[[#This Row],[id]],dataset!$A$2:$I$2533,2,FALSE)</f>
        <v>A Taxi Driver</v>
      </c>
      <c r="C569" t="str">
        <f>VLOOKUP(dataset_table[[#This Row],[id]],dataset!$A$2:$I$2533,3,FALSE)</f>
        <v>Hun Jang</v>
      </c>
      <c r="D569">
        <f>VLOOKUP(dataset_table[[#This Row],[id]],dataset!$A$2:$I$2533,4,FALSE)</f>
        <v>2017</v>
      </c>
      <c r="E569">
        <f>VLOOKUP(dataset_table[[#This Row],[id]],dataset!$A$2:$I$2533,5,FALSE)</f>
        <v>137</v>
      </c>
      <c r="F569">
        <f>VLOOKUP(dataset_table[[#This Row],[id]],dataset!$A$2:$I$2533,7,FALSE)</f>
        <v>7.9</v>
      </c>
      <c r="G569">
        <f>VLOOKUP(dataset_table[[#This Row],[id]],dataset!$A$2:$I$2533,8,FALSE)</f>
        <v>69</v>
      </c>
      <c r="H569">
        <f>VLOOKUP(dataset_table[[#This Row],[id]],dataset!$A$2:$I$2533,9,FALSE)</f>
        <v>1.53</v>
      </c>
    </row>
    <row r="570" spans="1:8">
      <c r="A570">
        <f>A569+1</f>
        <v>568</v>
      </c>
      <c r="B570" t="str">
        <f>VLOOKUP(dataset_table[[#This Row],[id]],dataset!$A$2:$I$2533,2,FALSE)</f>
        <v>Mildred Pierce</v>
      </c>
      <c r="C570" t="str">
        <f>VLOOKUP(dataset_table[[#This Row],[id]],dataset!$A$2:$I$2533,3,FALSE)</f>
        <v>Michael Curtiz</v>
      </c>
      <c r="D570">
        <f>VLOOKUP(dataset_table[[#This Row],[id]],dataset!$A$2:$I$2533,4,FALSE)</f>
        <v>1945</v>
      </c>
      <c r="E570">
        <f>VLOOKUP(dataset_table[[#This Row],[id]],dataset!$A$2:$I$2533,5,FALSE)</f>
        <v>111</v>
      </c>
      <c r="F570">
        <f>VLOOKUP(dataset_table[[#This Row],[id]],dataset!$A$2:$I$2533,7,FALSE)</f>
        <v>7.9</v>
      </c>
      <c r="G570">
        <f>VLOOKUP(dataset_table[[#This Row],[id]],dataset!$A$2:$I$2533,8,FALSE)</f>
        <v>88</v>
      </c>
      <c r="H570">
        <f>VLOOKUP(dataset_table[[#This Row],[id]],dataset!$A$2:$I$2533,9,FALSE)</f>
        <v>0</v>
      </c>
    </row>
    <row r="571" spans="1:8">
      <c r="A571">
        <f>A570+1</f>
        <v>569</v>
      </c>
      <c r="B571" t="str">
        <f>VLOOKUP(dataset_table[[#This Row],[id]],dataset!$A$2:$I$2533,2,FALSE)</f>
        <v>Laura</v>
      </c>
      <c r="C571" t="str">
        <f>VLOOKUP(dataset_table[[#This Row],[id]],dataset!$A$2:$I$2533,3,FALSE)</f>
        <v>Otto Preminger</v>
      </c>
      <c r="D571">
        <f>VLOOKUP(dataset_table[[#This Row],[id]],dataset!$A$2:$I$2533,4,FALSE)</f>
        <v>1944</v>
      </c>
      <c r="E571">
        <f>VLOOKUP(dataset_table[[#This Row],[id]],dataset!$A$2:$I$2533,5,FALSE)</f>
        <v>88</v>
      </c>
      <c r="F571">
        <f>VLOOKUP(dataset_table[[#This Row],[id]],dataset!$A$2:$I$2533,7,FALSE)</f>
        <v>7.9</v>
      </c>
      <c r="G571">
        <f>VLOOKUP(dataset_table[[#This Row],[id]],dataset!$A$2:$I$2533,8,FALSE)</f>
        <v>0</v>
      </c>
      <c r="H571">
        <f>VLOOKUP(dataset_table[[#This Row],[id]],dataset!$A$2:$I$2533,9,FALSE)</f>
        <v>4.3600000000000003</v>
      </c>
    </row>
    <row r="572" spans="1:8">
      <c r="A572">
        <f>A571+1</f>
        <v>570</v>
      </c>
      <c r="B572" t="str">
        <f>VLOOKUP(dataset_table[[#This Row],[id]],dataset!$A$2:$I$2533,2,FALSE)</f>
        <v>In Cold Blood</v>
      </c>
      <c r="C572" t="str">
        <f>VLOOKUP(dataset_table[[#This Row],[id]],dataset!$A$2:$I$2533,3,FALSE)</f>
        <v>Richard Brooks</v>
      </c>
      <c r="D572">
        <f>VLOOKUP(dataset_table[[#This Row],[id]],dataset!$A$2:$I$2533,4,FALSE)</f>
        <v>1967</v>
      </c>
      <c r="E572">
        <f>VLOOKUP(dataset_table[[#This Row],[id]],dataset!$A$2:$I$2533,5,FALSE)</f>
        <v>134</v>
      </c>
      <c r="F572">
        <f>VLOOKUP(dataset_table[[#This Row],[id]],dataset!$A$2:$I$2533,7,FALSE)</f>
        <v>7.9</v>
      </c>
      <c r="G572">
        <f>VLOOKUP(dataset_table[[#This Row],[id]],dataset!$A$2:$I$2533,8,FALSE)</f>
        <v>89</v>
      </c>
      <c r="H572">
        <f>VLOOKUP(dataset_table[[#This Row],[id]],dataset!$A$2:$I$2533,9,FALSE)</f>
        <v>0</v>
      </c>
    </row>
    <row r="573" spans="1:8">
      <c r="A573">
        <f>A572+1</f>
        <v>571</v>
      </c>
      <c r="B573" t="str">
        <f>VLOOKUP(dataset_table[[#This Row],[id]],dataset!$A$2:$I$2533,2,FALSE)</f>
        <v>Harvey</v>
      </c>
      <c r="C573" t="str">
        <f>VLOOKUP(dataset_table[[#This Row],[id]],dataset!$A$2:$I$2533,3,FALSE)</f>
        <v>Henry Koster</v>
      </c>
      <c r="D573">
        <f>VLOOKUP(dataset_table[[#This Row],[id]],dataset!$A$2:$I$2533,4,FALSE)</f>
        <v>1950</v>
      </c>
      <c r="E573">
        <f>VLOOKUP(dataset_table[[#This Row],[id]],dataset!$A$2:$I$2533,5,FALSE)</f>
        <v>104</v>
      </c>
      <c r="F573">
        <f>VLOOKUP(dataset_table[[#This Row],[id]],dataset!$A$2:$I$2533,7,FALSE)</f>
        <v>7.9</v>
      </c>
      <c r="G573">
        <f>VLOOKUP(dataset_table[[#This Row],[id]],dataset!$A$2:$I$2533,8,FALSE)</f>
        <v>0</v>
      </c>
      <c r="H573">
        <f>VLOOKUP(dataset_table[[#This Row],[id]],dataset!$A$2:$I$2533,9,FALSE)</f>
        <v>0</v>
      </c>
    </row>
    <row r="574" spans="1:8">
      <c r="A574">
        <f>A573+1</f>
        <v>572</v>
      </c>
      <c r="B574" t="str">
        <f>VLOOKUP(dataset_table[[#This Row],[id]],dataset!$A$2:$I$2533,2,FALSE)</f>
        <v>Sullivan's Travels</v>
      </c>
      <c r="C574" t="str">
        <f>VLOOKUP(dataset_table[[#This Row],[id]],dataset!$A$2:$I$2533,3,FALSE)</f>
        <v>Preston Sturges</v>
      </c>
      <c r="D574">
        <f>VLOOKUP(dataset_table[[#This Row],[id]],dataset!$A$2:$I$2533,4,FALSE)</f>
        <v>1941</v>
      </c>
      <c r="E574">
        <f>VLOOKUP(dataset_table[[#This Row],[id]],dataset!$A$2:$I$2533,5,FALSE)</f>
        <v>90</v>
      </c>
      <c r="F574">
        <f>VLOOKUP(dataset_table[[#This Row],[id]],dataset!$A$2:$I$2533,7,FALSE)</f>
        <v>7.9</v>
      </c>
      <c r="G574">
        <f>VLOOKUP(dataset_table[[#This Row],[id]],dataset!$A$2:$I$2533,8,FALSE)</f>
        <v>0</v>
      </c>
      <c r="H574">
        <f>VLOOKUP(dataset_table[[#This Row],[id]],dataset!$A$2:$I$2533,9,FALSE)</f>
        <v>0</v>
      </c>
    </row>
    <row r="575" spans="1:8">
      <c r="A575">
        <f>A574+1</f>
        <v>573</v>
      </c>
      <c r="B575" t="str">
        <f>VLOOKUP(dataset_table[[#This Row],[id]],dataset!$A$2:$I$2533,2,FALSE)</f>
        <v>3-Iron</v>
      </c>
      <c r="C575" t="str">
        <f>VLOOKUP(dataset_table[[#This Row],[id]],dataset!$A$2:$I$2533,3,FALSE)</f>
        <v>Kim Ki-duk</v>
      </c>
      <c r="D575">
        <f>VLOOKUP(dataset_table[[#This Row],[id]],dataset!$A$2:$I$2533,4,FALSE)</f>
        <v>2004</v>
      </c>
      <c r="E575">
        <f>VLOOKUP(dataset_table[[#This Row],[id]],dataset!$A$2:$I$2533,5,FALSE)</f>
        <v>88</v>
      </c>
      <c r="F575">
        <f>VLOOKUP(dataset_table[[#This Row],[id]],dataset!$A$2:$I$2533,7,FALSE)</f>
        <v>7.9</v>
      </c>
      <c r="G575">
        <f>VLOOKUP(dataset_table[[#This Row],[id]],dataset!$A$2:$I$2533,8,FALSE)</f>
        <v>72</v>
      </c>
      <c r="H575">
        <f>VLOOKUP(dataset_table[[#This Row],[id]],dataset!$A$2:$I$2533,9,FALSE)</f>
        <v>0.24</v>
      </c>
    </row>
    <row r="576" spans="1:8">
      <c r="A576">
        <f>A575+1</f>
        <v>574</v>
      </c>
      <c r="B576" t="str">
        <f>VLOOKUP(dataset_table[[#This Row],[id]],dataset!$A$2:$I$2533,2,FALSE)</f>
        <v>C.R.A.Z.Y.</v>
      </c>
      <c r="C576" t="str">
        <f>VLOOKUP(dataset_table[[#This Row],[id]],dataset!$A$2:$I$2533,3,FALSE)</f>
        <v>Jean-Marc Vallée</v>
      </c>
      <c r="D576">
        <f>VLOOKUP(dataset_table[[#This Row],[id]],dataset!$A$2:$I$2533,4,FALSE)</f>
        <v>2005</v>
      </c>
      <c r="E576">
        <f>VLOOKUP(dataset_table[[#This Row],[id]],dataset!$A$2:$I$2533,5,FALSE)</f>
        <v>129</v>
      </c>
      <c r="F576">
        <f>VLOOKUP(dataset_table[[#This Row],[id]],dataset!$A$2:$I$2533,7,FALSE)</f>
        <v>7.9</v>
      </c>
      <c r="G576">
        <f>VLOOKUP(dataset_table[[#This Row],[id]],dataset!$A$2:$I$2533,8,FALSE)</f>
        <v>81</v>
      </c>
      <c r="H576">
        <f>VLOOKUP(dataset_table[[#This Row],[id]],dataset!$A$2:$I$2533,9,FALSE)</f>
        <v>0</v>
      </c>
    </row>
    <row r="577" spans="1:8">
      <c r="A577">
        <f>A576+1</f>
        <v>575</v>
      </c>
      <c r="B577" t="str">
        <f>VLOOKUP(dataset_table[[#This Row],[id]],dataset!$A$2:$I$2533,2,FALSE)</f>
        <v>The Way He Looks</v>
      </c>
      <c r="C577" t="str">
        <f>VLOOKUP(dataset_table[[#This Row],[id]],dataset!$A$2:$I$2533,3,FALSE)</f>
        <v>Daniel Ribeiro</v>
      </c>
      <c r="D577">
        <f>VLOOKUP(dataset_table[[#This Row],[id]],dataset!$A$2:$I$2533,4,FALSE)</f>
        <v>2014</v>
      </c>
      <c r="E577">
        <f>VLOOKUP(dataset_table[[#This Row],[id]],dataset!$A$2:$I$2533,5,FALSE)</f>
        <v>96</v>
      </c>
      <c r="F577">
        <f>VLOOKUP(dataset_table[[#This Row],[id]],dataset!$A$2:$I$2533,7,FALSE)</f>
        <v>7.9</v>
      </c>
      <c r="G577">
        <f>VLOOKUP(dataset_table[[#This Row],[id]],dataset!$A$2:$I$2533,8,FALSE)</f>
        <v>71</v>
      </c>
      <c r="H577">
        <f>VLOOKUP(dataset_table[[#This Row],[id]],dataset!$A$2:$I$2533,9,FALSE)</f>
        <v>0.1</v>
      </c>
    </row>
    <row r="578" spans="1:8">
      <c r="A578">
        <f>A577+1</f>
        <v>576</v>
      </c>
      <c r="B578" t="str">
        <f>VLOOKUP(dataset_table[[#This Row],[id]],dataset!$A$2:$I$2533,2,FALSE)</f>
        <v>Kagemusha</v>
      </c>
      <c r="C578" t="str">
        <f>VLOOKUP(dataset_table[[#This Row],[id]],dataset!$A$2:$I$2533,3,FALSE)</f>
        <v>Akira Kurosawa</v>
      </c>
      <c r="D578">
        <f>VLOOKUP(dataset_table[[#This Row],[id]],dataset!$A$2:$I$2533,4,FALSE)</f>
        <v>1980</v>
      </c>
      <c r="E578">
        <f>VLOOKUP(dataset_table[[#This Row],[id]],dataset!$A$2:$I$2533,5,FALSE)</f>
        <v>162</v>
      </c>
      <c r="F578">
        <f>VLOOKUP(dataset_table[[#This Row],[id]],dataset!$A$2:$I$2533,7,FALSE)</f>
        <v>7.9</v>
      </c>
      <c r="G578">
        <f>VLOOKUP(dataset_table[[#This Row],[id]],dataset!$A$2:$I$2533,8,FALSE)</f>
        <v>84</v>
      </c>
      <c r="H578">
        <f>VLOOKUP(dataset_table[[#This Row],[id]],dataset!$A$2:$I$2533,9,FALSE)</f>
        <v>0</v>
      </c>
    </row>
    <row r="579" spans="1:8">
      <c r="A579">
        <f>A578+1</f>
        <v>577</v>
      </c>
      <c r="B579" t="str">
        <f>VLOOKUP(dataset_table[[#This Row],[id]],dataset!$A$2:$I$2533,2,FALSE)</f>
        <v>Gully Boy</v>
      </c>
      <c r="C579" t="str">
        <f>VLOOKUP(dataset_table[[#This Row],[id]],dataset!$A$2:$I$2533,3,FALSE)</f>
        <v>Zoya Akhtar</v>
      </c>
      <c r="D579">
        <f>VLOOKUP(dataset_table[[#This Row],[id]],dataset!$A$2:$I$2533,4,FALSE)</f>
        <v>2019</v>
      </c>
      <c r="E579">
        <f>VLOOKUP(dataset_table[[#This Row],[id]],dataset!$A$2:$I$2533,5,FALSE)</f>
        <v>154</v>
      </c>
      <c r="F579">
        <f>VLOOKUP(dataset_table[[#This Row],[id]],dataset!$A$2:$I$2533,7,FALSE)</f>
        <v>7.9</v>
      </c>
      <c r="G579">
        <f>VLOOKUP(dataset_table[[#This Row],[id]],dataset!$A$2:$I$2533,8,FALSE)</f>
        <v>65</v>
      </c>
      <c r="H579">
        <f>VLOOKUP(dataset_table[[#This Row],[id]],dataset!$A$2:$I$2533,9,FALSE)</f>
        <v>5.57</v>
      </c>
    </row>
    <row r="580" spans="1:8">
      <c r="A580">
        <f>A579+1</f>
        <v>578</v>
      </c>
      <c r="B580" t="str">
        <f>VLOOKUP(dataset_table[[#This Row],[id]],dataset!$A$2:$I$2533,2,FALSE)</f>
        <v>Miracle on 34th Street</v>
      </c>
      <c r="C580" t="str">
        <f>VLOOKUP(dataset_table[[#This Row],[id]],dataset!$A$2:$I$2533,3,FALSE)</f>
        <v>George Seaton</v>
      </c>
      <c r="D580">
        <f>VLOOKUP(dataset_table[[#This Row],[id]],dataset!$A$2:$I$2533,4,FALSE)</f>
        <v>1947</v>
      </c>
      <c r="E580">
        <f>VLOOKUP(dataset_table[[#This Row],[id]],dataset!$A$2:$I$2533,5,FALSE)</f>
        <v>96</v>
      </c>
      <c r="F580">
        <f>VLOOKUP(dataset_table[[#This Row],[id]],dataset!$A$2:$I$2533,7,FALSE)</f>
        <v>7.9</v>
      </c>
      <c r="G580">
        <f>VLOOKUP(dataset_table[[#This Row],[id]],dataset!$A$2:$I$2533,8,FALSE)</f>
        <v>88</v>
      </c>
      <c r="H580">
        <f>VLOOKUP(dataset_table[[#This Row],[id]],dataset!$A$2:$I$2533,9,FALSE)</f>
        <v>2.65</v>
      </c>
    </row>
    <row r="581" spans="1:8">
      <c r="A581">
        <f>A580+1</f>
        <v>579</v>
      </c>
      <c r="B581" t="str">
        <f>VLOOKUP(dataset_table[[#This Row],[id]],dataset!$A$2:$I$2533,2,FALSE)</f>
        <v>Nine Queens</v>
      </c>
      <c r="C581" t="str">
        <f>VLOOKUP(dataset_table[[#This Row],[id]],dataset!$A$2:$I$2533,3,FALSE)</f>
        <v>Fabián Bielinsky</v>
      </c>
      <c r="D581">
        <f>VLOOKUP(dataset_table[[#This Row],[id]],dataset!$A$2:$I$2533,4,FALSE)</f>
        <v>2000</v>
      </c>
      <c r="E581">
        <f>VLOOKUP(dataset_table[[#This Row],[id]],dataset!$A$2:$I$2533,5,FALSE)</f>
        <v>114</v>
      </c>
      <c r="F581">
        <f>VLOOKUP(dataset_table[[#This Row],[id]],dataset!$A$2:$I$2533,7,FALSE)</f>
        <v>7.9</v>
      </c>
      <c r="G581">
        <f>VLOOKUP(dataset_table[[#This Row],[id]],dataset!$A$2:$I$2533,8,FALSE)</f>
        <v>80</v>
      </c>
      <c r="H581">
        <f>VLOOKUP(dataset_table[[#This Row],[id]],dataset!$A$2:$I$2533,9,FALSE)</f>
        <v>1.22</v>
      </c>
    </row>
    <row r="582" spans="1:8">
      <c r="A582">
        <f>A581+1</f>
        <v>580</v>
      </c>
      <c r="B582" t="str">
        <f>VLOOKUP(dataset_table[[#This Row],[id]],dataset!$A$2:$I$2533,2,FALSE)</f>
        <v>Elevator to the Gallows</v>
      </c>
      <c r="C582" t="str">
        <f>VLOOKUP(dataset_table[[#This Row],[id]],dataset!$A$2:$I$2533,3,FALSE)</f>
        <v>Louis Malle</v>
      </c>
      <c r="D582">
        <f>VLOOKUP(dataset_table[[#This Row],[id]],dataset!$A$2:$I$2533,4,FALSE)</f>
        <v>1958</v>
      </c>
      <c r="E582">
        <f>VLOOKUP(dataset_table[[#This Row],[id]],dataset!$A$2:$I$2533,5,FALSE)</f>
        <v>91</v>
      </c>
      <c r="F582">
        <f>VLOOKUP(dataset_table[[#This Row],[id]],dataset!$A$2:$I$2533,7,FALSE)</f>
        <v>7.9</v>
      </c>
      <c r="G582">
        <f>VLOOKUP(dataset_table[[#This Row],[id]],dataset!$A$2:$I$2533,8,FALSE)</f>
        <v>94</v>
      </c>
      <c r="H582">
        <f>VLOOKUP(dataset_table[[#This Row],[id]],dataset!$A$2:$I$2533,9,FALSE)</f>
        <v>0.11</v>
      </c>
    </row>
    <row r="583" spans="1:8">
      <c r="A583">
        <f>A582+1</f>
        <v>581</v>
      </c>
      <c r="B583" t="str">
        <f>VLOOKUP(dataset_table[[#This Row],[id]],dataset!$A$2:$I$2533,2,FALSE)</f>
        <v>Super 30</v>
      </c>
      <c r="C583" t="str">
        <f>VLOOKUP(dataset_table[[#This Row],[id]],dataset!$A$2:$I$2533,3,FALSE)</f>
        <v>Vikas Bahl</v>
      </c>
      <c r="D583">
        <f>VLOOKUP(dataset_table[[#This Row],[id]],dataset!$A$2:$I$2533,4,FALSE)</f>
        <v>2019</v>
      </c>
      <c r="E583">
        <f>VLOOKUP(dataset_table[[#This Row],[id]],dataset!$A$2:$I$2533,5,FALSE)</f>
        <v>154</v>
      </c>
      <c r="F583">
        <f>VLOOKUP(dataset_table[[#This Row],[id]],dataset!$A$2:$I$2533,7,FALSE)</f>
        <v>7.9</v>
      </c>
      <c r="G583">
        <f>VLOOKUP(dataset_table[[#This Row],[id]],dataset!$A$2:$I$2533,8,FALSE)</f>
        <v>0</v>
      </c>
      <c r="H583">
        <f>VLOOKUP(dataset_table[[#This Row],[id]],dataset!$A$2:$I$2533,9,FALSE)</f>
        <v>2.27</v>
      </c>
    </row>
    <row r="584" spans="1:8">
      <c r="A584">
        <f>A583+1</f>
        <v>582</v>
      </c>
      <c r="B584" t="str">
        <f>VLOOKUP(dataset_table[[#This Row],[id]],dataset!$A$2:$I$2533,2,FALSE)</f>
        <v>The Lost Weekend</v>
      </c>
      <c r="C584" t="str">
        <f>VLOOKUP(dataset_table[[#This Row],[id]],dataset!$A$2:$I$2533,3,FALSE)</f>
        <v>Billy Wilder</v>
      </c>
      <c r="D584">
        <f>VLOOKUP(dataset_table[[#This Row],[id]],dataset!$A$2:$I$2533,4,FALSE)</f>
        <v>1945</v>
      </c>
      <c r="E584">
        <f>VLOOKUP(dataset_table[[#This Row],[id]],dataset!$A$2:$I$2533,5,FALSE)</f>
        <v>101</v>
      </c>
      <c r="F584">
        <f>VLOOKUP(dataset_table[[#This Row],[id]],dataset!$A$2:$I$2533,7,FALSE)</f>
        <v>7.9</v>
      </c>
      <c r="G584">
        <f>VLOOKUP(dataset_table[[#This Row],[id]],dataset!$A$2:$I$2533,8,FALSE)</f>
        <v>0</v>
      </c>
      <c r="H584">
        <f>VLOOKUP(dataset_table[[#This Row],[id]],dataset!$A$2:$I$2533,9,FALSE)</f>
        <v>9.4600000000000009</v>
      </c>
    </row>
    <row r="585" spans="1:8">
      <c r="A585">
        <f>A584+1</f>
        <v>583</v>
      </c>
      <c r="B585" t="str">
        <f>VLOOKUP(dataset_table[[#This Row],[id]],dataset!$A$2:$I$2533,2,FALSE)</f>
        <v>4 Months, 3 Weeks and 2 Days</v>
      </c>
      <c r="C585" t="str">
        <f>VLOOKUP(dataset_table[[#This Row],[id]],dataset!$A$2:$I$2533,3,FALSE)</f>
        <v>Cristian Mungiu</v>
      </c>
      <c r="D585">
        <f>VLOOKUP(dataset_table[[#This Row],[id]],dataset!$A$2:$I$2533,4,FALSE)</f>
        <v>2007</v>
      </c>
      <c r="E585">
        <f>VLOOKUP(dataset_table[[#This Row],[id]],dataset!$A$2:$I$2533,5,FALSE)</f>
        <v>113</v>
      </c>
      <c r="F585">
        <f>VLOOKUP(dataset_table[[#This Row],[id]],dataset!$A$2:$I$2533,7,FALSE)</f>
        <v>7.9</v>
      </c>
      <c r="G585">
        <f>VLOOKUP(dataset_table[[#This Row],[id]],dataset!$A$2:$I$2533,8,FALSE)</f>
        <v>97</v>
      </c>
      <c r="H585">
        <f>VLOOKUP(dataset_table[[#This Row],[id]],dataset!$A$2:$I$2533,9,FALSE)</f>
        <v>1.19</v>
      </c>
    </row>
    <row r="586" spans="1:8">
      <c r="A586">
        <f>A585+1</f>
        <v>584</v>
      </c>
      <c r="B586" t="str">
        <f>VLOOKUP(dataset_table[[#This Row],[id]],dataset!$A$2:$I$2533,2,FALSE)</f>
        <v>Battleship Potemkin</v>
      </c>
      <c r="C586" t="str">
        <f>VLOOKUP(dataset_table[[#This Row],[id]],dataset!$A$2:$I$2533,3,FALSE)</f>
        <v>Sergei Eisenstein</v>
      </c>
      <c r="D586">
        <f>VLOOKUP(dataset_table[[#This Row],[id]],dataset!$A$2:$I$2533,4,FALSE)</f>
        <v>1925</v>
      </c>
      <c r="E586">
        <f>VLOOKUP(dataset_table[[#This Row],[id]],dataset!$A$2:$I$2533,5,FALSE)</f>
        <v>66</v>
      </c>
      <c r="F586">
        <f>VLOOKUP(dataset_table[[#This Row],[id]],dataset!$A$2:$I$2533,7,FALSE)</f>
        <v>7.9</v>
      </c>
      <c r="G586">
        <f>VLOOKUP(dataset_table[[#This Row],[id]],dataset!$A$2:$I$2533,8,FALSE)</f>
        <v>97</v>
      </c>
      <c r="H586">
        <f>VLOOKUP(dataset_table[[#This Row],[id]],dataset!$A$2:$I$2533,9,FALSE)</f>
        <v>0.05</v>
      </c>
    </row>
    <row r="587" spans="1:8">
      <c r="A587">
        <f>A586+1</f>
        <v>585</v>
      </c>
      <c r="B587" t="str">
        <f>VLOOKUP(dataset_table[[#This Row],[id]],dataset!$A$2:$I$2533,2,FALSE)</f>
        <v>Hiroshima Mon Amour</v>
      </c>
      <c r="C587" t="str">
        <f>VLOOKUP(dataset_table[[#This Row],[id]],dataset!$A$2:$I$2533,3,FALSE)</f>
        <v>Alain Resnais</v>
      </c>
      <c r="D587">
        <f>VLOOKUP(dataset_table[[#This Row],[id]],dataset!$A$2:$I$2533,4,FALSE)</f>
        <v>1959</v>
      </c>
      <c r="E587">
        <f>VLOOKUP(dataset_table[[#This Row],[id]],dataset!$A$2:$I$2533,5,FALSE)</f>
        <v>90</v>
      </c>
      <c r="F587">
        <f>VLOOKUP(dataset_table[[#This Row],[id]],dataset!$A$2:$I$2533,7,FALSE)</f>
        <v>7.9</v>
      </c>
      <c r="G587">
        <f>VLOOKUP(dataset_table[[#This Row],[id]],dataset!$A$2:$I$2533,8,FALSE)</f>
        <v>0</v>
      </c>
      <c r="H587">
        <f>VLOOKUP(dataset_table[[#This Row],[id]],dataset!$A$2:$I$2533,9,FALSE)</f>
        <v>0.09</v>
      </c>
    </row>
    <row r="588" spans="1:8">
      <c r="A588">
        <f>A587+1</f>
        <v>586</v>
      </c>
      <c r="B588" t="str">
        <f>VLOOKUP(dataset_table[[#This Row],[id]],dataset!$A$2:$I$2533,2,FALSE)</f>
        <v>The Big Heat</v>
      </c>
      <c r="C588" t="str">
        <f>VLOOKUP(dataset_table[[#This Row],[id]],dataset!$A$2:$I$2533,3,FALSE)</f>
        <v>Fritz Lang</v>
      </c>
      <c r="D588">
        <f>VLOOKUP(dataset_table[[#This Row],[id]],dataset!$A$2:$I$2533,4,FALSE)</f>
        <v>1953</v>
      </c>
      <c r="E588">
        <f>VLOOKUP(dataset_table[[#This Row],[id]],dataset!$A$2:$I$2533,5,FALSE)</f>
        <v>89</v>
      </c>
      <c r="F588">
        <f>VLOOKUP(dataset_table[[#This Row],[id]],dataset!$A$2:$I$2533,7,FALSE)</f>
        <v>7.9</v>
      </c>
      <c r="G588">
        <f>VLOOKUP(dataset_table[[#This Row],[id]],dataset!$A$2:$I$2533,8,FALSE)</f>
        <v>0</v>
      </c>
      <c r="H588">
        <f>VLOOKUP(dataset_table[[#This Row],[id]],dataset!$A$2:$I$2533,9,FALSE)</f>
        <v>0</v>
      </c>
    </row>
    <row r="589" spans="1:8">
      <c r="A589">
        <f>A588+1</f>
        <v>587</v>
      </c>
      <c r="B589" t="str">
        <f>VLOOKUP(dataset_table[[#This Row],[id]],dataset!$A$2:$I$2533,2,FALSE)</f>
        <v>Dev.D</v>
      </c>
      <c r="C589" t="str">
        <f>VLOOKUP(dataset_table[[#This Row],[id]],dataset!$A$2:$I$2533,3,FALSE)</f>
        <v>Anurag Kashyap</v>
      </c>
      <c r="D589">
        <f>VLOOKUP(dataset_table[[#This Row],[id]],dataset!$A$2:$I$2533,4,FALSE)</f>
        <v>2009</v>
      </c>
      <c r="E589">
        <f>VLOOKUP(dataset_table[[#This Row],[id]],dataset!$A$2:$I$2533,5,FALSE)</f>
        <v>144</v>
      </c>
      <c r="F589">
        <f>VLOOKUP(dataset_table[[#This Row],[id]],dataset!$A$2:$I$2533,7,FALSE)</f>
        <v>7.9</v>
      </c>
      <c r="G589">
        <f>VLOOKUP(dataset_table[[#This Row],[id]],dataset!$A$2:$I$2533,8,FALSE)</f>
        <v>0</v>
      </c>
      <c r="H589">
        <f>VLOOKUP(dataset_table[[#This Row],[id]],dataset!$A$2:$I$2533,9,FALSE)</f>
        <v>0.01</v>
      </c>
    </row>
    <row r="590" spans="1:8">
      <c r="A590">
        <f>A589+1</f>
        <v>588</v>
      </c>
      <c r="B590" t="str">
        <f>VLOOKUP(dataset_table[[#This Row],[id]],dataset!$A$2:$I$2533,2,FALSE)</f>
        <v>The Rules of the Game</v>
      </c>
      <c r="C590" t="str">
        <f>VLOOKUP(dataset_table[[#This Row],[id]],dataset!$A$2:$I$2533,3,FALSE)</f>
        <v>Jean Renoir</v>
      </c>
      <c r="D590">
        <f>VLOOKUP(dataset_table[[#This Row],[id]],dataset!$A$2:$I$2533,4,FALSE)</f>
        <v>1939</v>
      </c>
      <c r="E590">
        <f>VLOOKUP(dataset_table[[#This Row],[id]],dataset!$A$2:$I$2533,5,FALSE)</f>
        <v>110</v>
      </c>
      <c r="F590">
        <f>VLOOKUP(dataset_table[[#This Row],[id]],dataset!$A$2:$I$2533,7,FALSE)</f>
        <v>7.9</v>
      </c>
      <c r="G590">
        <f>VLOOKUP(dataset_table[[#This Row],[id]],dataset!$A$2:$I$2533,8,FALSE)</f>
        <v>99</v>
      </c>
      <c r="H590">
        <f>VLOOKUP(dataset_table[[#This Row],[id]],dataset!$A$2:$I$2533,9,FALSE)</f>
        <v>0</v>
      </c>
    </row>
    <row r="591" spans="1:8">
      <c r="A591">
        <f>A590+1</f>
        <v>589</v>
      </c>
      <c r="B591" t="str">
        <f>VLOOKUP(dataset_table[[#This Row],[id]],dataset!$A$2:$I$2533,2,FALSE)</f>
        <v>Jab We Met</v>
      </c>
      <c r="C591" t="str">
        <f>VLOOKUP(dataset_table[[#This Row],[id]],dataset!$A$2:$I$2533,3,FALSE)</f>
        <v>Imtiaz Ali</v>
      </c>
      <c r="D591">
        <f>VLOOKUP(dataset_table[[#This Row],[id]],dataset!$A$2:$I$2533,4,FALSE)</f>
        <v>2007</v>
      </c>
      <c r="E591">
        <f>VLOOKUP(dataset_table[[#This Row],[id]],dataset!$A$2:$I$2533,5,FALSE)</f>
        <v>138</v>
      </c>
      <c r="F591">
        <f>VLOOKUP(dataset_table[[#This Row],[id]],dataset!$A$2:$I$2533,7,FALSE)</f>
        <v>7.9</v>
      </c>
      <c r="G591">
        <f>VLOOKUP(dataset_table[[#This Row],[id]],dataset!$A$2:$I$2533,8,FALSE)</f>
        <v>0</v>
      </c>
      <c r="H591">
        <f>VLOOKUP(dataset_table[[#This Row],[id]],dataset!$A$2:$I$2533,9,FALSE)</f>
        <v>0.41</v>
      </c>
    </row>
    <row r="592" spans="1:8">
      <c r="A592">
        <f>A591+1</f>
        <v>590</v>
      </c>
      <c r="B592" t="str">
        <f>VLOOKUP(dataset_table[[#This Row],[id]],dataset!$A$2:$I$2533,2,FALSE)</f>
        <v>The Return</v>
      </c>
      <c r="C592" t="str">
        <f>VLOOKUP(dataset_table[[#This Row],[id]],dataset!$A$2:$I$2533,3,FALSE)</f>
        <v>Andrey Zvyagintsev</v>
      </c>
      <c r="D592">
        <f>VLOOKUP(dataset_table[[#This Row],[id]],dataset!$A$2:$I$2533,4,FALSE)</f>
        <v>2003</v>
      </c>
      <c r="E592">
        <f>VLOOKUP(dataset_table[[#This Row],[id]],dataset!$A$2:$I$2533,5,FALSE)</f>
        <v>110</v>
      </c>
      <c r="F592">
        <f>VLOOKUP(dataset_table[[#This Row],[id]],dataset!$A$2:$I$2533,7,FALSE)</f>
        <v>7.9</v>
      </c>
      <c r="G592">
        <f>VLOOKUP(dataset_table[[#This Row],[id]],dataset!$A$2:$I$2533,8,FALSE)</f>
        <v>82</v>
      </c>
      <c r="H592">
        <f>VLOOKUP(dataset_table[[#This Row],[id]],dataset!$A$2:$I$2533,9,FALSE)</f>
        <v>0.5</v>
      </c>
    </row>
    <row r="593" spans="1:8">
      <c r="A593">
        <f>A592+1</f>
        <v>591</v>
      </c>
      <c r="B593" t="str">
        <f>VLOOKUP(dataset_table[[#This Row],[id]],dataset!$A$2:$I$2533,2,FALSE)</f>
        <v>Beauty and the Beast</v>
      </c>
      <c r="C593" t="str">
        <f>VLOOKUP(dataset_table[[#This Row],[id]],dataset!$A$2:$I$2533,3,FALSE)</f>
        <v>Jean Cocteau</v>
      </c>
      <c r="D593">
        <f>VLOOKUP(dataset_table[[#This Row],[id]],dataset!$A$2:$I$2533,4,FALSE)</f>
        <v>1946</v>
      </c>
      <c r="E593">
        <f>VLOOKUP(dataset_table[[#This Row],[id]],dataset!$A$2:$I$2533,5,FALSE)</f>
        <v>93</v>
      </c>
      <c r="F593">
        <f>VLOOKUP(dataset_table[[#This Row],[id]],dataset!$A$2:$I$2533,7,FALSE)</f>
        <v>7.9</v>
      </c>
      <c r="G593">
        <f>VLOOKUP(dataset_table[[#This Row],[id]],dataset!$A$2:$I$2533,8,FALSE)</f>
        <v>92</v>
      </c>
      <c r="H593">
        <f>VLOOKUP(dataset_table[[#This Row],[id]],dataset!$A$2:$I$2533,9,FALSE)</f>
        <v>0.30000000000000004</v>
      </c>
    </row>
    <row r="594" spans="1:8">
      <c r="A594">
        <f>A593+1</f>
        <v>592</v>
      </c>
      <c r="B594" t="str">
        <f>VLOOKUP(dataset_table[[#This Row],[id]],dataset!$A$2:$I$2533,2,FALSE)</f>
        <v>No Man's Land</v>
      </c>
      <c r="C594" t="str">
        <f>VLOOKUP(dataset_table[[#This Row],[id]],dataset!$A$2:$I$2533,3,FALSE)</f>
        <v>Danis Tanovic</v>
      </c>
      <c r="D594">
        <f>VLOOKUP(dataset_table[[#This Row],[id]],dataset!$A$2:$I$2533,4,FALSE)</f>
        <v>2001</v>
      </c>
      <c r="E594">
        <f>VLOOKUP(dataset_table[[#This Row],[id]],dataset!$A$2:$I$2533,5,FALSE)</f>
        <v>98</v>
      </c>
      <c r="F594">
        <f>VLOOKUP(dataset_table[[#This Row],[id]],dataset!$A$2:$I$2533,7,FALSE)</f>
        <v>7.9</v>
      </c>
      <c r="G594">
        <f>VLOOKUP(dataset_table[[#This Row],[id]],dataset!$A$2:$I$2533,8,FALSE)</f>
        <v>84</v>
      </c>
      <c r="H594">
        <f>VLOOKUP(dataset_table[[#This Row],[id]],dataset!$A$2:$I$2533,9,FALSE)</f>
        <v>1.06</v>
      </c>
    </row>
    <row r="595" spans="1:8">
      <c r="A595">
        <f>A594+1</f>
        <v>593</v>
      </c>
      <c r="B595" t="str">
        <f>VLOOKUP(dataset_table[[#This Row],[id]],dataset!$A$2:$I$2533,2,FALSE)</f>
        <v>Badhaai Ho</v>
      </c>
      <c r="C595" t="str">
        <f>VLOOKUP(dataset_table[[#This Row],[id]],dataset!$A$2:$I$2533,3,FALSE)</f>
        <v>Amit Ravindernath Sharma</v>
      </c>
      <c r="D595">
        <f>VLOOKUP(dataset_table[[#This Row],[id]],dataset!$A$2:$I$2533,4,FALSE)</f>
        <v>2018</v>
      </c>
      <c r="E595">
        <f>VLOOKUP(dataset_table[[#This Row],[id]],dataset!$A$2:$I$2533,5,FALSE)</f>
        <v>124</v>
      </c>
      <c r="F595">
        <f>VLOOKUP(dataset_table[[#This Row],[id]],dataset!$A$2:$I$2533,7,FALSE)</f>
        <v>7.9</v>
      </c>
      <c r="G595">
        <f>VLOOKUP(dataset_table[[#This Row],[id]],dataset!$A$2:$I$2533,8,FALSE)</f>
        <v>0</v>
      </c>
      <c r="H595">
        <f>VLOOKUP(dataset_table[[#This Row],[id]],dataset!$A$2:$I$2533,9,FALSE)</f>
        <v>0</v>
      </c>
    </row>
    <row r="596" spans="1:8">
      <c r="A596">
        <f>A595+1</f>
        <v>594</v>
      </c>
      <c r="B596" t="str">
        <f>VLOOKUP(dataset_table[[#This Row],[id]],dataset!$A$2:$I$2533,2,FALSE)</f>
        <v>Through a Glass Darkly</v>
      </c>
      <c r="C596" t="str">
        <f>VLOOKUP(dataset_table[[#This Row],[id]],dataset!$A$2:$I$2533,3,FALSE)</f>
        <v>Ingmar Bergman</v>
      </c>
      <c r="D596">
        <f>VLOOKUP(dataset_table[[#This Row],[id]],dataset!$A$2:$I$2533,4,FALSE)</f>
        <v>1961</v>
      </c>
      <c r="E596">
        <f>VLOOKUP(dataset_table[[#This Row],[id]],dataset!$A$2:$I$2533,5,FALSE)</f>
        <v>90</v>
      </c>
      <c r="F596">
        <f>VLOOKUP(dataset_table[[#This Row],[id]],dataset!$A$2:$I$2533,7,FALSE)</f>
        <v>7.9</v>
      </c>
      <c r="G596">
        <f>VLOOKUP(dataset_table[[#This Row],[id]],dataset!$A$2:$I$2533,8,FALSE)</f>
        <v>84</v>
      </c>
      <c r="H596">
        <f>VLOOKUP(dataset_table[[#This Row],[id]],dataset!$A$2:$I$2533,9,FALSE)</f>
        <v>0</v>
      </c>
    </row>
    <row r="597" spans="1:8">
      <c r="A597">
        <f>A596+1</f>
        <v>595</v>
      </c>
      <c r="B597" t="str">
        <f>VLOOKUP(dataset_table[[#This Row],[id]],dataset!$A$2:$I$2533,2,FALSE)</f>
        <v>Pad Man</v>
      </c>
      <c r="C597" t="str">
        <f>VLOOKUP(dataset_table[[#This Row],[id]],dataset!$A$2:$I$2533,3,FALSE)</f>
        <v>R. Balki</v>
      </c>
      <c r="D597">
        <f>VLOOKUP(dataset_table[[#This Row],[id]],dataset!$A$2:$I$2533,4,FALSE)</f>
        <v>2018</v>
      </c>
      <c r="E597">
        <f>VLOOKUP(dataset_table[[#This Row],[id]],dataset!$A$2:$I$2533,5,FALSE)</f>
        <v>140</v>
      </c>
      <c r="F597">
        <f>VLOOKUP(dataset_table[[#This Row],[id]],dataset!$A$2:$I$2533,7,FALSE)</f>
        <v>7.9</v>
      </c>
      <c r="G597">
        <f>VLOOKUP(dataset_table[[#This Row],[id]],dataset!$A$2:$I$2533,8,FALSE)</f>
        <v>0</v>
      </c>
      <c r="H597">
        <f>VLOOKUP(dataset_table[[#This Row],[id]],dataset!$A$2:$I$2533,9,FALSE)</f>
        <v>1.66</v>
      </c>
    </row>
    <row r="598" spans="1:8">
      <c r="A598">
        <f>A597+1</f>
        <v>596</v>
      </c>
      <c r="B598" t="str">
        <f>VLOOKUP(dataset_table[[#This Row],[id]],dataset!$A$2:$I$2533,2,FALSE)</f>
        <v>Baby</v>
      </c>
      <c r="C598" t="str">
        <f>VLOOKUP(dataset_table[[#This Row],[id]],dataset!$A$2:$I$2533,3,FALSE)</f>
        <v>Neeraj Pandey</v>
      </c>
      <c r="D598">
        <f>VLOOKUP(dataset_table[[#This Row],[id]],dataset!$A$2:$I$2533,4,FALSE)</f>
        <v>2015</v>
      </c>
      <c r="E598">
        <f>VLOOKUP(dataset_table[[#This Row],[id]],dataset!$A$2:$I$2533,5,FALSE)</f>
        <v>159</v>
      </c>
      <c r="F598">
        <f>VLOOKUP(dataset_table[[#This Row],[id]],dataset!$A$2:$I$2533,7,FALSE)</f>
        <v>7.9</v>
      </c>
      <c r="G598">
        <f>VLOOKUP(dataset_table[[#This Row],[id]],dataset!$A$2:$I$2533,8,FALSE)</f>
        <v>0</v>
      </c>
      <c r="H598">
        <f>VLOOKUP(dataset_table[[#This Row],[id]],dataset!$A$2:$I$2533,9,FALSE)</f>
        <v>0</v>
      </c>
    </row>
    <row r="599" spans="1:8">
      <c r="A599">
        <f>A598+1</f>
        <v>597</v>
      </c>
      <c r="B599" t="str">
        <f>VLOOKUP(dataset_table[[#This Row],[id]],dataset!$A$2:$I$2533,2,FALSE)</f>
        <v>Airlift</v>
      </c>
      <c r="C599" t="str">
        <f>VLOOKUP(dataset_table[[#This Row],[id]],dataset!$A$2:$I$2533,3,FALSE)</f>
        <v>Raja Menon</v>
      </c>
      <c r="D599">
        <f>VLOOKUP(dataset_table[[#This Row],[id]],dataset!$A$2:$I$2533,4,FALSE)</f>
        <v>2016</v>
      </c>
      <c r="E599">
        <f>VLOOKUP(dataset_table[[#This Row],[id]],dataset!$A$2:$I$2533,5,FALSE)</f>
        <v>130</v>
      </c>
      <c r="F599">
        <f>VLOOKUP(dataset_table[[#This Row],[id]],dataset!$A$2:$I$2533,7,FALSE)</f>
        <v>7.9</v>
      </c>
      <c r="G599">
        <f>VLOOKUP(dataset_table[[#This Row],[id]],dataset!$A$2:$I$2533,8,FALSE)</f>
        <v>0</v>
      </c>
      <c r="H599">
        <f>VLOOKUP(dataset_table[[#This Row],[id]],dataset!$A$2:$I$2533,9,FALSE)</f>
        <v>0</v>
      </c>
    </row>
    <row r="600" spans="1:8">
      <c r="A600">
        <f>A599+1</f>
        <v>598</v>
      </c>
      <c r="B600" t="str">
        <f>VLOOKUP(dataset_table[[#This Row],[id]],dataset!$A$2:$I$2533,2,FALSE)</f>
        <v>The Batman</v>
      </c>
      <c r="C600" t="str">
        <f>VLOOKUP(dataset_table[[#This Row],[id]],dataset!$A$2:$I$2533,3,FALSE)</f>
        <v>Matt Reeves</v>
      </c>
      <c r="D600">
        <f>VLOOKUP(dataset_table[[#This Row],[id]],dataset!$A$2:$I$2533,4,FALSE)</f>
        <v>2022</v>
      </c>
      <c r="E600">
        <f>VLOOKUP(dataset_table[[#This Row],[id]],dataset!$A$2:$I$2533,5,FALSE)</f>
        <v>176</v>
      </c>
      <c r="F600">
        <f>VLOOKUP(dataset_table[[#This Row],[id]],dataset!$A$2:$I$2533,7,FALSE)</f>
        <v>7.8</v>
      </c>
      <c r="G600">
        <f>VLOOKUP(dataset_table[[#This Row],[id]],dataset!$A$2:$I$2533,8,FALSE)</f>
        <v>72</v>
      </c>
      <c r="H600">
        <f>VLOOKUP(dataset_table[[#This Row],[id]],dataset!$A$2:$I$2533,9,FALSE)</f>
        <v>369.35</v>
      </c>
    </row>
    <row r="601" spans="1:8">
      <c r="A601">
        <f>A600+1</f>
        <v>599</v>
      </c>
      <c r="B601" t="str">
        <f>VLOOKUP(dataset_table[[#This Row],[id]],dataset!$A$2:$I$2533,2,FALSE)</f>
        <v>Everything Everywhere All at Once</v>
      </c>
      <c r="C601" t="str">
        <f>VLOOKUP(dataset_table[[#This Row],[id]],dataset!$A$2:$I$2533,3,FALSE)</f>
        <v>Daniel Kwan</v>
      </c>
      <c r="D601">
        <f>VLOOKUP(dataset_table[[#This Row],[id]],dataset!$A$2:$I$2533,4,FALSE)</f>
        <v>2022</v>
      </c>
      <c r="E601">
        <f>VLOOKUP(dataset_table[[#This Row],[id]],dataset!$A$2:$I$2533,5,FALSE)</f>
        <v>139</v>
      </c>
      <c r="F601">
        <f>VLOOKUP(dataset_table[[#This Row],[id]],dataset!$A$2:$I$2533,7,FALSE)</f>
        <v>7.8</v>
      </c>
      <c r="G601">
        <f>VLOOKUP(dataset_table[[#This Row],[id]],dataset!$A$2:$I$2533,8,FALSE)</f>
        <v>81</v>
      </c>
      <c r="H601">
        <f>VLOOKUP(dataset_table[[#This Row],[id]],dataset!$A$2:$I$2533,9,FALSE)</f>
        <v>72.86</v>
      </c>
    </row>
    <row r="602" spans="1:8">
      <c r="A602">
        <f>A601+1</f>
        <v>600</v>
      </c>
      <c r="B602" t="str">
        <f>VLOOKUP(dataset_table[[#This Row],[id]],dataset!$A$2:$I$2533,2,FALSE)</f>
        <v>Tombstone</v>
      </c>
      <c r="C602" t="str">
        <f>VLOOKUP(dataset_table[[#This Row],[id]],dataset!$A$2:$I$2533,3,FALSE)</f>
        <v>George P. Cosmatos</v>
      </c>
      <c r="D602">
        <f>VLOOKUP(dataset_table[[#This Row],[id]],dataset!$A$2:$I$2533,4,FALSE)</f>
        <v>1993</v>
      </c>
      <c r="E602">
        <f>VLOOKUP(dataset_table[[#This Row],[id]],dataset!$A$2:$I$2533,5,FALSE)</f>
        <v>130</v>
      </c>
      <c r="F602">
        <f>VLOOKUP(dataset_table[[#This Row],[id]],dataset!$A$2:$I$2533,7,FALSE)</f>
        <v>7.8</v>
      </c>
      <c r="G602">
        <f>VLOOKUP(dataset_table[[#This Row],[id]],dataset!$A$2:$I$2533,8,FALSE)</f>
        <v>50</v>
      </c>
      <c r="H602">
        <f>VLOOKUP(dataset_table[[#This Row],[id]],dataset!$A$2:$I$2533,9,FALSE)</f>
        <v>56.51</v>
      </c>
    </row>
    <row r="603" spans="1:8">
      <c r="A603">
        <f>A602+1</f>
        <v>601</v>
      </c>
      <c r="B603" t="str">
        <f>VLOOKUP(dataset_table[[#This Row],[id]],dataset!$A$2:$I$2533,2,FALSE)</f>
        <v>Little Miss Sunshine</v>
      </c>
      <c r="C603" t="str">
        <f>VLOOKUP(dataset_table[[#This Row],[id]],dataset!$A$2:$I$2533,3,FALSE)</f>
        <v>Jonathan Dayton</v>
      </c>
      <c r="D603">
        <f>VLOOKUP(dataset_table[[#This Row],[id]],dataset!$A$2:$I$2533,4,FALSE)</f>
        <v>2006</v>
      </c>
      <c r="E603">
        <f>VLOOKUP(dataset_table[[#This Row],[id]],dataset!$A$2:$I$2533,5,FALSE)</f>
        <v>101</v>
      </c>
      <c r="F603">
        <f>VLOOKUP(dataset_table[[#This Row],[id]],dataset!$A$2:$I$2533,7,FALSE)</f>
        <v>7.8</v>
      </c>
      <c r="G603">
        <f>VLOOKUP(dataset_table[[#This Row],[id]],dataset!$A$2:$I$2533,8,FALSE)</f>
        <v>80</v>
      </c>
      <c r="H603">
        <f>VLOOKUP(dataset_table[[#This Row],[id]],dataset!$A$2:$I$2533,9,FALSE)</f>
        <v>59.89</v>
      </c>
    </row>
    <row r="604" spans="1:8">
      <c r="A604">
        <f>A603+1</f>
        <v>602</v>
      </c>
      <c r="B604" t="str">
        <f>VLOOKUP(dataset_table[[#This Row],[id]],dataset!$A$2:$I$2533,2,FALSE)</f>
        <v>Dunkirk</v>
      </c>
      <c r="C604" t="str">
        <f>VLOOKUP(dataset_table[[#This Row],[id]],dataset!$A$2:$I$2533,3,FALSE)</f>
        <v>Christopher Nolan</v>
      </c>
      <c r="D604">
        <f>VLOOKUP(dataset_table[[#This Row],[id]],dataset!$A$2:$I$2533,4,FALSE)</f>
        <v>2017</v>
      </c>
      <c r="E604">
        <f>VLOOKUP(dataset_table[[#This Row],[id]],dataset!$A$2:$I$2533,5,FALSE)</f>
        <v>106</v>
      </c>
      <c r="F604">
        <f>VLOOKUP(dataset_table[[#This Row],[id]],dataset!$A$2:$I$2533,7,FALSE)</f>
        <v>7.8</v>
      </c>
      <c r="G604">
        <f>VLOOKUP(dataset_table[[#This Row],[id]],dataset!$A$2:$I$2533,8,FALSE)</f>
        <v>94</v>
      </c>
      <c r="H604">
        <f>VLOOKUP(dataset_table[[#This Row],[id]],dataset!$A$2:$I$2533,9,FALSE)</f>
        <v>188.37</v>
      </c>
    </row>
    <row r="605" spans="1:8">
      <c r="A605">
        <f>A604+1</f>
        <v>603</v>
      </c>
      <c r="B605" t="str">
        <f>VLOOKUP(dataset_table[[#This Row],[id]],dataset!$A$2:$I$2533,2,FALSE)</f>
        <v>A Bronx Tale</v>
      </c>
      <c r="C605" t="str">
        <f>VLOOKUP(dataset_table[[#This Row],[id]],dataset!$A$2:$I$2533,3,FALSE)</f>
        <v>Robert De Niro</v>
      </c>
      <c r="D605">
        <f>VLOOKUP(dataset_table[[#This Row],[id]],dataset!$A$2:$I$2533,4,FALSE)</f>
        <v>1993</v>
      </c>
      <c r="E605">
        <f>VLOOKUP(dataset_table[[#This Row],[id]],dataset!$A$2:$I$2533,5,FALSE)</f>
        <v>121</v>
      </c>
      <c r="F605">
        <f>VLOOKUP(dataset_table[[#This Row],[id]],dataset!$A$2:$I$2533,7,FALSE)</f>
        <v>7.8</v>
      </c>
      <c r="G605">
        <f>VLOOKUP(dataset_table[[#This Row],[id]],dataset!$A$2:$I$2533,8,FALSE)</f>
        <v>80</v>
      </c>
      <c r="H605">
        <f>VLOOKUP(dataset_table[[#This Row],[id]],dataset!$A$2:$I$2533,9,FALSE)</f>
        <v>17.27</v>
      </c>
    </row>
    <row r="606" spans="1:8">
      <c r="A606">
        <f>A605+1</f>
        <v>604</v>
      </c>
      <c r="B606" t="str">
        <f>VLOOKUP(dataset_table[[#This Row],[id]],dataset!$A$2:$I$2533,2,FALSE)</f>
        <v>Moonrise Kingdom</v>
      </c>
      <c r="C606" t="str">
        <f>VLOOKUP(dataset_table[[#This Row],[id]],dataset!$A$2:$I$2533,3,FALSE)</f>
        <v>Wes Anderson</v>
      </c>
      <c r="D606">
        <f>VLOOKUP(dataset_table[[#This Row],[id]],dataset!$A$2:$I$2533,4,FALSE)</f>
        <v>2012</v>
      </c>
      <c r="E606">
        <f>VLOOKUP(dataset_table[[#This Row],[id]],dataset!$A$2:$I$2533,5,FALSE)</f>
        <v>94</v>
      </c>
      <c r="F606">
        <f>VLOOKUP(dataset_table[[#This Row],[id]],dataset!$A$2:$I$2533,7,FALSE)</f>
        <v>7.8</v>
      </c>
      <c r="G606">
        <f>VLOOKUP(dataset_table[[#This Row],[id]],dataset!$A$2:$I$2533,8,FALSE)</f>
        <v>84</v>
      </c>
      <c r="H606">
        <f>VLOOKUP(dataset_table[[#This Row],[id]],dataset!$A$2:$I$2533,9,FALSE)</f>
        <v>45.51</v>
      </c>
    </row>
    <row r="607" spans="1:8">
      <c r="A607">
        <f>A606+1</f>
        <v>605</v>
      </c>
      <c r="B607" t="str">
        <f>VLOOKUP(dataset_table[[#This Row],[id]],dataset!$A$2:$I$2533,2,FALSE)</f>
        <v>The Breakfast Club</v>
      </c>
      <c r="C607" t="str">
        <f>VLOOKUP(dataset_table[[#This Row],[id]],dataset!$A$2:$I$2533,3,FALSE)</f>
        <v>John Hughes</v>
      </c>
      <c r="D607">
        <f>VLOOKUP(dataset_table[[#This Row],[id]],dataset!$A$2:$I$2533,4,FALSE)</f>
        <v>1985</v>
      </c>
      <c r="E607">
        <f>VLOOKUP(dataset_table[[#This Row],[id]],dataset!$A$2:$I$2533,5,FALSE)</f>
        <v>97</v>
      </c>
      <c r="F607">
        <f>VLOOKUP(dataset_table[[#This Row],[id]],dataset!$A$2:$I$2533,7,FALSE)</f>
        <v>7.8</v>
      </c>
      <c r="G607">
        <f>VLOOKUP(dataset_table[[#This Row],[id]],dataset!$A$2:$I$2533,8,FALSE)</f>
        <v>66</v>
      </c>
      <c r="H607">
        <f>VLOOKUP(dataset_table[[#This Row],[id]],dataset!$A$2:$I$2533,9,FALSE)</f>
        <v>45.88</v>
      </c>
    </row>
    <row r="608" spans="1:8">
      <c r="A608">
        <f>A607+1</f>
        <v>606</v>
      </c>
      <c r="B608" t="str">
        <f>VLOOKUP(dataset_table[[#This Row],[id]],dataset!$A$2:$I$2533,2,FALSE)</f>
        <v>The Gentlemen</v>
      </c>
      <c r="C608" t="str">
        <f>VLOOKUP(dataset_table[[#This Row],[id]],dataset!$A$2:$I$2533,3,FALSE)</f>
        <v>Guy Ritchie</v>
      </c>
      <c r="D608">
        <f>VLOOKUP(dataset_table[[#This Row],[id]],dataset!$A$2:$I$2533,4,FALSE)</f>
        <v>2019</v>
      </c>
      <c r="E608">
        <f>VLOOKUP(dataset_table[[#This Row],[id]],dataset!$A$2:$I$2533,5,FALSE)</f>
        <v>113</v>
      </c>
      <c r="F608">
        <f>VLOOKUP(dataset_table[[#This Row],[id]],dataset!$A$2:$I$2533,7,FALSE)</f>
        <v>7.8</v>
      </c>
      <c r="G608">
        <f>VLOOKUP(dataset_table[[#This Row],[id]],dataset!$A$2:$I$2533,8,FALSE)</f>
        <v>51</v>
      </c>
      <c r="H608">
        <f>VLOOKUP(dataset_table[[#This Row],[id]],dataset!$A$2:$I$2533,9,FALSE)</f>
        <v>36.47</v>
      </c>
    </row>
    <row r="609" spans="1:8">
      <c r="A609">
        <f>A608+1</f>
        <v>607</v>
      </c>
      <c r="B609" t="str">
        <f>VLOOKUP(dataset_table[[#This Row],[id]],dataset!$A$2:$I$2533,2,FALSE)</f>
        <v>Get Out</v>
      </c>
      <c r="C609" t="str">
        <f>VLOOKUP(dataset_table[[#This Row],[id]],dataset!$A$2:$I$2533,3,FALSE)</f>
        <v>Jordan Peele</v>
      </c>
      <c r="D609">
        <f>VLOOKUP(dataset_table[[#This Row],[id]],dataset!$A$2:$I$2533,4,FALSE)</f>
        <v>2017</v>
      </c>
      <c r="E609">
        <f>VLOOKUP(dataset_table[[#This Row],[id]],dataset!$A$2:$I$2533,5,FALSE)</f>
        <v>104</v>
      </c>
      <c r="F609">
        <f>VLOOKUP(dataset_table[[#This Row],[id]],dataset!$A$2:$I$2533,7,FALSE)</f>
        <v>7.8</v>
      </c>
      <c r="G609">
        <f>VLOOKUP(dataset_table[[#This Row],[id]],dataset!$A$2:$I$2533,8,FALSE)</f>
        <v>85</v>
      </c>
      <c r="H609">
        <f>VLOOKUP(dataset_table[[#This Row],[id]],dataset!$A$2:$I$2533,9,FALSE)</f>
        <v>176.04</v>
      </c>
    </row>
    <row r="610" spans="1:8">
      <c r="A610">
        <f>A609+1</f>
        <v>608</v>
      </c>
      <c r="B610" t="str">
        <f>VLOOKUP(dataset_table[[#This Row],[id]],dataset!$A$2:$I$2533,2,FALSE)</f>
        <v>The Notebook</v>
      </c>
      <c r="C610" t="str">
        <f>VLOOKUP(dataset_table[[#This Row],[id]],dataset!$A$2:$I$2533,3,FALSE)</f>
        <v>Nick Cassavetes</v>
      </c>
      <c r="D610">
        <f>VLOOKUP(dataset_table[[#This Row],[id]],dataset!$A$2:$I$2533,4,FALSE)</f>
        <v>2004</v>
      </c>
      <c r="E610">
        <f>VLOOKUP(dataset_table[[#This Row],[id]],dataset!$A$2:$I$2533,5,FALSE)</f>
        <v>123</v>
      </c>
      <c r="F610">
        <f>VLOOKUP(dataset_table[[#This Row],[id]],dataset!$A$2:$I$2533,7,FALSE)</f>
        <v>7.8</v>
      </c>
      <c r="G610">
        <f>VLOOKUP(dataset_table[[#This Row],[id]],dataset!$A$2:$I$2533,8,FALSE)</f>
        <v>53</v>
      </c>
      <c r="H610">
        <f>VLOOKUP(dataset_table[[#This Row],[id]],dataset!$A$2:$I$2533,9,FALSE)</f>
        <v>81</v>
      </c>
    </row>
    <row r="611" spans="1:8">
      <c r="A611">
        <f>A610+1</f>
        <v>609</v>
      </c>
      <c r="B611" t="str">
        <f>VLOOKUP(dataset_table[[#This Row],[id]],dataset!$A$2:$I$2533,2,FALSE)</f>
        <v>All Quiet on the Western Front</v>
      </c>
      <c r="C611" t="str">
        <f>VLOOKUP(dataset_table[[#This Row],[id]],dataset!$A$2:$I$2533,3,FALSE)</f>
        <v>Edward Berger</v>
      </c>
      <c r="D611">
        <f>VLOOKUP(dataset_table[[#This Row],[id]],dataset!$A$2:$I$2533,4,FALSE)</f>
        <v>2022</v>
      </c>
      <c r="E611">
        <f>VLOOKUP(dataset_table[[#This Row],[id]],dataset!$A$2:$I$2533,5,FALSE)</f>
        <v>148</v>
      </c>
      <c r="F611">
        <f>VLOOKUP(dataset_table[[#This Row],[id]],dataset!$A$2:$I$2533,7,FALSE)</f>
        <v>7.8</v>
      </c>
      <c r="G611">
        <f>VLOOKUP(dataset_table[[#This Row],[id]],dataset!$A$2:$I$2533,8,FALSE)</f>
        <v>76</v>
      </c>
      <c r="H611">
        <f>VLOOKUP(dataset_table[[#This Row],[id]],dataset!$A$2:$I$2533,9,FALSE)</f>
        <v>0</v>
      </c>
    </row>
    <row r="612" spans="1:8">
      <c r="A612">
        <f>A611+1</f>
        <v>610</v>
      </c>
      <c r="B612" t="str">
        <f>VLOOKUP(dataset_table[[#This Row],[id]],dataset!$A$2:$I$2533,2,FALSE)</f>
        <v>Drive</v>
      </c>
      <c r="C612" t="str">
        <f>VLOOKUP(dataset_table[[#This Row],[id]],dataset!$A$2:$I$2533,3,FALSE)</f>
        <v>Nicolas Winding Refn</v>
      </c>
      <c r="D612">
        <f>VLOOKUP(dataset_table[[#This Row],[id]],dataset!$A$2:$I$2533,4,FALSE)</f>
        <v>2011</v>
      </c>
      <c r="E612">
        <f>VLOOKUP(dataset_table[[#This Row],[id]],dataset!$A$2:$I$2533,5,FALSE)</f>
        <v>100</v>
      </c>
      <c r="F612">
        <f>VLOOKUP(dataset_table[[#This Row],[id]],dataset!$A$2:$I$2533,7,FALSE)</f>
        <v>7.8</v>
      </c>
      <c r="G612">
        <f>VLOOKUP(dataset_table[[#This Row],[id]],dataset!$A$2:$I$2533,8,FALSE)</f>
        <v>78</v>
      </c>
      <c r="H612">
        <f>VLOOKUP(dataset_table[[#This Row],[id]],dataset!$A$2:$I$2533,9,FALSE)</f>
        <v>35.06</v>
      </c>
    </row>
    <row r="613" spans="1:8">
      <c r="A613">
        <f>A612+1</f>
        <v>611</v>
      </c>
      <c r="B613" t="str">
        <f>VLOOKUP(dataset_table[[#This Row],[id]],dataset!$A$2:$I$2533,2,FALSE)</f>
        <v>Pride &amp; Prejudice</v>
      </c>
      <c r="C613" t="str">
        <f>VLOOKUP(dataset_table[[#This Row],[id]],dataset!$A$2:$I$2533,3,FALSE)</f>
        <v>Joe Wright</v>
      </c>
      <c r="D613">
        <f>VLOOKUP(dataset_table[[#This Row],[id]],dataset!$A$2:$I$2533,4,FALSE)</f>
        <v>2005</v>
      </c>
      <c r="E613">
        <f>VLOOKUP(dataset_table[[#This Row],[id]],dataset!$A$2:$I$2533,5,FALSE)</f>
        <v>129</v>
      </c>
      <c r="F613">
        <f>VLOOKUP(dataset_table[[#This Row],[id]],dataset!$A$2:$I$2533,7,FALSE)</f>
        <v>7.8</v>
      </c>
      <c r="G613">
        <f>VLOOKUP(dataset_table[[#This Row],[id]],dataset!$A$2:$I$2533,8,FALSE)</f>
        <v>82</v>
      </c>
      <c r="H613">
        <f>VLOOKUP(dataset_table[[#This Row],[id]],dataset!$A$2:$I$2533,9,FALSE)</f>
        <v>38.409999999999997</v>
      </c>
    </row>
    <row r="614" spans="1:8">
      <c r="A614">
        <f>A613+1</f>
        <v>612</v>
      </c>
      <c r="B614" t="str">
        <f>VLOOKUP(dataset_table[[#This Row],[id]],dataset!$A$2:$I$2533,2,FALSE)</f>
        <v>The Big Short</v>
      </c>
      <c r="C614" t="str">
        <f>VLOOKUP(dataset_table[[#This Row],[id]],dataset!$A$2:$I$2533,3,FALSE)</f>
        <v>Adam McKay</v>
      </c>
      <c r="D614">
        <f>VLOOKUP(dataset_table[[#This Row],[id]],dataset!$A$2:$I$2533,4,FALSE)</f>
        <v>2015</v>
      </c>
      <c r="E614">
        <f>VLOOKUP(dataset_table[[#This Row],[id]],dataset!$A$2:$I$2533,5,FALSE)</f>
        <v>130</v>
      </c>
      <c r="F614">
        <f>VLOOKUP(dataset_table[[#This Row],[id]],dataset!$A$2:$I$2533,7,FALSE)</f>
        <v>7.8</v>
      </c>
      <c r="G614">
        <f>VLOOKUP(dataset_table[[#This Row],[id]],dataset!$A$2:$I$2533,8,FALSE)</f>
        <v>81</v>
      </c>
      <c r="H614">
        <f>VLOOKUP(dataset_table[[#This Row],[id]],dataset!$A$2:$I$2533,9,FALSE)</f>
        <v>70.260000000000005</v>
      </c>
    </row>
    <row r="615" spans="1:8">
      <c r="A615">
        <f>A614+1</f>
        <v>613</v>
      </c>
      <c r="B615" t="str">
        <f>VLOOKUP(dataset_table[[#This Row],[id]],dataset!$A$2:$I$2533,2,FALSE)</f>
        <v>Hot Fuzz</v>
      </c>
      <c r="C615" t="str">
        <f>VLOOKUP(dataset_table[[#This Row],[id]],dataset!$A$2:$I$2533,3,FALSE)</f>
        <v>Edgar Wright</v>
      </c>
      <c r="D615">
        <f>VLOOKUP(dataset_table[[#This Row],[id]],dataset!$A$2:$I$2533,4,FALSE)</f>
        <v>2007</v>
      </c>
      <c r="E615">
        <f>VLOOKUP(dataset_table[[#This Row],[id]],dataset!$A$2:$I$2533,5,FALSE)</f>
        <v>121</v>
      </c>
      <c r="F615">
        <f>VLOOKUP(dataset_table[[#This Row],[id]],dataset!$A$2:$I$2533,7,FALSE)</f>
        <v>7.8</v>
      </c>
      <c r="G615">
        <f>VLOOKUP(dataset_table[[#This Row],[id]],dataset!$A$2:$I$2533,8,FALSE)</f>
        <v>81</v>
      </c>
      <c r="H615">
        <f>VLOOKUP(dataset_table[[#This Row],[id]],dataset!$A$2:$I$2533,9,FALSE)</f>
        <v>23.64</v>
      </c>
    </row>
    <row r="616" spans="1:8">
      <c r="A616">
        <f>A615+1</f>
        <v>614</v>
      </c>
      <c r="B616" t="str">
        <f>VLOOKUP(dataset_table[[#This Row],[id]],dataset!$A$2:$I$2533,2,FALSE)</f>
        <v>Call Me by Your Name</v>
      </c>
      <c r="C616" t="str">
        <f>VLOOKUP(dataset_table[[#This Row],[id]],dataset!$A$2:$I$2533,3,FALSE)</f>
        <v>Luca Guadagnino</v>
      </c>
      <c r="D616">
        <f>VLOOKUP(dataset_table[[#This Row],[id]],dataset!$A$2:$I$2533,4,FALSE)</f>
        <v>2017</v>
      </c>
      <c r="E616">
        <f>VLOOKUP(dataset_table[[#This Row],[id]],dataset!$A$2:$I$2533,5,FALSE)</f>
        <v>132</v>
      </c>
      <c r="F616">
        <f>VLOOKUP(dataset_table[[#This Row],[id]],dataset!$A$2:$I$2533,7,FALSE)</f>
        <v>7.8</v>
      </c>
      <c r="G616">
        <f>VLOOKUP(dataset_table[[#This Row],[id]],dataset!$A$2:$I$2533,8,FALSE)</f>
        <v>94</v>
      </c>
      <c r="H616">
        <f>VLOOKUP(dataset_table[[#This Row],[id]],dataset!$A$2:$I$2533,9,FALSE)</f>
        <v>18.100000000000001</v>
      </c>
    </row>
    <row r="617" spans="1:8">
      <c r="A617">
        <f>A616+1</f>
        <v>615</v>
      </c>
      <c r="B617" t="str">
        <f>VLOOKUP(dataset_table[[#This Row],[id]],dataset!$A$2:$I$2533,2,FALSE)</f>
        <v>RRR</v>
      </c>
      <c r="C617" t="str">
        <f>VLOOKUP(dataset_table[[#This Row],[id]],dataset!$A$2:$I$2533,3,FALSE)</f>
        <v>S.S. Rajamouli</v>
      </c>
      <c r="D617">
        <f>VLOOKUP(dataset_table[[#This Row],[id]],dataset!$A$2:$I$2533,4,FALSE)</f>
        <v>2022</v>
      </c>
      <c r="E617">
        <f>VLOOKUP(dataset_table[[#This Row],[id]],dataset!$A$2:$I$2533,5,FALSE)</f>
        <v>187</v>
      </c>
      <c r="F617">
        <f>VLOOKUP(dataset_table[[#This Row],[id]],dataset!$A$2:$I$2533,7,FALSE)</f>
        <v>7.8</v>
      </c>
      <c r="G617">
        <f>VLOOKUP(dataset_table[[#This Row],[id]],dataset!$A$2:$I$2533,8,FALSE)</f>
        <v>83</v>
      </c>
      <c r="H617">
        <f>VLOOKUP(dataset_table[[#This Row],[id]],dataset!$A$2:$I$2533,9,FALSE)</f>
        <v>14.5</v>
      </c>
    </row>
    <row r="618" spans="1:8">
      <c r="A618">
        <f>A617+1</f>
        <v>616</v>
      </c>
      <c r="B618" t="str">
        <f>VLOOKUP(dataset_table[[#This Row],[id]],dataset!$A$2:$I$2533,2,FALSE)</f>
        <v>About Time</v>
      </c>
      <c r="C618" t="str">
        <f>VLOOKUP(dataset_table[[#This Row],[id]],dataset!$A$2:$I$2533,3,FALSE)</f>
        <v>Richard Curtis</v>
      </c>
      <c r="D618">
        <f>VLOOKUP(dataset_table[[#This Row],[id]],dataset!$A$2:$I$2533,4,FALSE)</f>
        <v>2013</v>
      </c>
      <c r="E618">
        <f>VLOOKUP(dataset_table[[#This Row],[id]],dataset!$A$2:$I$2533,5,FALSE)</f>
        <v>123</v>
      </c>
      <c r="F618">
        <f>VLOOKUP(dataset_table[[#This Row],[id]],dataset!$A$2:$I$2533,7,FALSE)</f>
        <v>7.8</v>
      </c>
      <c r="G618">
        <f>VLOOKUP(dataset_table[[#This Row],[id]],dataset!$A$2:$I$2533,8,FALSE)</f>
        <v>55</v>
      </c>
      <c r="H618">
        <f>VLOOKUP(dataset_table[[#This Row],[id]],dataset!$A$2:$I$2533,9,FALSE)</f>
        <v>15.32</v>
      </c>
    </row>
    <row r="619" spans="1:8">
      <c r="A619">
        <f>A618+1</f>
        <v>617</v>
      </c>
      <c r="B619" t="str">
        <f>VLOOKUP(dataset_table[[#This Row],[id]],dataset!$A$2:$I$2533,2,FALSE)</f>
        <v>The Hateful Eight</v>
      </c>
      <c r="C619" t="str">
        <f>VLOOKUP(dataset_table[[#This Row],[id]],dataset!$A$2:$I$2533,3,FALSE)</f>
        <v>Quentin Tarantino</v>
      </c>
      <c r="D619">
        <f>VLOOKUP(dataset_table[[#This Row],[id]],dataset!$A$2:$I$2533,4,FALSE)</f>
        <v>2015</v>
      </c>
      <c r="E619">
        <f>VLOOKUP(dataset_table[[#This Row],[id]],dataset!$A$2:$I$2533,5,FALSE)</f>
        <v>168</v>
      </c>
      <c r="F619">
        <f>VLOOKUP(dataset_table[[#This Row],[id]],dataset!$A$2:$I$2533,7,FALSE)</f>
        <v>7.8</v>
      </c>
      <c r="G619">
        <f>VLOOKUP(dataset_table[[#This Row],[id]],dataset!$A$2:$I$2533,8,FALSE)</f>
        <v>68</v>
      </c>
      <c r="H619">
        <f>VLOOKUP(dataset_table[[#This Row],[id]],dataset!$A$2:$I$2533,9,FALSE)</f>
        <v>54.12</v>
      </c>
    </row>
    <row r="620" spans="1:8">
      <c r="A620">
        <f>A619+1</f>
        <v>618</v>
      </c>
      <c r="B620" t="str">
        <f>VLOOKUP(dataset_table[[#This Row],[id]],dataset!$A$2:$I$2533,2,FALSE)</f>
        <v>Ghostbusters</v>
      </c>
      <c r="C620" t="str">
        <f>VLOOKUP(dataset_table[[#This Row],[id]],dataset!$A$2:$I$2533,3,FALSE)</f>
        <v>Ivan Reitman</v>
      </c>
      <c r="D620">
        <f>VLOOKUP(dataset_table[[#This Row],[id]],dataset!$A$2:$I$2533,4,FALSE)</f>
        <v>1984</v>
      </c>
      <c r="E620">
        <f>VLOOKUP(dataset_table[[#This Row],[id]],dataset!$A$2:$I$2533,5,FALSE)</f>
        <v>105</v>
      </c>
      <c r="F620">
        <f>VLOOKUP(dataset_table[[#This Row],[id]],dataset!$A$2:$I$2533,7,FALSE)</f>
        <v>7.8</v>
      </c>
      <c r="G620">
        <f>VLOOKUP(dataset_table[[#This Row],[id]],dataset!$A$2:$I$2533,8,FALSE)</f>
        <v>71</v>
      </c>
      <c r="H620">
        <f>VLOOKUP(dataset_table[[#This Row],[id]],dataset!$A$2:$I$2533,9,FALSE)</f>
        <v>238.63</v>
      </c>
    </row>
    <row r="621" spans="1:8">
      <c r="A621">
        <f>A620+1</f>
        <v>619</v>
      </c>
      <c r="B621" t="str">
        <f>VLOOKUP(dataset_table[[#This Row],[id]],dataset!$A$2:$I$2533,2,FALSE)</f>
        <v>The Irishman</v>
      </c>
      <c r="C621" t="str">
        <f>VLOOKUP(dataset_table[[#This Row],[id]],dataset!$A$2:$I$2533,3,FALSE)</f>
        <v>Martin Scorsese</v>
      </c>
      <c r="D621">
        <f>VLOOKUP(dataset_table[[#This Row],[id]],dataset!$A$2:$I$2533,4,FALSE)</f>
        <v>2019</v>
      </c>
      <c r="E621">
        <f>VLOOKUP(dataset_table[[#This Row],[id]],dataset!$A$2:$I$2533,5,FALSE)</f>
        <v>209</v>
      </c>
      <c r="F621">
        <f>VLOOKUP(dataset_table[[#This Row],[id]],dataset!$A$2:$I$2533,7,FALSE)</f>
        <v>7.8</v>
      </c>
      <c r="G621">
        <f>VLOOKUP(dataset_table[[#This Row],[id]],dataset!$A$2:$I$2533,8,FALSE)</f>
        <v>94</v>
      </c>
      <c r="H621">
        <f>VLOOKUP(dataset_table[[#This Row],[id]],dataset!$A$2:$I$2533,9,FALSE)</f>
        <v>7</v>
      </c>
    </row>
    <row r="622" spans="1:8">
      <c r="A622">
        <f>A621+1</f>
        <v>620</v>
      </c>
      <c r="B622" t="str">
        <f>VLOOKUP(dataset_table[[#This Row],[id]],dataset!$A$2:$I$2533,2,FALSE)</f>
        <v>Little Women</v>
      </c>
      <c r="C622" t="str">
        <f>VLOOKUP(dataset_table[[#This Row],[id]],dataset!$A$2:$I$2533,3,FALSE)</f>
        <v>Greta Gerwig</v>
      </c>
      <c r="D622">
        <f>VLOOKUP(dataset_table[[#This Row],[id]],dataset!$A$2:$I$2533,4,FALSE)</f>
        <v>2019</v>
      </c>
      <c r="E622">
        <f>VLOOKUP(dataset_table[[#This Row],[id]],dataset!$A$2:$I$2533,5,FALSE)</f>
        <v>135</v>
      </c>
      <c r="F622">
        <f>VLOOKUP(dataset_table[[#This Row],[id]],dataset!$A$2:$I$2533,7,FALSE)</f>
        <v>7.8</v>
      </c>
      <c r="G622">
        <f>VLOOKUP(dataset_table[[#This Row],[id]],dataset!$A$2:$I$2533,8,FALSE)</f>
        <v>91</v>
      </c>
      <c r="H622">
        <f>VLOOKUP(dataset_table[[#This Row],[id]],dataset!$A$2:$I$2533,9,FALSE)</f>
        <v>108.1</v>
      </c>
    </row>
    <row r="623" spans="1:8">
      <c r="A623">
        <f>A622+1</f>
        <v>621</v>
      </c>
      <c r="B623" t="str">
        <f>VLOOKUP(dataset_table[[#This Row],[id]],dataset!$A$2:$I$2533,2,FALSE)</f>
        <v>The Girl with the Dragon Tattoo</v>
      </c>
      <c r="C623" t="str">
        <f>VLOOKUP(dataset_table[[#This Row],[id]],dataset!$A$2:$I$2533,3,FALSE)</f>
        <v>David Fincher</v>
      </c>
      <c r="D623">
        <f>VLOOKUP(dataset_table[[#This Row],[id]],dataset!$A$2:$I$2533,4,FALSE)</f>
        <v>2011</v>
      </c>
      <c r="E623">
        <f>VLOOKUP(dataset_table[[#This Row],[id]],dataset!$A$2:$I$2533,5,FALSE)</f>
        <v>158</v>
      </c>
      <c r="F623">
        <f>VLOOKUP(dataset_table[[#This Row],[id]],dataset!$A$2:$I$2533,7,FALSE)</f>
        <v>7.8</v>
      </c>
      <c r="G623">
        <f>VLOOKUP(dataset_table[[#This Row],[id]],dataset!$A$2:$I$2533,8,FALSE)</f>
        <v>71</v>
      </c>
      <c r="H623">
        <f>VLOOKUP(dataset_table[[#This Row],[id]],dataset!$A$2:$I$2533,9,FALSE)</f>
        <v>102.52</v>
      </c>
    </row>
    <row r="624" spans="1:8">
      <c r="A624">
        <f>A623+1</f>
        <v>622</v>
      </c>
      <c r="B624" t="str">
        <f>VLOOKUP(dataset_table[[#This Row],[id]],dataset!$A$2:$I$2533,2,FALSE)</f>
        <v>The Sandlot</v>
      </c>
      <c r="C624" t="str">
        <f>VLOOKUP(dataset_table[[#This Row],[id]],dataset!$A$2:$I$2533,3,FALSE)</f>
        <v>David Mickey Evans</v>
      </c>
      <c r="D624">
        <f>VLOOKUP(dataset_table[[#This Row],[id]],dataset!$A$2:$I$2533,4,FALSE)</f>
        <v>1993</v>
      </c>
      <c r="E624">
        <f>VLOOKUP(dataset_table[[#This Row],[id]],dataset!$A$2:$I$2533,5,FALSE)</f>
        <v>101</v>
      </c>
      <c r="F624">
        <f>VLOOKUP(dataset_table[[#This Row],[id]],dataset!$A$2:$I$2533,7,FALSE)</f>
        <v>7.8</v>
      </c>
      <c r="G624">
        <f>VLOOKUP(dataset_table[[#This Row],[id]],dataset!$A$2:$I$2533,8,FALSE)</f>
        <v>55</v>
      </c>
      <c r="H624">
        <f>VLOOKUP(dataset_table[[#This Row],[id]],dataset!$A$2:$I$2533,9,FALSE)</f>
        <v>32.42</v>
      </c>
    </row>
    <row r="625" spans="1:8">
      <c r="A625">
        <f>A624+1</f>
        <v>623</v>
      </c>
      <c r="B625" t="str">
        <f>VLOOKUP(dataset_table[[#This Row],[id]],dataset!$A$2:$I$2533,2,FALSE)</f>
        <v>Predator</v>
      </c>
      <c r="C625" t="str">
        <f>VLOOKUP(dataset_table[[#This Row],[id]],dataset!$A$2:$I$2533,3,FALSE)</f>
        <v>John McTiernan</v>
      </c>
      <c r="D625">
        <f>VLOOKUP(dataset_table[[#This Row],[id]],dataset!$A$2:$I$2533,4,FALSE)</f>
        <v>1987</v>
      </c>
      <c r="E625">
        <f>VLOOKUP(dataset_table[[#This Row],[id]],dataset!$A$2:$I$2533,5,FALSE)</f>
        <v>107</v>
      </c>
      <c r="F625">
        <f>VLOOKUP(dataset_table[[#This Row],[id]],dataset!$A$2:$I$2533,7,FALSE)</f>
        <v>7.8</v>
      </c>
      <c r="G625">
        <f>VLOOKUP(dataset_table[[#This Row],[id]],dataset!$A$2:$I$2533,8,FALSE)</f>
        <v>47</v>
      </c>
      <c r="H625">
        <f>VLOOKUP(dataset_table[[#This Row],[id]],dataset!$A$2:$I$2533,9,FALSE)</f>
        <v>59.74</v>
      </c>
    </row>
    <row r="626" spans="1:8">
      <c r="A626">
        <f>A625+1</f>
        <v>624</v>
      </c>
      <c r="B626" t="str">
        <f>VLOOKUP(dataset_table[[#This Row],[id]],dataset!$A$2:$I$2533,2,FALSE)</f>
        <v>The Social Network</v>
      </c>
      <c r="C626" t="str">
        <f>VLOOKUP(dataset_table[[#This Row],[id]],dataset!$A$2:$I$2533,3,FALSE)</f>
        <v>David Fincher</v>
      </c>
      <c r="D626">
        <f>VLOOKUP(dataset_table[[#This Row],[id]],dataset!$A$2:$I$2533,4,FALSE)</f>
        <v>2010</v>
      </c>
      <c r="E626">
        <f>VLOOKUP(dataset_table[[#This Row],[id]],dataset!$A$2:$I$2533,5,FALSE)</f>
        <v>120</v>
      </c>
      <c r="F626">
        <f>VLOOKUP(dataset_table[[#This Row],[id]],dataset!$A$2:$I$2533,7,FALSE)</f>
        <v>7.8</v>
      </c>
      <c r="G626">
        <f>VLOOKUP(dataset_table[[#This Row],[id]],dataset!$A$2:$I$2533,8,FALSE)</f>
        <v>95</v>
      </c>
      <c r="H626">
        <f>VLOOKUP(dataset_table[[#This Row],[id]],dataset!$A$2:$I$2533,9,FALSE)</f>
        <v>96.96</v>
      </c>
    </row>
    <row r="627" spans="1:8">
      <c r="A627">
        <f>A626+1</f>
        <v>625</v>
      </c>
      <c r="B627" t="str">
        <f>VLOOKUP(dataset_table[[#This Row],[id]],dataset!$A$2:$I$2533,2,FALSE)</f>
        <v>Isle of Dogs</v>
      </c>
      <c r="C627" t="str">
        <f>VLOOKUP(dataset_table[[#This Row],[id]],dataset!$A$2:$I$2533,3,FALSE)</f>
        <v>Wes Anderson</v>
      </c>
      <c r="D627">
        <f>VLOOKUP(dataset_table[[#This Row],[id]],dataset!$A$2:$I$2533,4,FALSE)</f>
        <v>2018</v>
      </c>
      <c r="E627">
        <f>VLOOKUP(dataset_table[[#This Row],[id]],dataset!$A$2:$I$2533,5,FALSE)</f>
        <v>101</v>
      </c>
      <c r="F627">
        <f>VLOOKUP(dataset_table[[#This Row],[id]],dataset!$A$2:$I$2533,7,FALSE)</f>
        <v>7.8</v>
      </c>
      <c r="G627">
        <f>VLOOKUP(dataset_table[[#This Row],[id]],dataset!$A$2:$I$2533,8,FALSE)</f>
        <v>82</v>
      </c>
      <c r="H627">
        <f>VLOOKUP(dataset_table[[#This Row],[id]],dataset!$A$2:$I$2533,9,FALSE)</f>
        <v>32.020000000000003</v>
      </c>
    </row>
    <row r="628" spans="1:8">
      <c r="A628">
        <f>A627+1</f>
        <v>626</v>
      </c>
      <c r="B628" t="str">
        <f>VLOOKUP(dataset_table[[#This Row],[id]],dataset!$A$2:$I$2533,2,FALSE)</f>
        <v>Remember the Titans</v>
      </c>
      <c r="C628" t="str">
        <f>VLOOKUP(dataset_table[[#This Row],[id]],dataset!$A$2:$I$2533,3,FALSE)</f>
        <v>Boaz Yakin</v>
      </c>
      <c r="D628">
        <f>VLOOKUP(dataset_table[[#This Row],[id]],dataset!$A$2:$I$2533,4,FALSE)</f>
        <v>2000</v>
      </c>
      <c r="E628">
        <f>VLOOKUP(dataset_table[[#This Row],[id]],dataset!$A$2:$I$2533,5,FALSE)</f>
        <v>113</v>
      </c>
      <c r="F628">
        <f>VLOOKUP(dataset_table[[#This Row],[id]],dataset!$A$2:$I$2533,7,FALSE)</f>
        <v>7.8</v>
      </c>
      <c r="G628">
        <f>VLOOKUP(dataset_table[[#This Row],[id]],dataset!$A$2:$I$2533,8,FALSE)</f>
        <v>48</v>
      </c>
      <c r="H628">
        <f>VLOOKUP(dataset_table[[#This Row],[id]],dataset!$A$2:$I$2533,9,FALSE)</f>
        <v>115.65</v>
      </c>
    </row>
    <row r="629" spans="1:8">
      <c r="A629">
        <f>A628+1</f>
        <v>627</v>
      </c>
      <c r="B629" t="str">
        <f>VLOOKUP(dataset_table[[#This Row],[id]],dataset!$A$2:$I$2533,2,FALSE)</f>
        <v>Ferris Bueller's Day Off</v>
      </c>
      <c r="C629" t="str">
        <f>VLOOKUP(dataset_table[[#This Row],[id]],dataset!$A$2:$I$2533,3,FALSE)</f>
        <v>John Hughes</v>
      </c>
      <c r="D629">
        <f>VLOOKUP(dataset_table[[#This Row],[id]],dataset!$A$2:$I$2533,4,FALSE)</f>
        <v>1986</v>
      </c>
      <c r="E629">
        <f>VLOOKUP(dataset_table[[#This Row],[id]],dataset!$A$2:$I$2533,5,FALSE)</f>
        <v>103</v>
      </c>
      <c r="F629">
        <f>VLOOKUP(dataset_table[[#This Row],[id]],dataset!$A$2:$I$2533,7,FALSE)</f>
        <v>7.8</v>
      </c>
      <c r="G629">
        <f>VLOOKUP(dataset_table[[#This Row],[id]],dataset!$A$2:$I$2533,8,FALSE)</f>
        <v>61</v>
      </c>
      <c r="H629">
        <f>VLOOKUP(dataset_table[[#This Row],[id]],dataset!$A$2:$I$2533,9,FALSE)</f>
        <v>70.14</v>
      </c>
    </row>
    <row r="630" spans="1:8">
      <c r="A630">
        <f>A629+1</f>
        <v>628</v>
      </c>
      <c r="B630" t="str">
        <f>VLOOKUP(dataset_table[[#This Row],[id]],dataset!$A$2:$I$2533,2,FALSE)</f>
        <v>The Hobbit: An Unexpected Journey</v>
      </c>
      <c r="C630" t="str">
        <f>VLOOKUP(dataset_table[[#This Row],[id]],dataset!$A$2:$I$2533,3,FALSE)</f>
        <v>Peter Jackson</v>
      </c>
      <c r="D630">
        <f>VLOOKUP(dataset_table[[#This Row],[id]],dataset!$A$2:$I$2533,4,FALSE)</f>
        <v>2012</v>
      </c>
      <c r="E630">
        <f>VLOOKUP(dataset_table[[#This Row],[id]],dataset!$A$2:$I$2533,5,FALSE)</f>
        <v>169</v>
      </c>
      <c r="F630">
        <f>VLOOKUP(dataset_table[[#This Row],[id]],dataset!$A$2:$I$2533,7,FALSE)</f>
        <v>7.8</v>
      </c>
      <c r="G630">
        <f>VLOOKUP(dataset_table[[#This Row],[id]],dataset!$A$2:$I$2533,8,FALSE)</f>
        <v>58</v>
      </c>
      <c r="H630">
        <f>VLOOKUP(dataset_table[[#This Row],[id]],dataset!$A$2:$I$2533,9,FALSE)</f>
        <v>303</v>
      </c>
    </row>
    <row r="631" spans="1:8">
      <c r="A631">
        <f>A630+1</f>
        <v>629</v>
      </c>
      <c r="B631" t="str">
        <f>VLOOKUP(dataset_table[[#This Row],[id]],dataset!$A$2:$I$2533,2,FALSE)</f>
        <v>Rogue One: A Star Wars Story</v>
      </c>
      <c r="C631" t="str">
        <f>VLOOKUP(dataset_table[[#This Row],[id]],dataset!$A$2:$I$2533,3,FALSE)</f>
        <v>Gareth Edwards</v>
      </c>
      <c r="D631">
        <f>VLOOKUP(dataset_table[[#This Row],[id]],dataset!$A$2:$I$2533,4,FALSE)</f>
        <v>2016</v>
      </c>
      <c r="E631">
        <f>VLOOKUP(dataset_table[[#This Row],[id]],dataset!$A$2:$I$2533,5,FALSE)</f>
        <v>133</v>
      </c>
      <c r="F631">
        <f>VLOOKUP(dataset_table[[#This Row],[id]],dataset!$A$2:$I$2533,7,FALSE)</f>
        <v>7.8</v>
      </c>
      <c r="G631">
        <f>VLOOKUP(dataset_table[[#This Row],[id]],dataset!$A$2:$I$2533,8,FALSE)</f>
        <v>65</v>
      </c>
      <c r="H631">
        <f>VLOOKUP(dataset_table[[#This Row],[id]],dataset!$A$2:$I$2533,9,FALSE)</f>
        <v>532.17999999999995</v>
      </c>
    </row>
    <row r="632" spans="1:8">
      <c r="A632">
        <f>A631+1</f>
        <v>630</v>
      </c>
      <c r="B632" t="str">
        <f>VLOOKUP(dataset_table[[#This Row],[id]],dataset!$A$2:$I$2533,2,FALSE)</f>
        <v>Star Wars: Episode VII - The Force Awakens</v>
      </c>
      <c r="C632" t="str">
        <f>VLOOKUP(dataset_table[[#This Row],[id]],dataset!$A$2:$I$2533,3,FALSE)</f>
        <v>J.J. Abrams</v>
      </c>
      <c r="D632">
        <f>VLOOKUP(dataset_table[[#This Row],[id]],dataset!$A$2:$I$2533,4,FALSE)</f>
        <v>2015</v>
      </c>
      <c r="E632">
        <f>VLOOKUP(dataset_table[[#This Row],[id]],dataset!$A$2:$I$2533,5,FALSE)</f>
        <v>138</v>
      </c>
      <c r="F632">
        <f>VLOOKUP(dataset_table[[#This Row],[id]],dataset!$A$2:$I$2533,7,FALSE)</f>
        <v>7.8</v>
      </c>
      <c r="G632">
        <f>VLOOKUP(dataset_table[[#This Row],[id]],dataset!$A$2:$I$2533,8,FALSE)</f>
        <v>80</v>
      </c>
      <c r="H632">
        <f>VLOOKUP(dataset_table[[#This Row],[id]],dataset!$A$2:$I$2533,9,FALSE)</f>
        <v>936.66</v>
      </c>
    </row>
    <row r="633" spans="1:8">
      <c r="A633">
        <f>A632+1</f>
        <v>631</v>
      </c>
      <c r="B633" t="str">
        <f>VLOOKUP(dataset_table[[#This Row],[id]],dataset!$A$2:$I$2533,2,FALSE)</f>
        <v>Apocalypto</v>
      </c>
      <c r="C633" t="str">
        <f>VLOOKUP(dataset_table[[#This Row],[id]],dataset!$A$2:$I$2533,3,FALSE)</f>
        <v>Mel Gibson</v>
      </c>
      <c r="D633">
        <f>VLOOKUP(dataset_table[[#This Row],[id]],dataset!$A$2:$I$2533,4,FALSE)</f>
        <v>2006</v>
      </c>
      <c r="E633">
        <f>VLOOKUP(dataset_table[[#This Row],[id]],dataset!$A$2:$I$2533,5,FALSE)</f>
        <v>139</v>
      </c>
      <c r="F633">
        <f>VLOOKUP(dataset_table[[#This Row],[id]],dataset!$A$2:$I$2533,7,FALSE)</f>
        <v>7.8</v>
      </c>
      <c r="G633">
        <f>VLOOKUP(dataset_table[[#This Row],[id]],dataset!$A$2:$I$2533,8,FALSE)</f>
        <v>68</v>
      </c>
      <c r="H633">
        <f>VLOOKUP(dataset_table[[#This Row],[id]],dataset!$A$2:$I$2533,9,FALSE)</f>
        <v>50.87</v>
      </c>
    </row>
    <row r="634" spans="1:8">
      <c r="A634">
        <f>A633+1</f>
        <v>632</v>
      </c>
      <c r="B634" t="str">
        <f>VLOOKUP(dataset_table[[#This Row],[id]],dataset!$A$2:$I$2533,2,FALSE)</f>
        <v>Nightcrawler</v>
      </c>
      <c r="C634" t="str">
        <f>VLOOKUP(dataset_table[[#This Row],[id]],dataset!$A$2:$I$2533,3,FALSE)</f>
        <v>Dan Gilroy</v>
      </c>
      <c r="D634">
        <f>VLOOKUP(dataset_table[[#This Row],[id]],dataset!$A$2:$I$2533,4,FALSE)</f>
        <v>2014</v>
      </c>
      <c r="E634">
        <f>VLOOKUP(dataset_table[[#This Row],[id]],dataset!$A$2:$I$2533,5,FALSE)</f>
        <v>117</v>
      </c>
      <c r="F634">
        <f>VLOOKUP(dataset_table[[#This Row],[id]],dataset!$A$2:$I$2533,7,FALSE)</f>
        <v>7.8</v>
      </c>
      <c r="G634">
        <f>VLOOKUP(dataset_table[[#This Row],[id]],dataset!$A$2:$I$2533,8,FALSE)</f>
        <v>76</v>
      </c>
      <c r="H634">
        <f>VLOOKUP(dataset_table[[#This Row],[id]],dataset!$A$2:$I$2533,9,FALSE)</f>
        <v>32.380000000000003</v>
      </c>
    </row>
    <row r="635" spans="1:8">
      <c r="A635">
        <f>A634+1</f>
        <v>633</v>
      </c>
      <c r="B635" t="str">
        <f>VLOOKUP(dataset_table[[#This Row],[id]],dataset!$A$2:$I$2533,2,FALSE)</f>
        <v>The Fugitive</v>
      </c>
      <c r="C635" t="str">
        <f>VLOOKUP(dataset_table[[#This Row],[id]],dataset!$A$2:$I$2533,3,FALSE)</f>
        <v>Andrew Davis</v>
      </c>
      <c r="D635">
        <f>VLOOKUP(dataset_table[[#This Row],[id]],dataset!$A$2:$I$2533,4,FALSE)</f>
        <v>1993</v>
      </c>
      <c r="E635">
        <f>VLOOKUP(dataset_table[[#This Row],[id]],dataset!$A$2:$I$2533,5,FALSE)</f>
        <v>130</v>
      </c>
      <c r="F635">
        <f>VLOOKUP(dataset_table[[#This Row],[id]],dataset!$A$2:$I$2533,7,FALSE)</f>
        <v>7.8</v>
      </c>
      <c r="G635">
        <f>VLOOKUP(dataset_table[[#This Row],[id]],dataset!$A$2:$I$2533,8,FALSE)</f>
        <v>87</v>
      </c>
      <c r="H635">
        <f>VLOOKUP(dataset_table[[#This Row],[id]],dataset!$A$2:$I$2533,9,FALSE)</f>
        <v>183.88</v>
      </c>
    </row>
    <row r="636" spans="1:8">
      <c r="A636">
        <f>A635+1</f>
        <v>634</v>
      </c>
      <c r="B636" t="str">
        <f>VLOOKUP(dataset_table[[#This Row],[id]],dataset!$A$2:$I$2533,2,FALSE)</f>
        <v>Hidden Figures</v>
      </c>
      <c r="C636" t="str">
        <f>VLOOKUP(dataset_table[[#This Row],[id]],dataset!$A$2:$I$2533,3,FALSE)</f>
        <v>Theodore Melfi</v>
      </c>
      <c r="D636">
        <f>VLOOKUP(dataset_table[[#This Row],[id]],dataset!$A$2:$I$2533,4,FALSE)</f>
        <v>2016</v>
      </c>
      <c r="E636">
        <f>VLOOKUP(dataset_table[[#This Row],[id]],dataset!$A$2:$I$2533,5,FALSE)</f>
        <v>127</v>
      </c>
      <c r="F636">
        <f>VLOOKUP(dataset_table[[#This Row],[id]],dataset!$A$2:$I$2533,7,FALSE)</f>
        <v>7.8</v>
      </c>
      <c r="G636">
        <f>VLOOKUP(dataset_table[[#This Row],[id]],dataset!$A$2:$I$2533,8,FALSE)</f>
        <v>74</v>
      </c>
      <c r="H636">
        <f>VLOOKUP(dataset_table[[#This Row],[id]],dataset!$A$2:$I$2533,9,FALSE)</f>
        <v>169.61</v>
      </c>
    </row>
    <row r="637" spans="1:8">
      <c r="A637">
        <f>A636+1</f>
        <v>635</v>
      </c>
      <c r="B637" t="str">
        <f>VLOOKUP(dataset_table[[#This Row],[id]],dataset!$A$2:$I$2533,2,FALSE)</f>
        <v>American Gangster</v>
      </c>
      <c r="C637" t="str">
        <f>VLOOKUP(dataset_table[[#This Row],[id]],dataset!$A$2:$I$2533,3,FALSE)</f>
        <v>Ridley Scott</v>
      </c>
      <c r="D637">
        <f>VLOOKUP(dataset_table[[#This Row],[id]],dataset!$A$2:$I$2533,4,FALSE)</f>
        <v>2007</v>
      </c>
      <c r="E637">
        <f>VLOOKUP(dataset_table[[#This Row],[id]],dataset!$A$2:$I$2533,5,FALSE)</f>
        <v>157</v>
      </c>
      <c r="F637">
        <f>VLOOKUP(dataset_table[[#This Row],[id]],dataset!$A$2:$I$2533,7,FALSE)</f>
        <v>7.8</v>
      </c>
      <c r="G637">
        <f>VLOOKUP(dataset_table[[#This Row],[id]],dataset!$A$2:$I$2533,8,FALSE)</f>
        <v>76</v>
      </c>
      <c r="H637">
        <f>VLOOKUP(dataset_table[[#This Row],[id]],dataset!$A$2:$I$2533,9,FALSE)</f>
        <v>130.16</v>
      </c>
    </row>
    <row r="638" spans="1:8">
      <c r="A638">
        <f>A637+1</f>
        <v>636</v>
      </c>
      <c r="B638" t="str">
        <f>VLOOKUP(dataset_table[[#This Row],[id]],dataset!$A$2:$I$2533,2,FALSE)</f>
        <v>Atonement</v>
      </c>
      <c r="C638" t="str">
        <f>VLOOKUP(dataset_table[[#This Row],[id]],dataset!$A$2:$I$2533,3,FALSE)</f>
        <v>Joe Wright</v>
      </c>
      <c r="D638">
        <f>VLOOKUP(dataset_table[[#This Row],[id]],dataset!$A$2:$I$2533,4,FALSE)</f>
        <v>2007</v>
      </c>
      <c r="E638">
        <f>VLOOKUP(dataset_table[[#This Row],[id]],dataset!$A$2:$I$2533,5,FALSE)</f>
        <v>123</v>
      </c>
      <c r="F638">
        <f>VLOOKUP(dataset_table[[#This Row],[id]],dataset!$A$2:$I$2533,7,FALSE)</f>
        <v>7.8</v>
      </c>
      <c r="G638">
        <f>VLOOKUP(dataset_table[[#This Row],[id]],dataset!$A$2:$I$2533,8,FALSE)</f>
        <v>85</v>
      </c>
      <c r="H638">
        <f>VLOOKUP(dataset_table[[#This Row],[id]],dataset!$A$2:$I$2533,9,FALSE)</f>
        <v>50.93</v>
      </c>
    </row>
    <row r="639" spans="1:8">
      <c r="A639">
        <f>A638+1</f>
        <v>637</v>
      </c>
      <c r="B639" t="str">
        <f>VLOOKUP(dataset_table[[#This Row],[id]],dataset!$A$2:$I$2533,2,FALSE)</f>
        <v>The Killing Fields</v>
      </c>
      <c r="C639" t="str">
        <f>VLOOKUP(dataset_table[[#This Row],[id]],dataset!$A$2:$I$2533,3,FALSE)</f>
        <v>Roland Joffé</v>
      </c>
      <c r="D639">
        <f>VLOOKUP(dataset_table[[#This Row],[id]],dataset!$A$2:$I$2533,4,FALSE)</f>
        <v>1984</v>
      </c>
      <c r="E639">
        <f>VLOOKUP(dataset_table[[#This Row],[id]],dataset!$A$2:$I$2533,5,FALSE)</f>
        <v>141</v>
      </c>
      <c r="F639">
        <f>VLOOKUP(dataset_table[[#This Row],[id]],dataset!$A$2:$I$2533,7,FALSE)</f>
        <v>7.8</v>
      </c>
      <c r="G639">
        <f>VLOOKUP(dataset_table[[#This Row],[id]],dataset!$A$2:$I$2533,8,FALSE)</f>
        <v>76</v>
      </c>
      <c r="H639">
        <f>VLOOKUP(dataset_table[[#This Row],[id]],dataset!$A$2:$I$2533,9,FALSE)</f>
        <v>34.700000000000003</v>
      </c>
    </row>
    <row r="640" spans="1:8">
      <c r="A640">
        <f>A639+1</f>
        <v>638</v>
      </c>
      <c r="B640" t="str">
        <f>VLOOKUP(dataset_table[[#This Row],[id]],dataset!$A$2:$I$2533,2,FALSE)</f>
        <v>The Curious Case of Benjamin Button</v>
      </c>
      <c r="C640" t="str">
        <f>VLOOKUP(dataset_table[[#This Row],[id]],dataset!$A$2:$I$2533,3,FALSE)</f>
        <v>David Fincher</v>
      </c>
      <c r="D640">
        <f>VLOOKUP(dataset_table[[#This Row],[id]],dataset!$A$2:$I$2533,4,FALSE)</f>
        <v>2008</v>
      </c>
      <c r="E640">
        <f>VLOOKUP(dataset_table[[#This Row],[id]],dataset!$A$2:$I$2533,5,FALSE)</f>
        <v>166</v>
      </c>
      <c r="F640">
        <f>VLOOKUP(dataset_table[[#This Row],[id]],dataset!$A$2:$I$2533,7,FALSE)</f>
        <v>7.8</v>
      </c>
      <c r="G640">
        <f>VLOOKUP(dataset_table[[#This Row],[id]],dataset!$A$2:$I$2533,8,FALSE)</f>
        <v>70</v>
      </c>
      <c r="H640">
        <f>VLOOKUP(dataset_table[[#This Row],[id]],dataset!$A$2:$I$2533,9,FALSE)</f>
        <v>127.51</v>
      </c>
    </row>
    <row r="641" spans="1:8">
      <c r="A641">
        <f>A640+1</f>
        <v>639</v>
      </c>
      <c r="B641" t="str">
        <f>VLOOKUP(dataset_table[[#This Row],[id]],dataset!$A$2:$I$2533,2,FALSE)</f>
        <v>Captain America: Civil War</v>
      </c>
      <c r="C641" t="str">
        <f>VLOOKUP(dataset_table[[#This Row],[id]],dataset!$A$2:$I$2533,3,FALSE)</f>
        <v>Anthony Russo</v>
      </c>
      <c r="D641">
        <f>VLOOKUP(dataset_table[[#This Row],[id]],dataset!$A$2:$I$2533,4,FALSE)</f>
        <v>2016</v>
      </c>
      <c r="E641">
        <f>VLOOKUP(dataset_table[[#This Row],[id]],dataset!$A$2:$I$2533,5,FALSE)</f>
        <v>147</v>
      </c>
      <c r="F641">
        <f>VLOOKUP(dataset_table[[#This Row],[id]],dataset!$A$2:$I$2533,7,FALSE)</f>
        <v>7.8</v>
      </c>
      <c r="G641">
        <f>VLOOKUP(dataset_table[[#This Row],[id]],dataset!$A$2:$I$2533,8,FALSE)</f>
        <v>75</v>
      </c>
      <c r="H641">
        <f>VLOOKUP(dataset_table[[#This Row],[id]],dataset!$A$2:$I$2533,9,FALSE)</f>
        <v>408.08</v>
      </c>
    </row>
    <row r="642" spans="1:8">
      <c r="A642">
        <f>A641+1</f>
        <v>640</v>
      </c>
      <c r="B642" t="str">
        <f>VLOOKUP(dataset_table[[#This Row],[id]],dataset!$A$2:$I$2533,2,FALSE)</f>
        <v>The Untouchables</v>
      </c>
      <c r="C642" t="str">
        <f>VLOOKUP(dataset_table[[#This Row],[id]],dataset!$A$2:$I$2533,3,FALSE)</f>
        <v>Brian De Palma</v>
      </c>
      <c r="D642">
        <f>VLOOKUP(dataset_table[[#This Row],[id]],dataset!$A$2:$I$2533,4,FALSE)</f>
        <v>1987</v>
      </c>
      <c r="E642">
        <f>VLOOKUP(dataset_table[[#This Row],[id]],dataset!$A$2:$I$2533,5,FALSE)</f>
        <v>119</v>
      </c>
      <c r="F642">
        <f>VLOOKUP(dataset_table[[#This Row],[id]],dataset!$A$2:$I$2533,7,FALSE)</f>
        <v>7.8</v>
      </c>
      <c r="G642">
        <f>VLOOKUP(dataset_table[[#This Row],[id]],dataset!$A$2:$I$2533,8,FALSE)</f>
        <v>79</v>
      </c>
      <c r="H642">
        <f>VLOOKUP(dataset_table[[#This Row],[id]],dataset!$A$2:$I$2533,9,FALSE)</f>
        <v>76.27</v>
      </c>
    </row>
    <row r="643" spans="1:8">
      <c r="A643">
        <f>A642+1</f>
        <v>641</v>
      </c>
      <c r="B643" t="str">
        <f>VLOOKUP(dataset_table[[#This Row],[id]],dataset!$A$2:$I$2533,2,FALSE)</f>
        <v>Taken</v>
      </c>
      <c r="C643" t="str">
        <f>VLOOKUP(dataset_table[[#This Row],[id]],dataset!$A$2:$I$2533,3,FALSE)</f>
        <v>Pierre Morel</v>
      </c>
      <c r="D643">
        <f>VLOOKUP(dataset_table[[#This Row],[id]],dataset!$A$2:$I$2533,4,FALSE)</f>
        <v>2008</v>
      </c>
      <c r="E643">
        <f>VLOOKUP(dataset_table[[#This Row],[id]],dataset!$A$2:$I$2533,5,FALSE)</f>
        <v>90</v>
      </c>
      <c r="F643">
        <f>VLOOKUP(dataset_table[[#This Row],[id]],dataset!$A$2:$I$2533,7,FALSE)</f>
        <v>7.8</v>
      </c>
      <c r="G643">
        <f>VLOOKUP(dataset_table[[#This Row],[id]],dataset!$A$2:$I$2533,8,FALSE)</f>
        <v>51</v>
      </c>
      <c r="H643">
        <f>VLOOKUP(dataset_table[[#This Row],[id]],dataset!$A$2:$I$2533,9,FALSE)</f>
        <v>145</v>
      </c>
    </row>
    <row r="644" spans="1:8">
      <c r="A644">
        <f>A643+1</f>
        <v>642</v>
      </c>
      <c r="B644" t="str">
        <f>VLOOKUP(dataset_table[[#This Row],[id]],dataset!$A$2:$I$2533,2,FALSE)</f>
        <v>Cast Away</v>
      </c>
      <c r="C644" t="str">
        <f>VLOOKUP(dataset_table[[#This Row],[id]],dataset!$A$2:$I$2533,3,FALSE)</f>
        <v>Robert Zemeckis</v>
      </c>
      <c r="D644">
        <f>VLOOKUP(dataset_table[[#This Row],[id]],dataset!$A$2:$I$2533,4,FALSE)</f>
        <v>2000</v>
      </c>
      <c r="E644">
        <f>VLOOKUP(dataset_table[[#This Row],[id]],dataset!$A$2:$I$2533,5,FALSE)</f>
        <v>143</v>
      </c>
      <c r="F644">
        <f>VLOOKUP(dataset_table[[#This Row],[id]],dataset!$A$2:$I$2533,7,FALSE)</f>
        <v>7.8</v>
      </c>
      <c r="G644">
        <f>VLOOKUP(dataset_table[[#This Row],[id]],dataset!$A$2:$I$2533,8,FALSE)</f>
        <v>73</v>
      </c>
      <c r="H644">
        <f>VLOOKUP(dataset_table[[#This Row],[id]],dataset!$A$2:$I$2533,9,FALSE)</f>
        <v>233.63</v>
      </c>
    </row>
    <row r="645" spans="1:8">
      <c r="A645">
        <f>A644+1</f>
        <v>643</v>
      </c>
      <c r="B645" t="str">
        <f>VLOOKUP(dataset_table[[#This Row],[id]],dataset!$A$2:$I$2533,2,FALSE)</f>
        <v>Back to the Future Part II</v>
      </c>
      <c r="C645" t="str">
        <f>VLOOKUP(dataset_table[[#This Row],[id]],dataset!$A$2:$I$2533,3,FALSE)</f>
        <v>Robert Zemeckis</v>
      </c>
      <c r="D645">
        <f>VLOOKUP(dataset_table[[#This Row],[id]],dataset!$A$2:$I$2533,4,FALSE)</f>
        <v>1989</v>
      </c>
      <c r="E645">
        <f>VLOOKUP(dataset_table[[#This Row],[id]],dataset!$A$2:$I$2533,5,FALSE)</f>
        <v>108</v>
      </c>
      <c r="F645">
        <f>VLOOKUP(dataset_table[[#This Row],[id]],dataset!$A$2:$I$2533,7,FALSE)</f>
        <v>7.8</v>
      </c>
      <c r="G645">
        <f>VLOOKUP(dataset_table[[#This Row],[id]],dataset!$A$2:$I$2533,8,FALSE)</f>
        <v>57</v>
      </c>
      <c r="H645">
        <f>VLOOKUP(dataset_table[[#This Row],[id]],dataset!$A$2:$I$2533,9,FALSE)</f>
        <v>118.5</v>
      </c>
    </row>
    <row r="646" spans="1:8">
      <c r="A646">
        <f>A645+1</f>
        <v>644</v>
      </c>
      <c r="B646" t="str">
        <f>VLOOKUP(dataset_table[[#This Row],[id]],dataset!$A$2:$I$2533,2,FALSE)</f>
        <v>The Worst Person in the World</v>
      </c>
      <c r="C646" t="str">
        <f>VLOOKUP(dataset_table[[#This Row],[id]],dataset!$A$2:$I$2533,3,FALSE)</f>
        <v>Joachim Trier</v>
      </c>
      <c r="D646">
        <f>VLOOKUP(dataset_table[[#This Row],[id]],dataset!$A$2:$I$2533,4,FALSE)</f>
        <v>2021</v>
      </c>
      <c r="E646">
        <f>VLOOKUP(dataset_table[[#This Row],[id]],dataset!$A$2:$I$2533,5,FALSE)</f>
        <v>128</v>
      </c>
      <c r="F646">
        <f>VLOOKUP(dataset_table[[#This Row],[id]],dataset!$A$2:$I$2533,7,FALSE)</f>
        <v>7.8</v>
      </c>
      <c r="G646">
        <f>VLOOKUP(dataset_table[[#This Row],[id]],dataset!$A$2:$I$2533,8,FALSE)</f>
        <v>90</v>
      </c>
      <c r="H646">
        <f>VLOOKUP(dataset_table[[#This Row],[id]],dataset!$A$2:$I$2533,9,FALSE)</f>
        <v>0</v>
      </c>
    </row>
    <row r="647" spans="1:8">
      <c r="A647">
        <f>A646+1</f>
        <v>645</v>
      </c>
      <c r="B647" t="str">
        <f>VLOOKUP(dataset_table[[#This Row],[id]],dataset!$A$2:$I$2533,2,FALSE)</f>
        <v>Willy Wonka &amp; the Chocolate Factory</v>
      </c>
      <c r="C647" t="str">
        <f>VLOOKUP(dataset_table[[#This Row],[id]],dataset!$A$2:$I$2533,3,FALSE)</f>
        <v>Mel Stuart</v>
      </c>
      <c r="D647">
        <f>VLOOKUP(dataset_table[[#This Row],[id]],dataset!$A$2:$I$2533,4,FALSE)</f>
        <v>1971</v>
      </c>
      <c r="E647">
        <f>VLOOKUP(dataset_table[[#This Row],[id]],dataset!$A$2:$I$2533,5,FALSE)</f>
        <v>100</v>
      </c>
      <c r="F647">
        <f>VLOOKUP(dataset_table[[#This Row],[id]],dataset!$A$2:$I$2533,7,FALSE)</f>
        <v>7.8</v>
      </c>
      <c r="G647">
        <f>VLOOKUP(dataset_table[[#This Row],[id]],dataset!$A$2:$I$2533,8,FALSE)</f>
        <v>67</v>
      </c>
      <c r="H647">
        <f>VLOOKUP(dataset_table[[#This Row],[id]],dataset!$A$2:$I$2533,9,FALSE)</f>
        <v>4</v>
      </c>
    </row>
    <row r="648" spans="1:8">
      <c r="A648">
        <f>A647+1</f>
        <v>646</v>
      </c>
      <c r="B648" t="str">
        <f>VLOOKUP(dataset_table[[#This Row],[id]],dataset!$A$2:$I$2533,2,FALSE)</f>
        <v>The Outlaw Josey Wales</v>
      </c>
      <c r="C648" t="str">
        <f>VLOOKUP(dataset_table[[#This Row],[id]],dataset!$A$2:$I$2533,3,FALSE)</f>
        <v>Clint Eastwood</v>
      </c>
      <c r="D648">
        <f>VLOOKUP(dataset_table[[#This Row],[id]],dataset!$A$2:$I$2533,4,FALSE)</f>
        <v>1976</v>
      </c>
      <c r="E648">
        <f>VLOOKUP(dataset_table[[#This Row],[id]],dataset!$A$2:$I$2533,5,FALSE)</f>
        <v>135</v>
      </c>
      <c r="F648">
        <f>VLOOKUP(dataset_table[[#This Row],[id]],dataset!$A$2:$I$2533,7,FALSE)</f>
        <v>7.8</v>
      </c>
      <c r="G648">
        <f>VLOOKUP(dataset_table[[#This Row],[id]],dataset!$A$2:$I$2533,8,FALSE)</f>
        <v>69</v>
      </c>
      <c r="H648">
        <f>VLOOKUP(dataset_table[[#This Row],[id]],dataset!$A$2:$I$2533,9,FALSE)</f>
        <v>31.8</v>
      </c>
    </row>
    <row r="649" spans="1:8">
      <c r="A649">
        <f>A648+1</f>
        <v>647</v>
      </c>
      <c r="B649" t="str">
        <f>VLOOKUP(dataset_table[[#This Row],[id]],dataset!$A$2:$I$2533,2,FALSE)</f>
        <v>Captain America: The Winter Soldier</v>
      </c>
      <c r="C649" t="str">
        <f>VLOOKUP(dataset_table[[#This Row],[id]],dataset!$A$2:$I$2533,3,FALSE)</f>
        <v>Anthony Russo</v>
      </c>
      <c r="D649">
        <f>VLOOKUP(dataset_table[[#This Row],[id]],dataset!$A$2:$I$2533,4,FALSE)</f>
        <v>2014</v>
      </c>
      <c r="E649">
        <f>VLOOKUP(dataset_table[[#This Row],[id]],dataset!$A$2:$I$2533,5,FALSE)</f>
        <v>136</v>
      </c>
      <c r="F649">
        <f>VLOOKUP(dataset_table[[#This Row],[id]],dataset!$A$2:$I$2533,7,FALSE)</f>
        <v>7.8</v>
      </c>
      <c r="G649">
        <f>VLOOKUP(dataset_table[[#This Row],[id]],dataset!$A$2:$I$2533,8,FALSE)</f>
        <v>70</v>
      </c>
      <c r="H649">
        <f>VLOOKUP(dataset_table[[#This Row],[id]],dataset!$A$2:$I$2533,9,FALSE)</f>
        <v>259.77</v>
      </c>
    </row>
    <row r="650" spans="1:8">
      <c r="A650">
        <f>A649+1</f>
        <v>648</v>
      </c>
      <c r="B650" t="str">
        <f>VLOOKUP(dataset_table[[#This Row],[id]],dataset!$A$2:$I$2533,2,FALSE)</f>
        <v>Skyfall</v>
      </c>
      <c r="C650" t="str">
        <f>VLOOKUP(dataset_table[[#This Row],[id]],dataset!$A$2:$I$2533,3,FALSE)</f>
        <v>Sam Mendes</v>
      </c>
      <c r="D650">
        <f>VLOOKUP(dataset_table[[#This Row],[id]],dataset!$A$2:$I$2533,4,FALSE)</f>
        <v>2012</v>
      </c>
      <c r="E650">
        <f>VLOOKUP(dataset_table[[#This Row],[id]],dataset!$A$2:$I$2533,5,FALSE)</f>
        <v>143</v>
      </c>
      <c r="F650">
        <f>VLOOKUP(dataset_table[[#This Row],[id]],dataset!$A$2:$I$2533,7,FALSE)</f>
        <v>7.8</v>
      </c>
      <c r="G650">
        <f>VLOOKUP(dataset_table[[#This Row],[id]],dataset!$A$2:$I$2533,8,FALSE)</f>
        <v>81</v>
      </c>
      <c r="H650">
        <f>VLOOKUP(dataset_table[[#This Row],[id]],dataset!$A$2:$I$2533,9,FALSE)</f>
        <v>304.36</v>
      </c>
    </row>
    <row r="651" spans="1:8">
      <c r="A651">
        <f>A650+1</f>
        <v>649</v>
      </c>
      <c r="B651" t="str">
        <f>VLOOKUP(dataset_table[[#This Row],[id]],dataset!$A$2:$I$2533,2,FALSE)</f>
        <v>Captain Phillips</v>
      </c>
      <c r="C651" t="str">
        <f>VLOOKUP(dataset_table[[#This Row],[id]],dataset!$A$2:$I$2533,3,FALSE)</f>
        <v>Paul Greengrass</v>
      </c>
      <c r="D651">
        <f>VLOOKUP(dataset_table[[#This Row],[id]],dataset!$A$2:$I$2533,4,FALSE)</f>
        <v>2013</v>
      </c>
      <c r="E651">
        <f>VLOOKUP(dataset_table[[#This Row],[id]],dataset!$A$2:$I$2533,5,FALSE)</f>
        <v>134</v>
      </c>
      <c r="F651">
        <f>VLOOKUP(dataset_table[[#This Row],[id]],dataset!$A$2:$I$2533,7,FALSE)</f>
        <v>7.8</v>
      </c>
      <c r="G651">
        <f>VLOOKUP(dataset_table[[#This Row],[id]],dataset!$A$2:$I$2533,8,FALSE)</f>
        <v>82</v>
      </c>
      <c r="H651">
        <f>VLOOKUP(dataset_table[[#This Row],[id]],dataset!$A$2:$I$2533,9,FALSE)</f>
        <v>107.1</v>
      </c>
    </row>
    <row r="652" spans="1:8">
      <c r="A652">
        <f>A651+1</f>
        <v>650</v>
      </c>
      <c r="B652" t="str">
        <f>VLOOKUP(dataset_table[[#This Row],[id]],dataset!$A$2:$I$2533,2,FALSE)</f>
        <v>Manchester by the Sea</v>
      </c>
      <c r="C652" t="str">
        <f>VLOOKUP(dataset_table[[#This Row],[id]],dataset!$A$2:$I$2533,3,FALSE)</f>
        <v>Kenneth Lonergan</v>
      </c>
      <c r="D652">
        <f>VLOOKUP(dataset_table[[#This Row],[id]],dataset!$A$2:$I$2533,4,FALSE)</f>
        <v>2016</v>
      </c>
      <c r="E652">
        <f>VLOOKUP(dataset_table[[#This Row],[id]],dataset!$A$2:$I$2533,5,FALSE)</f>
        <v>137</v>
      </c>
      <c r="F652">
        <f>VLOOKUP(dataset_table[[#This Row],[id]],dataset!$A$2:$I$2533,7,FALSE)</f>
        <v>7.8</v>
      </c>
      <c r="G652">
        <f>VLOOKUP(dataset_table[[#This Row],[id]],dataset!$A$2:$I$2533,8,FALSE)</f>
        <v>96</v>
      </c>
      <c r="H652">
        <f>VLOOKUP(dataset_table[[#This Row],[id]],dataset!$A$2:$I$2533,9,FALSE)</f>
        <v>47.7</v>
      </c>
    </row>
    <row r="653" spans="1:8">
      <c r="A653">
        <f>A652+1</f>
        <v>651</v>
      </c>
      <c r="B653" t="str">
        <f>VLOOKUP(dataset_table[[#This Row],[id]],dataset!$A$2:$I$2533,2,FALSE)</f>
        <v>Captain Fantastic</v>
      </c>
      <c r="C653" t="str">
        <f>VLOOKUP(dataset_table[[#This Row],[id]],dataset!$A$2:$I$2533,3,FALSE)</f>
        <v>Matt Ross</v>
      </c>
      <c r="D653">
        <f>VLOOKUP(dataset_table[[#This Row],[id]],dataset!$A$2:$I$2533,4,FALSE)</f>
        <v>2016</v>
      </c>
      <c r="E653">
        <f>VLOOKUP(dataset_table[[#This Row],[id]],dataset!$A$2:$I$2533,5,FALSE)</f>
        <v>118</v>
      </c>
      <c r="F653">
        <f>VLOOKUP(dataset_table[[#This Row],[id]],dataset!$A$2:$I$2533,7,FALSE)</f>
        <v>7.8</v>
      </c>
      <c r="G653">
        <f>VLOOKUP(dataset_table[[#This Row],[id]],dataset!$A$2:$I$2533,8,FALSE)</f>
        <v>72</v>
      </c>
      <c r="H653">
        <f>VLOOKUP(dataset_table[[#This Row],[id]],dataset!$A$2:$I$2533,9,FALSE)</f>
        <v>5.88</v>
      </c>
    </row>
    <row r="654" spans="1:8">
      <c r="A654">
        <f>A653+1</f>
        <v>652</v>
      </c>
      <c r="B654" t="str">
        <f>VLOOKUP(dataset_table[[#This Row],[id]],dataset!$A$2:$I$2533,2,FALSE)</f>
        <v>The Hobbit: The Desolation of Smaug</v>
      </c>
      <c r="C654" t="str">
        <f>VLOOKUP(dataset_table[[#This Row],[id]],dataset!$A$2:$I$2533,3,FALSE)</f>
        <v>Peter Jackson</v>
      </c>
      <c r="D654">
        <f>VLOOKUP(dataset_table[[#This Row],[id]],dataset!$A$2:$I$2533,4,FALSE)</f>
        <v>2013</v>
      </c>
      <c r="E654">
        <f>VLOOKUP(dataset_table[[#This Row],[id]],dataset!$A$2:$I$2533,5,FALSE)</f>
        <v>161</v>
      </c>
      <c r="F654">
        <f>VLOOKUP(dataset_table[[#This Row],[id]],dataset!$A$2:$I$2533,7,FALSE)</f>
        <v>7.8</v>
      </c>
      <c r="G654">
        <f>VLOOKUP(dataset_table[[#This Row],[id]],dataset!$A$2:$I$2533,8,FALSE)</f>
        <v>66</v>
      </c>
      <c r="H654">
        <f>VLOOKUP(dataset_table[[#This Row],[id]],dataset!$A$2:$I$2533,9,FALSE)</f>
        <v>258.37</v>
      </c>
    </row>
    <row r="655" spans="1:8">
      <c r="A655">
        <f>A654+1</f>
        <v>653</v>
      </c>
      <c r="B655" t="str">
        <f>VLOOKUP(dataset_table[[#This Row],[id]],dataset!$A$2:$I$2533,2,FALSE)</f>
        <v>Gattaca</v>
      </c>
      <c r="C655" t="str">
        <f>VLOOKUP(dataset_table[[#This Row],[id]],dataset!$A$2:$I$2533,3,FALSE)</f>
        <v>Andrew Niccol</v>
      </c>
      <c r="D655">
        <f>VLOOKUP(dataset_table[[#This Row],[id]],dataset!$A$2:$I$2533,4,FALSE)</f>
        <v>1997</v>
      </c>
      <c r="E655">
        <f>VLOOKUP(dataset_table[[#This Row],[id]],dataset!$A$2:$I$2533,5,FALSE)</f>
        <v>106</v>
      </c>
      <c r="F655">
        <f>VLOOKUP(dataset_table[[#This Row],[id]],dataset!$A$2:$I$2533,7,FALSE)</f>
        <v>7.8</v>
      </c>
      <c r="G655">
        <f>VLOOKUP(dataset_table[[#This Row],[id]],dataset!$A$2:$I$2533,8,FALSE)</f>
        <v>64</v>
      </c>
      <c r="H655">
        <f>VLOOKUP(dataset_table[[#This Row],[id]],dataset!$A$2:$I$2533,9,FALSE)</f>
        <v>12.34</v>
      </c>
    </row>
    <row r="656" spans="1:8">
      <c r="A656">
        <f>A655+1</f>
        <v>654</v>
      </c>
      <c r="B656" t="str">
        <f>VLOOKUP(dataset_table[[#This Row],[id]],dataset!$A$2:$I$2533,2,FALSE)</f>
        <v>Misery</v>
      </c>
      <c r="C656" t="str">
        <f>VLOOKUP(dataset_table[[#This Row],[id]],dataset!$A$2:$I$2533,3,FALSE)</f>
        <v>Rob Reiner</v>
      </c>
      <c r="D656">
        <f>VLOOKUP(dataset_table[[#This Row],[id]],dataset!$A$2:$I$2533,4,FALSE)</f>
        <v>1990</v>
      </c>
      <c r="E656">
        <f>VLOOKUP(dataset_table[[#This Row],[id]],dataset!$A$2:$I$2533,5,FALSE)</f>
        <v>107</v>
      </c>
      <c r="F656">
        <f>VLOOKUP(dataset_table[[#This Row],[id]],dataset!$A$2:$I$2533,7,FALSE)</f>
        <v>7.8</v>
      </c>
      <c r="G656">
        <f>VLOOKUP(dataset_table[[#This Row],[id]],dataset!$A$2:$I$2533,8,FALSE)</f>
        <v>75</v>
      </c>
      <c r="H656">
        <f>VLOOKUP(dataset_table[[#This Row],[id]],dataset!$A$2:$I$2533,9,FALSE)</f>
        <v>61.28</v>
      </c>
    </row>
    <row r="657" spans="1:8">
      <c r="A657">
        <f>A656+1</f>
        <v>655</v>
      </c>
      <c r="B657" t="str">
        <f>VLOOKUP(dataset_table[[#This Row],[id]],dataset!$A$2:$I$2533,2,FALSE)</f>
        <v>The Last Samurai</v>
      </c>
      <c r="C657" t="str">
        <f>VLOOKUP(dataset_table[[#This Row],[id]],dataset!$A$2:$I$2533,3,FALSE)</f>
        <v>Edward Zwick</v>
      </c>
      <c r="D657">
        <f>VLOOKUP(dataset_table[[#This Row],[id]],dataset!$A$2:$I$2533,4,FALSE)</f>
        <v>2003</v>
      </c>
      <c r="E657">
        <f>VLOOKUP(dataset_table[[#This Row],[id]],dataset!$A$2:$I$2533,5,FALSE)</f>
        <v>154</v>
      </c>
      <c r="F657">
        <f>VLOOKUP(dataset_table[[#This Row],[id]],dataset!$A$2:$I$2533,7,FALSE)</f>
        <v>7.8</v>
      </c>
      <c r="G657">
        <f>VLOOKUP(dataset_table[[#This Row],[id]],dataset!$A$2:$I$2533,8,FALSE)</f>
        <v>55</v>
      </c>
      <c r="H657">
        <f>VLOOKUP(dataset_table[[#This Row],[id]],dataset!$A$2:$I$2533,9,FALSE)</f>
        <v>111.11</v>
      </c>
    </row>
    <row r="658" spans="1:8">
      <c r="A658">
        <f>A657+1</f>
        <v>656</v>
      </c>
      <c r="B658" t="str">
        <f>VLOOKUP(dataset_table[[#This Row],[id]],dataset!$A$2:$I$2533,2,FALSE)</f>
        <v>Big Hero 6</v>
      </c>
      <c r="C658" t="str">
        <f>VLOOKUP(dataset_table[[#This Row],[id]],dataset!$A$2:$I$2533,3,FALSE)</f>
        <v>Don Hall</v>
      </c>
      <c r="D658">
        <f>VLOOKUP(dataset_table[[#This Row],[id]],dataset!$A$2:$I$2533,4,FALSE)</f>
        <v>2014</v>
      </c>
      <c r="E658">
        <f>VLOOKUP(dataset_table[[#This Row],[id]],dataset!$A$2:$I$2533,5,FALSE)</f>
        <v>102</v>
      </c>
      <c r="F658">
        <f>VLOOKUP(dataset_table[[#This Row],[id]],dataset!$A$2:$I$2533,7,FALSE)</f>
        <v>7.8</v>
      </c>
      <c r="G658">
        <f>VLOOKUP(dataset_table[[#This Row],[id]],dataset!$A$2:$I$2533,8,FALSE)</f>
        <v>74</v>
      </c>
      <c r="H658">
        <f>VLOOKUP(dataset_table[[#This Row],[id]],dataset!$A$2:$I$2533,9,FALSE)</f>
        <v>222.53</v>
      </c>
    </row>
    <row r="659" spans="1:8">
      <c r="A659">
        <f>A658+1</f>
        <v>657</v>
      </c>
      <c r="B659" t="str">
        <f>VLOOKUP(dataset_table[[#This Row],[id]],dataset!$A$2:$I$2533,2,FALSE)</f>
        <v>Thirteen Lives</v>
      </c>
      <c r="C659" t="str">
        <f>VLOOKUP(dataset_table[[#This Row],[id]],dataset!$A$2:$I$2533,3,FALSE)</f>
        <v>Ron Howard</v>
      </c>
      <c r="D659">
        <f>VLOOKUP(dataset_table[[#This Row],[id]],dataset!$A$2:$I$2533,4,FALSE)</f>
        <v>2022</v>
      </c>
      <c r="E659">
        <f>VLOOKUP(dataset_table[[#This Row],[id]],dataset!$A$2:$I$2533,5,FALSE)</f>
        <v>147</v>
      </c>
      <c r="F659">
        <f>VLOOKUP(dataset_table[[#This Row],[id]],dataset!$A$2:$I$2533,7,FALSE)</f>
        <v>7.8</v>
      </c>
      <c r="G659">
        <f>VLOOKUP(dataset_table[[#This Row],[id]],dataset!$A$2:$I$2533,8,FALSE)</f>
        <v>66</v>
      </c>
      <c r="H659">
        <f>VLOOKUP(dataset_table[[#This Row],[id]],dataset!$A$2:$I$2533,9,FALSE)</f>
        <v>0</v>
      </c>
    </row>
    <row r="660" spans="1:8">
      <c r="A660">
        <f>A659+1</f>
        <v>658</v>
      </c>
      <c r="B660" t="str">
        <f>VLOOKUP(dataset_table[[#This Row],[id]],dataset!$A$2:$I$2533,2,FALSE)</f>
        <v>Midnight Cowboy</v>
      </c>
      <c r="C660" t="str">
        <f>VLOOKUP(dataset_table[[#This Row],[id]],dataset!$A$2:$I$2533,3,FALSE)</f>
        <v>John Schlesinger</v>
      </c>
      <c r="D660">
        <f>VLOOKUP(dataset_table[[#This Row],[id]],dataset!$A$2:$I$2533,4,FALSE)</f>
        <v>1969</v>
      </c>
      <c r="E660">
        <f>VLOOKUP(dataset_table[[#This Row],[id]],dataset!$A$2:$I$2533,5,FALSE)</f>
        <v>113</v>
      </c>
      <c r="F660">
        <f>VLOOKUP(dataset_table[[#This Row],[id]],dataset!$A$2:$I$2533,7,FALSE)</f>
        <v>7.8</v>
      </c>
      <c r="G660">
        <f>VLOOKUP(dataset_table[[#This Row],[id]],dataset!$A$2:$I$2533,8,FALSE)</f>
        <v>79</v>
      </c>
      <c r="H660">
        <f>VLOOKUP(dataset_table[[#This Row],[id]],dataset!$A$2:$I$2533,9,FALSE)</f>
        <v>44.79</v>
      </c>
    </row>
    <row r="661" spans="1:8">
      <c r="A661">
        <f>A660+1</f>
        <v>659</v>
      </c>
      <c r="B661" t="str">
        <f>VLOOKUP(dataset_table[[#This Row],[id]],dataset!$A$2:$I$2533,2,FALSE)</f>
        <v>Boyz n the Hood</v>
      </c>
      <c r="C661" t="str">
        <f>VLOOKUP(dataset_table[[#This Row],[id]],dataset!$A$2:$I$2533,3,FALSE)</f>
        <v>John Singleton</v>
      </c>
      <c r="D661">
        <f>VLOOKUP(dataset_table[[#This Row],[id]],dataset!$A$2:$I$2533,4,FALSE)</f>
        <v>1991</v>
      </c>
      <c r="E661">
        <f>VLOOKUP(dataset_table[[#This Row],[id]],dataset!$A$2:$I$2533,5,FALSE)</f>
        <v>112</v>
      </c>
      <c r="F661">
        <f>VLOOKUP(dataset_table[[#This Row],[id]],dataset!$A$2:$I$2533,7,FALSE)</f>
        <v>7.8</v>
      </c>
      <c r="G661">
        <f>VLOOKUP(dataset_table[[#This Row],[id]],dataset!$A$2:$I$2533,8,FALSE)</f>
        <v>76</v>
      </c>
      <c r="H661">
        <f>VLOOKUP(dataset_table[[#This Row],[id]],dataset!$A$2:$I$2533,9,FALSE)</f>
        <v>57.5</v>
      </c>
    </row>
    <row r="662" spans="1:8">
      <c r="A662">
        <f>A661+1</f>
        <v>660</v>
      </c>
      <c r="B662" t="str">
        <f>VLOOKUP(dataset_table[[#This Row],[id]],dataset!$A$2:$I$2533,2,FALSE)</f>
        <v>I Saw the Devil</v>
      </c>
      <c r="C662" t="str">
        <f>VLOOKUP(dataset_table[[#This Row],[id]],dataset!$A$2:$I$2533,3,FALSE)</f>
        <v>Jee-woon Kim</v>
      </c>
      <c r="D662">
        <f>VLOOKUP(dataset_table[[#This Row],[id]],dataset!$A$2:$I$2533,4,FALSE)</f>
        <v>2010</v>
      </c>
      <c r="E662">
        <f>VLOOKUP(dataset_table[[#This Row],[id]],dataset!$A$2:$I$2533,5,FALSE)</f>
        <v>144</v>
      </c>
      <c r="F662">
        <f>VLOOKUP(dataset_table[[#This Row],[id]],dataset!$A$2:$I$2533,7,FALSE)</f>
        <v>7.8</v>
      </c>
      <c r="G662">
        <f>VLOOKUP(dataset_table[[#This Row],[id]],dataset!$A$2:$I$2533,8,FALSE)</f>
        <v>67</v>
      </c>
      <c r="H662">
        <f>VLOOKUP(dataset_table[[#This Row],[id]],dataset!$A$2:$I$2533,9,FALSE)</f>
        <v>0.13</v>
      </c>
    </row>
    <row r="663" spans="1:8">
      <c r="A663">
        <f>A662+1</f>
        <v>661</v>
      </c>
      <c r="B663" t="str">
        <f>VLOOKUP(dataset_table[[#This Row],[id]],dataset!$A$2:$I$2533,2,FALSE)</f>
        <v>Mary Poppins</v>
      </c>
      <c r="C663" t="str">
        <f>VLOOKUP(dataset_table[[#This Row],[id]],dataset!$A$2:$I$2533,3,FALSE)</f>
        <v>Robert Stevenson</v>
      </c>
      <c r="D663">
        <f>VLOOKUP(dataset_table[[#This Row],[id]],dataset!$A$2:$I$2533,4,FALSE)</f>
        <v>1964</v>
      </c>
      <c r="E663">
        <f>VLOOKUP(dataset_table[[#This Row],[id]],dataset!$A$2:$I$2533,5,FALSE)</f>
        <v>139</v>
      </c>
      <c r="F663">
        <f>VLOOKUP(dataset_table[[#This Row],[id]],dataset!$A$2:$I$2533,7,FALSE)</f>
        <v>7.8</v>
      </c>
      <c r="G663">
        <f>VLOOKUP(dataset_table[[#This Row],[id]],dataset!$A$2:$I$2533,8,FALSE)</f>
        <v>88</v>
      </c>
      <c r="H663">
        <f>VLOOKUP(dataset_table[[#This Row],[id]],dataset!$A$2:$I$2533,9,FALSE)</f>
        <v>102.27</v>
      </c>
    </row>
    <row r="664" spans="1:8">
      <c r="A664">
        <f>A663+1</f>
        <v>662</v>
      </c>
      <c r="B664" t="str">
        <f>VLOOKUP(dataset_table[[#This Row],[id]],dataset!$A$2:$I$2533,2,FALSE)</f>
        <v>Walk the Line</v>
      </c>
      <c r="C664" t="str">
        <f>VLOOKUP(dataset_table[[#This Row],[id]],dataset!$A$2:$I$2533,3,FALSE)</f>
        <v>James Mangold</v>
      </c>
      <c r="D664">
        <f>VLOOKUP(dataset_table[[#This Row],[id]],dataset!$A$2:$I$2533,4,FALSE)</f>
        <v>2005</v>
      </c>
      <c r="E664">
        <f>VLOOKUP(dataset_table[[#This Row],[id]],dataset!$A$2:$I$2533,5,FALSE)</f>
        <v>136</v>
      </c>
      <c r="F664">
        <f>VLOOKUP(dataset_table[[#This Row],[id]],dataset!$A$2:$I$2533,7,FALSE)</f>
        <v>7.8</v>
      </c>
      <c r="G664">
        <f>VLOOKUP(dataset_table[[#This Row],[id]],dataset!$A$2:$I$2533,8,FALSE)</f>
        <v>72</v>
      </c>
      <c r="H664">
        <f>VLOOKUP(dataset_table[[#This Row],[id]],dataset!$A$2:$I$2533,9,FALSE)</f>
        <v>119.52</v>
      </c>
    </row>
    <row r="665" spans="1:8">
      <c r="A665">
        <f>A664+1</f>
        <v>663</v>
      </c>
      <c r="B665" t="str">
        <f>VLOOKUP(dataset_table[[#This Row],[id]],dataset!$A$2:$I$2533,2,FALSE)</f>
        <v>East of Eden</v>
      </c>
      <c r="C665" t="str">
        <f>VLOOKUP(dataset_table[[#This Row],[id]],dataset!$A$2:$I$2533,3,FALSE)</f>
        <v>Elia Kazan</v>
      </c>
      <c r="D665">
        <f>VLOOKUP(dataset_table[[#This Row],[id]],dataset!$A$2:$I$2533,4,FALSE)</f>
        <v>1955</v>
      </c>
      <c r="E665">
        <f>VLOOKUP(dataset_table[[#This Row],[id]],dataset!$A$2:$I$2533,5,FALSE)</f>
        <v>118</v>
      </c>
      <c r="F665">
        <f>VLOOKUP(dataset_table[[#This Row],[id]],dataset!$A$2:$I$2533,7,FALSE)</f>
        <v>7.8</v>
      </c>
      <c r="G665">
        <f>VLOOKUP(dataset_table[[#This Row],[id]],dataset!$A$2:$I$2533,8,FALSE)</f>
        <v>72</v>
      </c>
      <c r="H665">
        <f>VLOOKUP(dataset_table[[#This Row],[id]],dataset!$A$2:$I$2533,9,FALSE)</f>
        <v>0</v>
      </c>
    </row>
    <row r="666" spans="1:8">
      <c r="A666">
        <f>A665+1</f>
        <v>664</v>
      </c>
      <c r="B666" t="str">
        <f>VLOOKUP(dataset_table[[#This Row],[id]],dataset!$A$2:$I$2533,2,FALSE)</f>
        <v>Straight Outta Compton</v>
      </c>
      <c r="C666" t="str">
        <f>VLOOKUP(dataset_table[[#This Row],[id]],dataset!$A$2:$I$2533,3,FALSE)</f>
        <v>F. Gary Gray</v>
      </c>
      <c r="D666">
        <f>VLOOKUP(dataset_table[[#This Row],[id]],dataset!$A$2:$I$2533,4,FALSE)</f>
        <v>2015</v>
      </c>
      <c r="E666">
        <f>VLOOKUP(dataset_table[[#This Row],[id]],dataset!$A$2:$I$2533,5,FALSE)</f>
        <v>147</v>
      </c>
      <c r="F666">
        <f>VLOOKUP(dataset_table[[#This Row],[id]],dataset!$A$2:$I$2533,7,FALSE)</f>
        <v>7.8</v>
      </c>
      <c r="G666">
        <f>VLOOKUP(dataset_table[[#This Row],[id]],dataset!$A$2:$I$2533,8,FALSE)</f>
        <v>72</v>
      </c>
      <c r="H666">
        <f>VLOOKUP(dataset_table[[#This Row],[id]],dataset!$A$2:$I$2533,9,FALSE)</f>
        <v>161.19999999999999</v>
      </c>
    </row>
    <row r="667" spans="1:8">
      <c r="A667">
        <f>A666+1</f>
        <v>665</v>
      </c>
      <c r="B667" t="str">
        <f>VLOOKUP(dataset_table[[#This Row],[id]],dataset!$A$2:$I$2533,2,FALSE)</f>
        <v>The Conversation</v>
      </c>
      <c r="C667" t="str">
        <f>VLOOKUP(dataset_table[[#This Row],[id]],dataset!$A$2:$I$2533,3,FALSE)</f>
        <v>Francis Ford Coppola</v>
      </c>
      <c r="D667">
        <f>VLOOKUP(dataset_table[[#This Row],[id]],dataset!$A$2:$I$2533,4,FALSE)</f>
        <v>1974</v>
      </c>
      <c r="E667">
        <f>VLOOKUP(dataset_table[[#This Row],[id]],dataset!$A$2:$I$2533,5,FALSE)</f>
        <v>113</v>
      </c>
      <c r="F667">
        <f>VLOOKUP(dataset_table[[#This Row],[id]],dataset!$A$2:$I$2533,7,FALSE)</f>
        <v>7.8</v>
      </c>
      <c r="G667">
        <f>VLOOKUP(dataset_table[[#This Row],[id]],dataset!$A$2:$I$2533,8,FALSE)</f>
        <v>87</v>
      </c>
      <c r="H667">
        <f>VLOOKUP(dataset_table[[#This Row],[id]],dataset!$A$2:$I$2533,9,FALSE)</f>
        <v>4.42</v>
      </c>
    </row>
    <row r="668" spans="1:8">
      <c r="A668">
        <f>A667+1</f>
        <v>666</v>
      </c>
      <c r="B668" t="str">
        <f>VLOOKUP(dataset_table[[#This Row],[id]],dataset!$A$2:$I$2533,2,FALSE)</f>
        <v>Glory</v>
      </c>
      <c r="C668" t="str">
        <f>VLOOKUP(dataset_table[[#This Row],[id]],dataset!$A$2:$I$2533,3,FALSE)</f>
        <v>Edward Zwick</v>
      </c>
      <c r="D668">
        <f>VLOOKUP(dataset_table[[#This Row],[id]],dataset!$A$2:$I$2533,4,FALSE)</f>
        <v>1989</v>
      </c>
      <c r="E668">
        <f>VLOOKUP(dataset_table[[#This Row],[id]],dataset!$A$2:$I$2533,5,FALSE)</f>
        <v>122</v>
      </c>
      <c r="F668">
        <f>VLOOKUP(dataset_table[[#This Row],[id]],dataset!$A$2:$I$2533,7,FALSE)</f>
        <v>7.8</v>
      </c>
      <c r="G668">
        <f>VLOOKUP(dataset_table[[#This Row],[id]],dataset!$A$2:$I$2533,8,FALSE)</f>
        <v>78</v>
      </c>
      <c r="H668">
        <f>VLOOKUP(dataset_table[[#This Row],[id]],dataset!$A$2:$I$2533,9,FALSE)</f>
        <v>26.83</v>
      </c>
    </row>
    <row r="669" spans="1:8">
      <c r="A669">
        <f>A668+1</f>
        <v>667</v>
      </c>
      <c r="B669" t="str">
        <f>VLOOKUP(dataset_table[[#This Row],[id]],dataset!$A$2:$I$2533,2,FALSE)</f>
        <v>Awakenings</v>
      </c>
      <c r="C669" t="str">
        <f>VLOOKUP(dataset_table[[#This Row],[id]],dataset!$A$2:$I$2533,3,FALSE)</f>
        <v>Penny Marshall</v>
      </c>
      <c r="D669">
        <f>VLOOKUP(dataset_table[[#This Row],[id]],dataset!$A$2:$I$2533,4,FALSE)</f>
        <v>1990</v>
      </c>
      <c r="E669">
        <f>VLOOKUP(dataset_table[[#This Row],[id]],dataset!$A$2:$I$2533,5,FALSE)</f>
        <v>121</v>
      </c>
      <c r="F669">
        <f>VLOOKUP(dataset_table[[#This Row],[id]],dataset!$A$2:$I$2533,7,FALSE)</f>
        <v>7.8</v>
      </c>
      <c r="G669">
        <f>VLOOKUP(dataset_table[[#This Row],[id]],dataset!$A$2:$I$2533,8,FALSE)</f>
        <v>74</v>
      </c>
      <c r="H669">
        <f>VLOOKUP(dataset_table[[#This Row],[id]],dataset!$A$2:$I$2533,9,FALSE)</f>
        <v>52.1</v>
      </c>
    </row>
    <row r="670" spans="1:8">
      <c r="A670">
        <f>A669+1</f>
        <v>668</v>
      </c>
      <c r="B670" t="str">
        <f>VLOOKUP(dataset_table[[#This Row],[id]],dataset!$A$2:$I$2533,2,FALSE)</f>
        <v>Serenity</v>
      </c>
      <c r="C670" t="str">
        <f>VLOOKUP(dataset_table[[#This Row],[id]],dataset!$A$2:$I$2533,3,FALSE)</f>
        <v>Joss Whedon</v>
      </c>
      <c r="D670">
        <f>VLOOKUP(dataset_table[[#This Row],[id]],dataset!$A$2:$I$2533,4,FALSE)</f>
        <v>2005</v>
      </c>
      <c r="E670">
        <f>VLOOKUP(dataset_table[[#This Row],[id]],dataset!$A$2:$I$2533,5,FALSE)</f>
        <v>119</v>
      </c>
      <c r="F670">
        <f>VLOOKUP(dataset_table[[#This Row],[id]],dataset!$A$2:$I$2533,7,FALSE)</f>
        <v>7.8</v>
      </c>
      <c r="G670">
        <f>VLOOKUP(dataset_table[[#This Row],[id]],dataset!$A$2:$I$2533,8,FALSE)</f>
        <v>74</v>
      </c>
      <c r="H670">
        <f>VLOOKUP(dataset_table[[#This Row],[id]],dataset!$A$2:$I$2533,9,FALSE)</f>
        <v>25.51</v>
      </c>
    </row>
    <row r="671" spans="1:8">
      <c r="A671">
        <f>A670+1</f>
        <v>669</v>
      </c>
      <c r="B671" t="str">
        <f>VLOOKUP(dataset_table[[#This Row],[id]],dataset!$A$2:$I$2533,2,FALSE)</f>
        <v>Moon</v>
      </c>
      <c r="C671" t="str">
        <f>VLOOKUP(dataset_table[[#This Row],[id]],dataset!$A$2:$I$2533,3,FALSE)</f>
        <v>Duncan Jones</v>
      </c>
      <c r="D671">
        <f>VLOOKUP(dataset_table[[#This Row],[id]],dataset!$A$2:$I$2533,4,FALSE)</f>
        <v>2009</v>
      </c>
      <c r="E671">
        <f>VLOOKUP(dataset_table[[#This Row],[id]],dataset!$A$2:$I$2533,5,FALSE)</f>
        <v>97</v>
      </c>
      <c r="F671">
        <f>VLOOKUP(dataset_table[[#This Row],[id]],dataset!$A$2:$I$2533,7,FALSE)</f>
        <v>7.8</v>
      </c>
      <c r="G671">
        <f>VLOOKUP(dataset_table[[#This Row],[id]],dataset!$A$2:$I$2533,8,FALSE)</f>
        <v>67</v>
      </c>
      <c r="H671">
        <f>VLOOKUP(dataset_table[[#This Row],[id]],dataset!$A$2:$I$2533,9,FALSE)</f>
        <v>5.01</v>
      </c>
    </row>
    <row r="672" spans="1:8">
      <c r="A672">
        <f>A671+1</f>
        <v>670</v>
      </c>
      <c r="B672" t="str">
        <f>VLOOKUP(dataset_table[[#This Row],[id]],dataset!$A$2:$I$2533,2,FALSE)</f>
        <v>The Holy Mountain</v>
      </c>
      <c r="C672" t="str">
        <f>VLOOKUP(dataset_table[[#This Row],[id]],dataset!$A$2:$I$2533,3,FALSE)</f>
        <v>Alejandro Jodorowsky</v>
      </c>
      <c r="D672">
        <f>VLOOKUP(dataset_table[[#This Row],[id]],dataset!$A$2:$I$2533,4,FALSE)</f>
        <v>1973</v>
      </c>
      <c r="E672">
        <f>VLOOKUP(dataset_table[[#This Row],[id]],dataset!$A$2:$I$2533,5,FALSE)</f>
        <v>114</v>
      </c>
      <c r="F672">
        <f>VLOOKUP(dataset_table[[#This Row],[id]],dataset!$A$2:$I$2533,7,FALSE)</f>
        <v>7.8</v>
      </c>
      <c r="G672">
        <f>VLOOKUP(dataset_table[[#This Row],[id]],dataset!$A$2:$I$2533,8,FALSE)</f>
        <v>76</v>
      </c>
      <c r="H672">
        <f>VLOOKUP(dataset_table[[#This Row],[id]],dataset!$A$2:$I$2533,9,FALSE)</f>
        <v>0.06</v>
      </c>
    </row>
    <row r="673" spans="1:8">
      <c r="A673">
        <f>A672+1</f>
        <v>671</v>
      </c>
      <c r="B673" t="str">
        <f>VLOOKUP(dataset_table[[#This Row],[id]],dataset!$A$2:$I$2533,2,FALSE)</f>
        <v>The Right Stuff</v>
      </c>
      <c r="C673" t="str">
        <f>VLOOKUP(dataset_table[[#This Row],[id]],dataset!$A$2:$I$2533,3,FALSE)</f>
        <v>Philip Kaufman</v>
      </c>
      <c r="D673">
        <f>VLOOKUP(dataset_table[[#This Row],[id]],dataset!$A$2:$I$2533,4,FALSE)</f>
        <v>1983</v>
      </c>
      <c r="E673">
        <f>VLOOKUP(dataset_table[[#This Row],[id]],dataset!$A$2:$I$2533,5,FALSE)</f>
        <v>193</v>
      </c>
      <c r="F673">
        <f>VLOOKUP(dataset_table[[#This Row],[id]],dataset!$A$2:$I$2533,7,FALSE)</f>
        <v>7.8</v>
      </c>
      <c r="G673">
        <f>VLOOKUP(dataset_table[[#This Row],[id]],dataset!$A$2:$I$2533,8,FALSE)</f>
        <v>91</v>
      </c>
      <c r="H673">
        <f>VLOOKUP(dataset_table[[#This Row],[id]],dataset!$A$2:$I$2533,9,FALSE)</f>
        <v>21.5</v>
      </c>
    </row>
    <row r="674" spans="1:8">
      <c r="A674">
        <f>A673+1</f>
        <v>672</v>
      </c>
      <c r="B674" t="str">
        <f>VLOOKUP(dataset_table[[#This Row],[id]],dataset!$A$2:$I$2533,2,FALSE)</f>
        <v>The Fighter</v>
      </c>
      <c r="C674" t="str">
        <f>VLOOKUP(dataset_table[[#This Row],[id]],dataset!$A$2:$I$2533,3,FALSE)</f>
        <v>David O. Russell</v>
      </c>
      <c r="D674">
        <f>VLOOKUP(dataset_table[[#This Row],[id]],dataset!$A$2:$I$2533,4,FALSE)</f>
        <v>2010</v>
      </c>
      <c r="E674">
        <f>VLOOKUP(dataset_table[[#This Row],[id]],dataset!$A$2:$I$2533,5,FALSE)</f>
        <v>116</v>
      </c>
      <c r="F674">
        <f>VLOOKUP(dataset_table[[#This Row],[id]],dataset!$A$2:$I$2533,7,FALSE)</f>
        <v>7.8</v>
      </c>
      <c r="G674">
        <f>VLOOKUP(dataset_table[[#This Row],[id]],dataset!$A$2:$I$2533,8,FALSE)</f>
        <v>79</v>
      </c>
      <c r="H674">
        <f>VLOOKUP(dataset_table[[#This Row],[id]],dataset!$A$2:$I$2533,9,FALSE)</f>
        <v>93.62</v>
      </c>
    </row>
    <row r="675" spans="1:8">
      <c r="A675">
        <f>A674+1</f>
        <v>673</v>
      </c>
      <c r="B675" t="str">
        <f>VLOOKUP(dataset_table[[#This Row],[id]],dataset!$A$2:$I$2533,2,FALSE)</f>
        <v>Mississippi Burning</v>
      </c>
      <c r="C675" t="str">
        <f>VLOOKUP(dataset_table[[#This Row],[id]],dataset!$A$2:$I$2533,3,FALSE)</f>
        <v>Alan Parker</v>
      </c>
      <c r="D675">
        <f>VLOOKUP(dataset_table[[#This Row],[id]],dataset!$A$2:$I$2533,4,FALSE)</f>
        <v>1988</v>
      </c>
      <c r="E675">
        <f>VLOOKUP(dataset_table[[#This Row],[id]],dataset!$A$2:$I$2533,5,FALSE)</f>
        <v>128</v>
      </c>
      <c r="F675">
        <f>VLOOKUP(dataset_table[[#This Row],[id]],dataset!$A$2:$I$2533,7,FALSE)</f>
        <v>7.8</v>
      </c>
      <c r="G675">
        <f>VLOOKUP(dataset_table[[#This Row],[id]],dataset!$A$2:$I$2533,8,FALSE)</f>
        <v>65</v>
      </c>
      <c r="H675">
        <f>VLOOKUP(dataset_table[[#This Row],[id]],dataset!$A$2:$I$2533,9,FALSE)</f>
        <v>34.6</v>
      </c>
    </row>
    <row r="676" spans="1:8">
      <c r="A676">
        <f>A675+1</f>
        <v>674</v>
      </c>
      <c r="B676" t="str">
        <f>VLOOKUP(dataset_table[[#This Row],[id]],dataset!$A$2:$I$2533,2,FALSE)</f>
        <v>The King of Comedy</v>
      </c>
      <c r="C676" t="str">
        <f>VLOOKUP(dataset_table[[#This Row],[id]],dataset!$A$2:$I$2533,3,FALSE)</f>
        <v>Martin Scorsese</v>
      </c>
      <c r="D676">
        <f>VLOOKUP(dataset_table[[#This Row],[id]],dataset!$A$2:$I$2533,4,FALSE)</f>
        <v>1982</v>
      </c>
      <c r="E676">
        <f>VLOOKUP(dataset_table[[#This Row],[id]],dataset!$A$2:$I$2533,5,FALSE)</f>
        <v>109</v>
      </c>
      <c r="F676">
        <f>VLOOKUP(dataset_table[[#This Row],[id]],dataset!$A$2:$I$2533,7,FALSE)</f>
        <v>7.8</v>
      </c>
      <c r="G676">
        <f>VLOOKUP(dataset_table[[#This Row],[id]],dataset!$A$2:$I$2533,8,FALSE)</f>
        <v>73</v>
      </c>
      <c r="H676">
        <f>VLOOKUP(dataset_table[[#This Row],[id]],dataset!$A$2:$I$2533,9,FALSE)</f>
        <v>2.5</v>
      </c>
    </row>
    <row r="677" spans="1:8">
      <c r="A677">
        <f>A676+1</f>
        <v>675</v>
      </c>
      <c r="B677" t="str">
        <f>VLOOKUP(dataset_table[[#This Row],[id]],dataset!$A$2:$I$2533,2,FALSE)</f>
        <v>The Fall</v>
      </c>
      <c r="C677" t="str">
        <f>VLOOKUP(dataset_table[[#This Row],[id]],dataset!$A$2:$I$2533,3,FALSE)</f>
        <v>Tarsem Singh</v>
      </c>
      <c r="D677">
        <f>VLOOKUP(dataset_table[[#This Row],[id]],dataset!$A$2:$I$2533,4,FALSE)</f>
        <v>2006</v>
      </c>
      <c r="E677">
        <f>VLOOKUP(dataset_table[[#This Row],[id]],dataset!$A$2:$I$2533,5,FALSE)</f>
        <v>117</v>
      </c>
      <c r="F677">
        <f>VLOOKUP(dataset_table[[#This Row],[id]],dataset!$A$2:$I$2533,7,FALSE)</f>
        <v>7.8</v>
      </c>
      <c r="G677">
        <f>VLOOKUP(dataset_table[[#This Row],[id]],dataset!$A$2:$I$2533,8,FALSE)</f>
        <v>64</v>
      </c>
      <c r="H677">
        <f>VLOOKUP(dataset_table[[#This Row],[id]],dataset!$A$2:$I$2533,9,FALSE)</f>
        <v>2.2800000000000002</v>
      </c>
    </row>
    <row r="678" spans="1:8">
      <c r="A678">
        <f>A677+1</f>
        <v>676</v>
      </c>
      <c r="B678" t="str">
        <f>VLOOKUP(dataset_table[[#This Row],[id]],dataset!$A$2:$I$2533,2,FALSE)</f>
        <v>Paddington 2</v>
      </c>
      <c r="C678" t="str">
        <f>VLOOKUP(dataset_table[[#This Row],[id]],dataset!$A$2:$I$2533,3,FALSE)</f>
        <v>Paul King</v>
      </c>
      <c r="D678">
        <f>VLOOKUP(dataset_table[[#This Row],[id]],dataset!$A$2:$I$2533,4,FALSE)</f>
        <v>2017</v>
      </c>
      <c r="E678">
        <f>VLOOKUP(dataset_table[[#This Row],[id]],dataset!$A$2:$I$2533,5,FALSE)</f>
        <v>103</v>
      </c>
      <c r="F678">
        <f>VLOOKUP(dataset_table[[#This Row],[id]],dataset!$A$2:$I$2533,7,FALSE)</f>
        <v>7.8</v>
      </c>
      <c r="G678">
        <f>VLOOKUP(dataset_table[[#This Row],[id]],dataset!$A$2:$I$2533,8,FALSE)</f>
        <v>88</v>
      </c>
      <c r="H678">
        <f>VLOOKUP(dataset_table[[#This Row],[id]],dataset!$A$2:$I$2533,9,FALSE)</f>
        <v>40.44</v>
      </c>
    </row>
    <row r="679" spans="1:8">
      <c r="A679">
        <f>A678+1</f>
        <v>677</v>
      </c>
      <c r="B679" t="str">
        <f>VLOOKUP(dataset_table[[#This Row],[id]],dataset!$A$2:$I$2533,2,FALSE)</f>
        <v>The Girl with the Dragon Tattoo</v>
      </c>
      <c r="C679" t="str">
        <f>VLOOKUP(dataset_table[[#This Row],[id]],dataset!$A$2:$I$2533,3,FALSE)</f>
        <v>Niels Arden Oplev</v>
      </c>
      <c r="D679">
        <f>VLOOKUP(dataset_table[[#This Row],[id]],dataset!$A$2:$I$2533,4,FALSE)</f>
        <v>2009</v>
      </c>
      <c r="E679">
        <f>VLOOKUP(dataset_table[[#This Row],[id]],dataset!$A$2:$I$2533,5,FALSE)</f>
        <v>152</v>
      </c>
      <c r="F679">
        <f>VLOOKUP(dataset_table[[#This Row],[id]],dataset!$A$2:$I$2533,7,FALSE)</f>
        <v>7.8</v>
      </c>
      <c r="G679">
        <f>VLOOKUP(dataset_table[[#This Row],[id]],dataset!$A$2:$I$2533,8,FALSE)</f>
        <v>76</v>
      </c>
      <c r="H679">
        <f>VLOOKUP(dataset_table[[#This Row],[id]],dataset!$A$2:$I$2533,9,FALSE)</f>
        <v>10.1</v>
      </c>
    </row>
    <row r="680" spans="1:8">
      <c r="A680">
        <f>A679+1</f>
        <v>678</v>
      </c>
      <c r="B680" t="str">
        <f>VLOOKUP(dataset_table[[#This Row],[id]],dataset!$A$2:$I$2533,2,FALSE)</f>
        <v>Kiki's Delivery Service</v>
      </c>
      <c r="C680" t="str">
        <f>VLOOKUP(dataset_table[[#This Row],[id]],dataset!$A$2:$I$2533,3,FALSE)</f>
        <v>Hayao Miyazaki</v>
      </c>
      <c r="D680">
        <f>VLOOKUP(dataset_table[[#This Row],[id]],dataset!$A$2:$I$2533,4,FALSE)</f>
        <v>1989</v>
      </c>
      <c r="E680">
        <f>VLOOKUP(dataset_table[[#This Row],[id]],dataset!$A$2:$I$2533,5,FALSE)</f>
        <v>103</v>
      </c>
      <c r="F680">
        <f>VLOOKUP(dataset_table[[#This Row],[id]],dataset!$A$2:$I$2533,7,FALSE)</f>
        <v>7.8</v>
      </c>
      <c r="G680">
        <f>VLOOKUP(dataset_table[[#This Row],[id]],dataset!$A$2:$I$2533,8,FALSE)</f>
        <v>85</v>
      </c>
      <c r="H680">
        <f>VLOOKUP(dataset_table[[#This Row],[id]],dataset!$A$2:$I$2533,9,FALSE)</f>
        <v>0</v>
      </c>
    </row>
    <row r="681" spans="1:8">
      <c r="A681">
        <f>A680+1</f>
        <v>679</v>
      </c>
      <c r="B681" t="str">
        <f>VLOOKUP(dataset_table[[#This Row],[id]],dataset!$A$2:$I$2533,2,FALSE)</f>
        <v>How to Train Your Dragon 2</v>
      </c>
      <c r="C681" t="str">
        <f>VLOOKUP(dataset_table[[#This Row],[id]],dataset!$A$2:$I$2533,3,FALSE)</f>
        <v>Dean DeBlois</v>
      </c>
      <c r="D681">
        <f>VLOOKUP(dataset_table[[#This Row],[id]],dataset!$A$2:$I$2533,4,FALSE)</f>
        <v>2014</v>
      </c>
      <c r="E681">
        <f>VLOOKUP(dataset_table[[#This Row],[id]],dataset!$A$2:$I$2533,5,FALSE)</f>
        <v>102</v>
      </c>
      <c r="F681">
        <f>VLOOKUP(dataset_table[[#This Row],[id]],dataset!$A$2:$I$2533,7,FALSE)</f>
        <v>7.8</v>
      </c>
      <c r="G681">
        <f>VLOOKUP(dataset_table[[#This Row],[id]],dataset!$A$2:$I$2533,8,FALSE)</f>
        <v>77</v>
      </c>
      <c r="H681">
        <f>VLOOKUP(dataset_table[[#This Row],[id]],dataset!$A$2:$I$2533,9,FALSE)</f>
        <v>177</v>
      </c>
    </row>
    <row r="682" spans="1:8">
      <c r="A682">
        <f>A681+1</f>
        <v>680</v>
      </c>
      <c r="B682" t="str">
        <f>VLOOKUP(dataset_table[[#This Row],[id]],dataset!$A$2:$I$2533,2,FALSE)</f>
        <v>The Remains of the Day</v>
      </c>
      <c r="C682" t="str">
        <f>VLOOKUP(dataset_table[[#This Row],[id]],dataset!$A$2:$I$2533,3,FALSE)</f>
        <v>James Ivory</v>
      </c>
      <c r="D682">
        <f>VLOOKUP(dataset_table[[#This Row],[id]],dataset!$A$2:$I$2533,4,FALSE)</f>
        <v>1993</v>
      </c>
      <c r="E682">
        <f>VLOOKUP(dataset_table[[#This Row],[id]],dataset!$A$2:$I$2533,5,FALSE)</f>
        <v>134</v>
      </c>
      <c r="F682">
        <f>VLOOKUP(dataset_table[[#This Row],[id]],dataset!$A$2:$I$2533,7,FALSE)</f>
        <v>7.8</v>
      </c>
      <c r="G682">
        <f>VLOOKUP(dataset_table[[#This Row],[id]],dataset!$A$2:$I$2533,8,FALSE)</f>
        <v>86</v>
      </c>
      <c r="H682">
        <f>VLOOKUP(dataset_table[[#This Row],[id]],dataset!$A$2:$I$2533,9,FALSE)</f>
        <v>22.95</v>
      </c>
    </row>
    <row r="683" spans="1:8">
      <c r="A683">
        <f>A682+1</f>
        <v>681</v>
      </c>
      <c r="B683" t="str">
        <f>VLOOKUP(dataset_table[[#This Row],[id]],dataset!$A$2:$I$2533,2,FALSE)</f>
        <v>Pride</v>
      </c>
      <c r="C683" t="str">
        <f>VLOOKUP(dataset_table[[#This Row],[id]],dataset!$A$2:$I$2533,3,FALSE)</f>
        <v>Matthew Warchus</v>
      </c>
      <c r="D683">
        <f>VLOOKUP(dataset_table[[#This Row],[id]],dataset!$A$2:$I$2533,4,FALSE)</f>
        <v>2014</v>
      </c>
      <c r="E683">
        <f>VLOOKUP(dataset_table[[#This Row],[id]],dataset!$A$2:$I$2533,5,FALSE)</f>
        <v>119</v>
      </c>
      <c r="F683">
        <f>VLOOKUP(dataset_table[[#This Row],[id]],dataset!$A$2:$I$2533,7,FALSE)</f>
        <v>7.8</v>
      </c>
      <c r="G683">
        <f>VLOOKUP(dataset_table[[#This Row],[id]],dataset!$A$2:$I$2533,8,FALSE)</f>
        <v>79</v>
      </c>
      <c r="H683">
        <f>VLOOKUP(dataset_table[[#This Row],[id]],dataset!$A$2:$I$2533,9,FALSE)</f>
        <v>0</v>
      </c>
    </row>
    <row r="684" spans="1:8">
      <c r="A684">
        <f>A683+1</f>
        <v>682</v>
      </c>
      <c r="B684" t="str">
        <f>VLOOKUP(dataset_table[[#This Row],[id]],dataset!$A$2:$I$2533,2,FALSE)</f>
        <v>Hunt for the Wilderpeople</v>
      </c>
      <c r="C684" t="str">
        <f>VLOOKUP(dataset_table[[#This Row],[id]],dataset!$A$2:$I$2533,3,FALSE)</f>
        <v>Taika Waititi</v>
      </c>
      <c r="D684">
        <f>VLOOKUP(dataset_table[[#This Row],[id]],dataset!$A$2:$I$2533,4,FALSE)</f>
        <v>2016</v>
      </c>
      <c r="E684">
        <f>VLOOKUP(dataset_table[[#This Row],[id]],dataset!$A$2:$I$2533,5,FALSE)</f>
        <v>101</v>
      </c>
      <c r="F684">
        <f>VLOOKUP(dataset_table[[#This Row],[id]],dataset!$A$2:$I$2533,7,FALSE)</f>
        <v>7.8</v>
      </c>
      <c r="G684">
        <f>VLOOKUP(dataset_table[[#This Row],[id]],dataset!$A$2:$I$2533,8,FALSE)</f>
        <v>81</v>
      </c>
      <c r="H684">
        <f>VLOOKUP(dataset_table[[#This Row],[id]],dataset!$A$2:$I$2533,9,FALSE)</f>
        <v>5.2</v>
      </c>
    </row>
    <row r="685" spans="1:8">
      <c r="A685">
        <f>A684+1</f>
        <v>683</v>
      </c>
      <c r="B685" t="str">
        <f>VLOOKUP(dataset_table[[#This Row],[id]],dataset!$A$2:$I$2533,2,FALSE)</f>
        <v>The Insider</v>
      </c>
      <c r="C685" t="str">
        <f>VLOOKUP(dataset_table[[#This Row],[id]],dataset!$A$2:$I$2533,3,FALSE)</f>
        <v>Michael Mann</v>
      </c>
      <c r="D685">
        <f>VLOOKUP(dataset_table[[#This Row],[id]],dataset!$A$2:$I$2533,4,FALSE)</f>
        <v>1999</v>
      </c>
      <c r="E685">
        <f>VLOOKUP(dataset_table[[#This Row],[id]],dataset!$A$2:$I$2533,5,FALSE)</f>
        <v>157</v>
      </c>
      <c r="F685">
        <f>VLOOKUP(dataset_table[[#This Row],[id]],dataset!$A$2:$I$2533,7,FALSE)</f>
        <v>7.8</v>
      </c>
      <c r="G685">
        <f>VLOOKUP(dataset_table[[#This Row],[id]],dataset!$A$2:$I$2533,8,FALSE)</f>
        <v>84</v>
      </c>
      <c r="H685">
        <f>VLOOKUP(dataset_table[[#This Row],[id]],dataset!$A$2:$I$2533,9,FALSE)</f>
        <v>28.97</v>
      </c>
    </row>
    <row r="686" spans="1:8">
      <c r="A686">
        <f>A685+1</f>
        <v>684</v>
      </c>
      <c r="B686" t="str">
        <f>VLOOKUP(dataset_table[[#This Row],[id]],dataset!$A$2:$I$2533,2,FALSE)</f>
        <v>Changeling</v>
      </c>
      <c r="C686" t="str">
        <f>VLOOKUP(dataset_table[[#This Row],[id]],dataset!$A$2:$I$2533,3,FALSE)</f>
        <v>Clint Eastwood</v>
      </c>
      <c r="D686">
        <f>VLOOKUP(dataset_table[[#This Row],[id]],dataset!$A$2:$I$2533,4,FALSE)</f>
        <v>2008</v>
      </c>
      <c r="E686">
        <f>VLOOKUP(dataset_table[[#This Row],[id]],dataset!$A$2:$I$2533,5,FALSE)</f>
        <v>141</v>
      </c>
      <c r="F686">
        <f>VLOOKUP(dataset_table[[#This Row],[id]],dataset!$A$2:$I$2533,7,FALSE)</f>
        <v>7.8</v>
      </c>
      <c r="G686">
        <f>VLOOKUP(dataset_table[[#This Row],[id]],dataset!$A$2:$I$2533,8,FALSE)</f>
        <v>63</v>
      </c>
      <c r="H686">
        <f>VLOOKUP(dataset_table[[#This Row],[id]],dataset!$A$2:$I$2533,9,FALSE)</f>
        <v>35.74</v>
      </c>
    </row>
    <row r="687" spans="1:8">
      <c r="A687">
        <f>A686+1</f>
        <v>685</v>
      </c>
      <c r="B687" t="str">
        <f>VLOOKUP(dataset_table[[#This Row],[id]],dataset!$A$2:$I$2533,2,FALSE)</f>
        <v>Ed Wood</v>
      </c>
      <c r="C687" t="str">
        <f>VLOOKUP(dataset_table[[#This Row],[id]],dataset!$A$2:$I$2533,3,FALSE)</f>
        <v>Tim Burton</v>
      </c>
      <c r="D687">
        <f>VLOOKUP(dataset_table[[#This Row],[id]],dataset!$A$2:$I$2533,4,FALSE)</f>
        <v>1994</v>
      </c>
      <c r="E687">
        <f>VLOOKUP(dataset_table[[#This Row],[id]],dataset!$A$2:$I$2533,5,FALSE)</f>
        <v>127</v>
      </c>
      <c r="F687">
        <f>VLOOKUP(dataset_table[[#This Row],[id]],dataset!$A$2:$I$2533,7,FALSE)</f>
        <v>7.8</v>
      </c>
      <c r="G687">
        <f>VLOOKUP(dataset_table[[#This Row],[id]],dataset!$A$2:$I$2533,8,FALSE)</f>
        <v>70</v>
      </c>
      <c r="H687">
        <f>VLOOKUP(dataset_table[[#This Row],[id]],dataset!$A$2:$I$2533,9,FALSE)</f>
        <v>5.89</v>
      </c>
    </row>
    <row r="688" spans="1:8">
      <c r="A688">
        <f>A687+1</f>
        <v>686</v>
      </c>
      <c r="B688" t="str">
        <f>VLOOKUP(dataset_table[[#This Row],[id]],dataset!$A$2:$I$2533,2,FALSE)</f>
        <v>Night of the Living Dead</v>
      </c>
      <c r="C688" t="str">
        <f>VLOOKUP(dataset_table[[#This Row],[id]],dataset!$A$2:$I$2533,3,FALSE)</f>
        <v>George A. Romero</v>
      </c>
      <c r="D688">
        <f>VLOOKUP(dataset_table[[#This Row],[id]],dataset!$A$2:$I$2533,4,FALSE)</f>
        <v>1968</v>
      </c>
      <c r="E688">
        <f>VLOOKUP(dataset_table[[#This Row],[id]],dataset!$A$2:$I$2533,5,FALSE)</f>
        <v>96</v>
      </c>
      <c r="F688">
        <f>VLOOKUP(dataset_table[[#This Row],[id]],dataset!$A$2:$I$2533,7,FALSE)</f>
        <v>7.8</v>
      </c>
      <c r="G688">
        <f>VLOOKUP(dataset_table[[#This Row],[id]],dataset!$A$2:$I$2533,8,FALSE)</f>
        <v>89</v>
      </c>
      <c r="H688">
        <f>VLOOKUP(dataset_table[[#This Row],[id]],dataset!$A$2:$I$2533,9,FALSE)</f>
        <v>0.09</v>
      </c>
    </row>
    <row r="689" spans="1:8">
      <c r="A689">
        <f>A688+1</f>
        <v>687</v>
      </c>
      <c r="B689" t="str">
        <f>VLOOKUP(dataset_table[[#This Row],[id]],dataset!$A$2:$I$2533,2,FALSE)</f>
        <v>The Day the Earth Stood Still</v>
      </c>
      <c r="C689" t="str">
        <f>VLOOKUP(dataset_table[[#This Row],[id]],dataset!$A$2:$I$2533,3,FALSE)</f>
        <v>Robert Wise</v>
      </c>
      <c r="D689">
        <f>VLOOKUP(dataset_table[[#This Row],[id]],dataset!$A$2:$I$2533,4,FALSE)</f>
        <v>1951</v>
      </c>
      <c r="E689">
        <f>VLOOKUP(dataset_table[[#This Row],[id]],dataset!$A$2:$I$2533,5,FALSE)</f>
        <v>92</v>
      </c>
      <c r="F689">
        <f>VLOOKUP(dataset_table[[#This Row],[id]],dataset!$A$2:$I$2533,7,FALSE)</f>
        <v>7.8</v>
      </c>
      <c r="G689">
        <f>VLOOKUP(dataset_table[[#This Row],[id]],dataset!$A$2:$I$2533,8,FALSE)</f>
        <v>83</v>
      </c>
      <c r="H689">
        <f>VLOOKUP(dataset_table[[#This Row],[id]],dataset!$A$2:$I$2533,9,FALSE)</f>
        <v>0</v>
      </c>
    </row>
    <row r="690" spans="1:8">
      <c r="A690">
        <f>A689+1</f>
        <v>688</v>
      </c>
      <c r="B690" t="str">
        <f>VLOOKUP(dataset_table[[#This Row],[id]],dataset!$A$2:$I$2533,2,FALSE)</f>
        <v>The Best Offer</v>
      </c>
      <c r="C690" t="str">
        <f>VLOOKUP(dataset_table[[#This Row],[id]],dataset!$A$2:$I$2533,3,FALSE)</f>
        <v>Giuseppe Tornatore</v>
      </c>
      <c r="D690">
        <f>VLOOKUP(dataset_table[[#This Row],[id]],dataset!$A$2:$I$2533,4,FALSE)</f>
        <v>2013</v>
      </c>
      <c r="E690">
        <f>VLOOKUP(dataset_table[[#This Row],[id]],dataset!$A$2:$I$2533,5,FALSE)</f>
        <v>131</v>
      </c>
      <c r="F690">
        <f>VLOOKUP(dataset_table[[#This Row],[id]],dataset!$A$2:$I$2533,7,FALSE)</f>
        <v>7.8</v>
      </c>
      <c r="G690">
        <f>VLOOKUP(dataset_table[[#This Row],[id]],dataset!$A$2:$I$2533,8,FALSE)</f>
        <v>49</v>
      </c>
      <c r="H690">
        <f>VLOOKUP(dataset_table[[#This Row],[id]],dataset!$A$2:$I$2533,9,FALSE)</f>
        <v>0.09</v>
      </c>
    </row>
    <row r="691" spans="1:8">
      <c r="A691">
        <f>A690+1</f>
        <v>689</v>
      </c>
      <c r="B691" t="str">
        <f>VLOOKUP(dataset_table[[#This Row],[id]],dataset!$A$2:$I$2533,2,FALSE)</f>
        <v>Dawn of the Dead</v>
      </c>
      <c r="C691" t="str">
        <f>VLOOKUP(dataset_table[[#This Row],[id]],dataset!$A$2:$I$2533,3,FALSE)</f>
        <v>George A. Romero</v>
      </c>
      <c r="D691">
        <f>VLOOKUP(dataset_table[[#This Row],[id]],dataset!$A$2:$I$2533,4,FALSE)</f>
        <v>1978</v>
      </c>
      <c r="E691">
        <f>VLOOKUP(dataset_table[[#This Row],[id]],dataset!$A$2:$I$2533,5,FALSE)</f>
        <v>127</v>
      </c>
      <c r="F691">
        <f>VLOOKUP(dataset_table[[#This Row],[id]],dataset!$A$2:$I$2533,7,FALSE)</f>
        <v>7.8</v>
      </c>
      <c r="G691">
        <f>VLOOKUP(dataset_table[[#This Row],[id]],dataset!$A$2:$I$2533,8,FALSE)</f>
        <v>71</v>
      </c>
      <c r="H691">
        <f>VLOOKUP(dataset_table[[#This Row],[id]],dataset!$A$2:$I$2533,9,FALSE)</f>
        <v>5.0999999999999996</v>
      </c>
    </row>
    <row r="692" spans="1:8">
      <c r="A692">
        <f>A691+1</f>
        <v>690</v>
      </c>
      <c r="B692" t="str">
        <f>VLOOKUP(dataset_table[[#This Row],[id]],dataset!$A$2:$I$2533,2,FALSE)</f>
        <v>My Fair Lady</v>
      </c>
      <c r="C692" t="str">
        <f>VLOOKUP(dataset_table[[#This Row],[id]],dataset!$A$2:$I$2533,3,FALSE)</f>
        <v>George Cukor</v>
      </c>
      <c r="D692">
        <f>VLOOKUP(dataset_table[[#This Row],[id]],dataset!$A$2:$I$2533,4,FALSE)</f>
        <v>1964</v>
      </c>
      <c r="E692">
        <f>VLOOKUP(dataset_table[[#This Row],[id]],dataset!$A$2:$I$2533,5,FALSE)</f>
        <v>170</v>
      </c>
      <c r="F692">
        <f>VLOOKUP(dataset_table[[#This Row],[id]],dataset!$A$2:$I$2533,7,FALSE)</f>
        <v>7.8</v>
      </c>
      <c r="G692">
        <f>VLOOKUP(dataset_table[[#This Row],[id]],dataset!$A$2:$I$2533,8,FALSE)</f>
        <v>95</v>
      </c>
      <c r="H692">
        <f>VLOOKUP(dataset_table[[#This Row],[id]],dataset!$A$2:$I$2533,9,FALSE)</f>
        <v>72</v>
      </c>
    </row>
    <row r="693" spans="1:8">
      <c r="A693">
        <f>A692+1</f>
        <v>691</v>
      </c>
      <c r="B693" t="str">
        <f>VLOOKUP(dataset_table[[#This Row],[id]],dataset!$A$2:$I$2533,2,FALSE)</f>
        <v>Kramer vs. Kramer</v>
      </c>
      <c r="C693" t="str">
        <f>VLOOKUP(dataset_table[[#This Row],[id]],dataset!$A$2:$I$2533,3,FALSE)</f>
        <v>Robert Benton</v>
      </c>
      <c r="D693">
        <f>VLOOKUP(dataset_table[[#This Row],[id]],dataset!$A$2:$I$2533,4,FALSE)</f>
        <v>1979</v>
      </c>
      <c r="E693">
        <f>VLOOKUP(dataset_table[[#This Row],[id]],dataset!$A$2:$I$2533,5,FALSE)</f>
        <v>105</v>
      </c>
      <c r="F693">
        <f>VLOOKUP(dataset_table[[#This Row],[id]],dataset!$A$2:$I$2533,7,FALSE)</f>
        <v>7.8</v>
      </c>
      <c r="G693">
        <f>VLOOKUP(dataset_table[[#This Row],[id]],dataset!$A$2:$I$2533,8,FALSE)</f>
        <v>77</v>
      </c>
      <c r="H693">
        <f>VLOOKUP(dataset_table[[#This Row],[id]],dataset!$A$2:$I$2533,9,FALSE)</f>
        <v>106.26</v>
      </c>
    </row>
    <row r="694" spans="1:8">
      <c r="A694">
        <f>A693+1</f>
        <v>692</v>
      </c>
      <c r="B694" t="str">
        <f>VLOOKUP(dataset_table[[#This Row],[id]],dataset!$A$2:$I$2533,2,FALSE)</f>
        <v>My Left Foot</v>
      </c>
      <c r="C694" t="str">
        <f>VLOOKUP(dataset_table[[#This Row],[id]],dataset!$A$2:$I$2533,3,FALSE)</f>
        <v>Jim Sheridan</v>
      </c>
      <c r="D694">
        <f>VLOOKUP(dataset_table[[#This Row],[id]],dataset!$A$2:$I$2533,4,FALSE)</f>
        <v>1989</v>
      </c>
      <c r="E694">
        <f>VLOOKUP(dataset_table[[#This Row],[id]],dataset!$A$2:$I$2533,5,FALSE)</f>
        <v>103</v>
      </c>
      <c r="F694">
        <f>VLOOKUP(dataset_table[[#This Row],[id]],dataset!$A$2:$I$2533,7,FALSE)</f>
        <v>7.8</v>
      </c>
      <c r="G694">
        <f>VLOOKUP(dataset_table[[#This Row],[id]],dataset!$A$2:$I$2533,8,FALSE)</f>
        <v>97</v>
      </c>
      <c r="H694">
        <f>VLOOKUP(dataset_table[[#This Row],[id]],dataset!$A$2:$I$2533,9,FALSE)</f>
        <v>14.74</v>
      </c>
    </row>
    <row r="695" spans="1:8">
      <c r="A695">
        <f>A694+1</f>
        <v>693</v>
      </c>
      <c r="B695" t="str">
        <f>VLOOKUP(dataset_table[[#This Row],[id]],dataset!$A$2:$I$2533,2,FALSE)</f>
        <v>The Day of the Jackal</v>
      </c>
      <c r="C695" t="str">
        <f>VLOOKUP(dataset_table[[#This Row],[id]],dataset!$A$2:$I$2533,3,FALSE)</f>
        <v>Fred Zinnemann</v>
      </c>
      <c r="D695">
        <f>VLOOKUP(dataset_table[[#This Row],[id]],dataset!$A$2:$I$2533,4,FALSE)</f>
        <v>1973</v>
      </c>
      <c r="E695">
        <f>VLOOKUP(dataset_table[[#This Row],[id]],dataset!$A$2:$I$2533,5,FALSE)</f>
        <v>143</v>
      </c>
      <c r="F695">
        <f>VLOOKUP(dataset_table[[#This Row],[id]],dataset!$A$2:$I$2533,7,FALSE)</f>
        <v>7.8</v>
      </c>
      <c r="G695">
        <f>VLOOKUP(dataset_table[[#This Row],[id]],dataset!$A$2:$I$2533,8,FALSE)</f>
        <v>80</v>
      </c>
      <c r="H695">
        <f>VLOOKUP(dataset_table[[#This Row],[id]],dataset!$A$2:$I$2533,9,FALSE)</f>
        <v>16.059999999999999</v>
      </c>
    </row>
    <row r="696" spans="1:8">
      <c r="A696">
        <f>A695+1</f>
        <v>694</v>
      </c>
      <c r="B696" t="str">
        <f>VLOOKUP(dataset_table[[#This Row],[id]],dataset!$A$2:$I$2533,2,FALSE)</f>
        <v>Bringing Up Baby</v>
      </c>
      <c r="C696" t="str">
        <f>VLOOKUP(dataset_table[[#This Row],[id]],dataset!$A$2:$I$2533,3,FALSE)</f>
        <v>Howard Hawks</v>
      </c>
      <c r="D696">
        <f>VLOOKUP(dataset_table[[#This Row],[id]],dataset!$A$2:$I$2533,4,FALSE)</f>
        <v>1938</v>
      </c>
      <c r="E696">
        <f>VLOOKUP(dataset_table[[#This Row],[id]],dataset!$A$2:$I$2533,5,FALSE)</f>
        <v>102</v>
      </c>
      <c r="F696">
        <f>VLOOKUP(dataset_table[[#This Row],[id]],dataset!$A$2:$I$2533,7,FALSE)</f>
        <v>7.8</v>
      </c>
      <c r="G696">
        <f>VLOOKUP(dataset_table[[#This Row],[id]],dataset!$A$2:$I$2533,8,FALSE)</f>
        <v>91</v>
      </c>
      <c r="H696">
        <f>VLOOKUP(dataset_table[[#This Row],[id]],dataset!$A$2:$I$2533,9,FALSE)</f>
        <v>0</v>
      </c>
    </row>
    <row r="697" spans="1:8">
      <c r="A697">
        <f>A696+1</f>
        <v>695</v>
      </c>
      <c r="B697" t="str">
        <f>VLOOKUP(dataset_table[[#This Row],[id]],dataset!$A$2:$I$2533,2,FALSE)</f>
        <v>Cabaret</v>
      </c>
      <c r="C697" t="str">
        <f>VLOOKUP(dataset_table[[#This Row],[id]],dataset!$A$2:$I$2533,3,FALSE)</f>
        <v>Bob Fosse</v>
      </c>
      <c r="D697">
        <f>VLOOKUP(dataset_table[[#This Row],[id]],dataset!$A$2:$I$2533,4,FALSE)</f>
        <v>1972</v>
      </c>
      <c r="E697">
        <f>VLOOKUP(dataset_table[[#This Row],[id]],dataset!$A$2:$I$2533,5,FALSE)</f>
        <v>124</v>
      </c>
      <c r="F697">
        <f>VLOOKUP(dataset_table[[#This Row],[id]],dataset!$A$2:$I$2533,7,FALSE)</f>
        <v>7.8</v>
      </c>
      <c r="G697">
        <f>VLOOKUP(dataset_table[[#This Row],[id]],dataset!$A$2:$I$2533,8,FALSE)</f>
        <v>80</v>
      </c>
      <c r="H697">
        <f>VLOOKUP(dataset_table[[#This Row],[id]],dataset!$A$2:$I$2533,9,FALSE)</f>
        <v>42.77</v>
      </c>
    </row>
    <row r="698" spans="1:8">
      <c r="A698">
        <f>A697+1</f>
        <v>696</v>
      </c>
      <c r="B698" t="str">
        <f>VLOOKUP(dataset_table[[#This Row],[id]],dataset!$A$2:$I$2533,2,FALSE)</f>
        <v>October Sky</v>
      </c>
      <c r="C698" t="str">
        <f>VLOOKUP(dataset_table[[#This Row],[id]],dataset!$A$2:$I$2533,3,FALSE)</f>
        <v>Joe Johnston</v>
      </c>
      <c r="D698">
        <f>VLOOKUP(dataset_table[[#This Row],[id]],dataset!$A$2:$I$2533,4,FALSE)</f>
        <v>1999</v>
      </c>
      <c r="E698">
        <f>VLOOKUP(dataset_table[[#This Row],[id]],dataset!$A$2:$I$2533,5,FALSE)</f>
        <v>108</v>
      </c>
      <c r="F698">
        <f>VLOOKUP(dataset_table[[#This Row],[id]],dataset!$A$2:$I$2533,7,FALSE)</f>
        <v>7.8</v>
      </c>
      <c r="G698">
        <f>VLOOKUP(dataset_table[[#This Row],[id]],dataset!$A$2:$I$2533,8,FALSE)</f>
        <v>71</v>
      </c>
      <c r="H698">
        <f>VLOOKUP(dataset_table[[#This Row],[id]],dataset!$A$2:$I$2533,9,FALSE)</f>
        <v>32.479999999999997</v>
      </c>
    </row>
    <row r="699" spans="1:8">
      <c r="A699">
        <f>A698+1</f>
        <v>697</v>
      </c>
      <c r="B699" t="str">
        <f>VLOOKUP(dataset_table[[#This Row],[id]],dataset!$A$2:$I$2533,2,FALSE)</f>
        <v>Days of Heaven</v>
      </c>
      <c r="C699" t="str">
        <f>VLOOKUP(dataset_table[[#This Row],[id]],dataset!$A$2:$I$2533,3,FALSE)</f>
        <v>Terrence Malick</v>
      </c>
      <c r="D699">
        <f>VLOOKUP(dataset_table[[#This Row],[id]],dataset!$A$2:$I$2533,4,FALSE)</f>
        <v>1978</v>
      </c>
      <c r="E699">
        <f>VLOOKUP(dataset_table[[#This Row],[id]],dataset!$A$2:$I$2533,5,FALSE)</f>
        <v>94</v>
      </c>
      <c r="F699">
        <f>VLOOKUP(dataset_table[[#This Row],[id]],dataset!$A$2:$I$2533,7,FALSE)</f>
        <v>7.8</v>
      </c>
      <c r="G699">
        <f>VLOOKUP(dataset_table[[#This Row],[id]],dataset!$A$2:$I$2533,8,FALSE)</f>
        <v>93</v>
      </c>
      <c r="H699">
        <f>VLOOKUP(dataset_table[[#This Row],[id]],dataset!$A$2:$I$2533,9,FALSE)</f>
        <v>0</v>
      </c>
    </row>
    <row r="700" spans="1:8">
      <c r="A700">
        <f>A699+1</f>
        <v>698</v>
      </c>
      <c r="B700" t="str">
        <f>VLOOKUP(dataset_table[[#This Row],[id]],dataset!$A$2:$I$2533,2,FALSE)</f>
        <v>Guess Who's Coming to Dinner</v>
      </c>
      <c r="C700" t="str">
        <f>VLOOKUP(dataset_table[[#This Row],[id]],dataset!$A$2:$I$2533,3,FALSE)</f>
        <v>Stanley Kramer</v>
      </c>
      <c r="D700">
        <f>VLOOKUP(dataset_table[[#This Row],[id]],dataset!$A$2:$I$2533,4,FALSE)</f>
        <v>1967</v>
      </c>
      <c r="E700">
        <f>VLOOKUP(dataset_table[[#This Row],[id]],dataset!$A$2:$I$2533,5,FALSE)</f>
        <v>108</v>
      </c>
      <c r="F700">
        <f>VLOOKUP(dataset_table[[#This Row],[id]],dataset!$A$2:$I$2533,7,FALSE)</f>
        <v>7.8</v>
      </c>
      <c r="G700">
        <f>VLOOKUP(dataset_table[[#This Row],[id]],dataset!$A$2:$I$2533,8,FALSE)</f>
        <v>63</v>
      </c>
      <c r="H700">
        <f>VLOOKUP(dataset_table[[#This Row],[id]],dataset!$A$2:$I$2533,9,FALSE)</f>
        <v>56.7</v>
      </c>
    </row>
    <row r="701" spans="1:8">
      <c r="A701">
        <f>A700+1</f>
        <v>699</v>
      </c>
      <c r="B701" t="str">
        <f>VLOOKUP(dataset_table[[#This Row],[id]],dataset!$A$2:$I$2533,2,FALSE)</f>
        <v>Once</v>
      </c>
      <c r="C701" t="str">
        <f>VLOOKUP(dataset_table[[#This Row],[id]],dataset!$A$2:$I$2533,3,FALSE)</f>
        <v>John Carney</v>
      </c>
      <c r="D701">
        <f>VLOOKUP(dataset_table[[#This Row],[id]],dataset!$A$2:$I$2533,4,FALSE)</f>
        <v>2007</v>
      </c>
      <c r="E701">
        <f>VLOOKUP(dataset_table[[#This Row],[id]],dataset!$A$2:$I$2533,5,FALSE)</f>
        <v>86</v>
      </c>
      <c r="F701">
        <f>VLOOKUP(dataset_table[[#This Row],[id]],dataset!$A$2:$I$2533,7,FALSE)</f>
        <v>7.8</v>
      </c>
      <c r="G701">
        <f>VLOOKUP(dataset_table[[#This Row],[id]],dataset!$A$2:$I$2533,8,FALSE)</f>
        <v>90</v>
      </c>
      <c r="H701">
        <f>VLOOKUP(dataset_table[[#This Row],[id]],dataset!$A$2:$I$2533,9,FALSE)</f>
        <v>9.44</v>
      </c>
    </row>
    <row r="702" spans="1:8">
      <c r="A702">
        <f>A701+1</f>
        <v>700</v>
      </c>
      <c r="B702" t="str">
        <f>VLOOKUP(dataset_table[[#This Row],[id]],dataset!$A$2:$I$2533,2,FALSE)</f>
        <v>Aguirre, the Wrath of God</v>
      </c>
      <c r="C702" t="str">
        <f>VLOOKUP(dataset_table[[#This Row],[id]],dataset!$A$2:$I$2533,3,FALSE)</f>
        <v>Werner Herzog</v>
      </c>
      <c r="D702">
        <f>VLOOKUP(dataset_table[[#This Row],[id]],dataset!$A$2:$I$2533,4,FALSE)</f>
        <v>1972</v>
      </c>
      <c r="E702">
        <f>VLOOKUP(dataset_table[[#This Row],[id]],dataset!$A$2:$I$2533,5,FALSE)</f>
        <v>95</v>
      </c>
      <c r="F702">
        <f>VLOOKUP(dataset_table[[#This Row],[id]],dataset!$A$2:$I$2533,7,FALSE)</f>
        <v>7.8</v>
      </c>
      <c r="G702">
        <f>VLOOKUP(dataset_table[[#This Row],[id]],dataset!$A$2:$I$2533,8,FALSE)</f>
        <v>0</v>
      </c>
      <c r="H702">
        <f>VLOOKUP(dataset_table[[#This Row],[id]],dataset!$A$2:$I$2533,9,FALSE)</f>
        <v>0</v>
      </c>
    </row>
    <row r="703" spans="1:8">
      <c r="A703">
        <f>A702+1</f>
        <v>701</v>
      </c>
      <c r="B703" t="str">
        <f>VLOOKUP(dataset_table[[#This Row],[id]],dataset!$A$2:$I$2533,2,FALSE)</f>
        <v>Freaks</v>
      </c>
      <c r="C703" t="str">
        <f>VLOOKUP(dataset_table[[#This Row],[id]],dataset!$A$2:$I$2533,3,FALSE)</f>
        <v>Tod Browning</v>
      </c>
      <c r="D703">
        <f>VLOOKUP(dataset_table[[#This Row],[id]],dataset!$A$2:$I$2533,4,FALSE)</f>
        <v>1932</v>
      </c>
      <c r="E703">
        <f>VLOOKUP(dataset_table[[#This Row],[id]],dataset!$A$2:$I$2533,5,FALSE)</f>
        <v>64</v>
      </c>
      <c r="F703">
        <f>VLOOKUP(dataset_table[[#This Row],[id]],dataset!$A$2:$I$2533,7,FALSE)</f>
        <v>7.8</v>
      </c>
      <c r="G703">
        <f>VLOOKUP(dataset_table[[#This Row],[id]],dataset!$A$2:$I$2533,8,FALSE)</f>
        <v>80</v>
      </c>
      <c r="H703">
        <f>VLOOKUP(dataset_table[[#This Row],[id]],dataset!$A$2:$I$2533,9,FALSE)</f>
        <v>0.63</v>
      </c>
    </row>
    <row r="704" spans="1:8">
      <c r="A704">
        <f>A703+1</f>
        <v>702</v>
      </c>
      <c r="B704" t="str">
        <f>VLOOKUP(dataset_table[[#This Row],[id]],dataset!$A$2:$I$2533,2,FALSE)</f>
        <v>All About My Mother</v>
      </c>
      <c r="C704" t="str">
        <f>VLOOKUP(dataset_table[[#This Row],[id]],dataset!$A$2:$I$2533,3,FALSE)</f>
        <v>Pedro Almodóvar</v>
      </c>
      <c r="D704">
        <f>VLOOKUP(dataset_table[[#This Row],[id]],dataset!$A$2:$I$2533,4,FALSE)</f>
        <v>1999</v>
      </c>
      <c r="E704">
        <f>VLOOKUP(dataset_table[[#This Row],[id]],dataset!$A$2:$I$2533,5,FALSE)</f>
        <v>101</v>
      </c>
      <c r="F704">
        <f>VLOOKUP(dataset_table[[#This Row],[id]],dataset!$A$2:$I$2533,7,FALSE)</f>
        <v>7.8</v>
      </c>
      <c r="G704">
        <f>VLOOKUP(dataset_table[[#This Row],[id]],dataset!$A$2:$I$2533,8,FALSE)</f>
        <v>87</v>
      </c>
      <c r="H704">
        <f>VLOOKUP(dataset_table[[#This Row],[id]],dataset!$A$2:$I$2533,9,FALSE)</f>
        <v>8.26</v>
      </c>
    </row>
    <row r="705" spans="1:8">
      <c r="A705">
        <f>A704+1</f>
        <v>703</v>
      </c>
      <c r="B705" t="str">
        <f>VLOOKUP(dataset_table[[#This Row],[id]],dataset!$A$2:$I$2533,2,FALSE)</f>
        <v>All That Jazz</v>
      </c>
      <c r="C705" t="str">
        <f>VLOOKUP(dataset_table[[#This Row],[id]],dataset!$A$2:$I$2533,3,FALSE)</f>
        <v>Bob Fosse</v>
      </c>
      <c r="D705">
        <f>VLOOKUP(dataset_table[[#This Row],[id]],dataset!$A$2:$I$2533,4,FALSE)</f>
        <v>1979</v>
      </c>
      <c r="E705">
        <f>VLOOKUP(dataset_table[[#This Row],[id]],dataset!$A$2:$I$2533,5,FALSE)</f>
        <v>123</v>
      </c>
      <c r="F705">
        <f>VLOOKUP(dataset_table[[#This Row],[id]],dataset!$A$2:$I$2533,7,FALSE)</f>
        <v>7.8</v>
      </c>
      <c r="G705">
        <f>VLOOKUP(dataset_table[[#This Row],[id]],dataset!$A$2:$I$2533,8,FALSE)</f>
        <v>72</v>
      </c>
      <c r="H705">
        <f>VLOOKUP(dataset_table[[#This Row],[id]],dataset!$A$2:$I$2533,9,FALSE)</f>
        <v>37.82</v>
      </c>
    </row>
    <row r="706" spans="1:8">
      <c r="A706">
        <f>A705+1</f>
        <v>704</v>
      </c>
      <c r="B706" t="str">
        <f>VLOOKUP(dataset_table[[#This Row],[id]],dataset!$A$2:$I$2533,2,FALSE)</f>
        <v>Letters from Iwo Jima</v>
      </c>
      <c r="C706" t="str">
        <f>VLOOKUP(dataset_table[[#This Row],[id]],dataset!$A$2:$I$2533,3,FALSE)</f>
        <v>Clint Eastwood</v>
      </c>
      <c r="D706">
        <f>VLOOKUP(dataset_table[[#This Row],[id]],dataset!$A$2:$I$2533,4,FALSE)</f>
        <v>2006</v>
      </c>
      <c r="E706">
        <f>VLOOKUP(dataset_table[[#This Row],[id]],dataset!$A$2:$I$2533,5,FALSE)</f>
        <v>141</v>
      </c>
      <c r="F706">
        <f>VLOOKUP(dataset_table[[#This Row],[id]],dataset!$A$2:$I$2533,7,FALSE)</f>
        <v>7.8</v>
      </c>
      <c r="G706">
        <f>VLOOKUP(dataset_table[[#This Row],[id]],dataset!$A$2:$I$2533,8,FALSE)</f>
        <v>89</v>
      </c>
      <c r="H706">
        <f>VLOOKUP(dataset_table[[#This Row],[id]],dataset!$A$2:$I$2533,9,FALSE)</f>
        <v>13.76</v>
      </c>
    </row>
    <row r="707" spans="1:8">
      <c r="A707">
        <f>A706+1</f>
        <v>705</v>
      </c>
      <c r="B707" t="str">
        <f>VLOOKUP(dataset_table[[#This Row],[id]],dataset!$A$2:$I$2533,2,FALSE)</f>
        <v>Lilya 4-Ever</v>
      </c>
      <c r="C707" t="str">
        <f>VLOOKUP(dataset_table[[#This Row],[id]],dataset!$A$2:$I$2533,3,FALSE)</f>
        <v>Lukas Moodysson</v>
      </c>
      <c r="D707">
        <f>VLOOKUP(dataset_table[[#This Row],[id]],dataset!$A$2:$I$2533,4,FALSE)</f>
        <v>2002</v>
      </c>
      <c r="E707">
        <f>VLOOKUP(dataset_table[[#This Row],[id]],dataset!$A$2:$I$2533,5,FALSE)</f>
        <v>109</v>
      </c>
      <c r="F707">
        <f>VLOOKUP(dataset_table[[#This Row],[id]],dataset!$A$2:$I$2533,7,FALSE)</f>
        <v>7.8</v>
      </c>
      <c r="G707">
        <f>VLOOKUP(dataset_table[[#This Row],[id]],dataset!$A$2:$I$2533,8,FALSE)</f>
        <v>83</v>
      </c>
      <c r="H707">
        <f>VLOOKUP(dataset_table[[#This Row],[id]],dataset!$A$2:$I$2533,9,FALSE)</f>
        <v>0.18</v>
      </c>
    </row>
    <row r="708" spans="1:8">
      <c r="A708">
        <f>A707+1</f>
        <v>706</v>
      </c>
      <c r="B708" t="str">
        <f>VLOOKUP(dataset_table[[#This Row],[id]],dataset!$A$2:$I$2533,2,FALSE)</f>
        <v>Whisper of the Heart</v>
      </c>
      <c r="C708" t="str">
        <f>VLOOKUP(dataset_table[[#This Row],[id]],dataset!$A$2:$I$2533,3,FALSE)</f>
        <v>Yoshifumi Kondô</v>
      </c>
      <c r="D708">
        <f>VLOOKUP(dataset_table[[#This Row],[id]],dataset!$A$2:$I$2533,4,FALSE)</f>
        <v>1995</v>
      </c>
      <c r="E708">
        <f>VLOOKUP(dataset_table[[#This Row],[id]],dataset!$A$2:$I$2533,5,FALSE)</f>
        <v>111</v>
      </c>
      <c r="F708">
        <f>VLOOKUP(dataset_table[[#This Row],[id]],dataset!$A$2:$I$2533,7,FALSE)</f>
        <v>7.8</v>
      </c>
      <c r="G708">
        <f>VLOOKUP(dataset_table[[#This Row],[id]],dataset!$A$2:$I$2533,8,FALSE)</f>
        <v>75</v>
      </c>
      <c r="H708">
        <f>VLOOKUP(dataset_table[[#This Row],[id]],dataset!$A$2:$I$2533,9,FALSE)</f>
        <v>0</v>
      </c>
    </row>
    <row r="709" spans="1:8">
      <c r="A709">
        <f>A708+1</f>
        <v>707</v>
      </c>
      <c r="B709" t="str">
        <f>VLOOKUP(dataset_table[[#This Row],[id]],dataset!$A$2:$I$2533,2,FALSE)</f>
        <v>Gaslight</v>
      </c>
      <c r="C709" t="str">
        <f>VLOOKUP(dataset_table[[#This Row],[id]],dataset!$A$2:$I$2533,3,FALSE)</f>
        <v>George Cukor</v>
      </c>
      <c r="D709">
        <f>VLOOKUP(dataset_table[[#This Row],[id]],dataset!$A$2:$I$2533,4,FALSE)</f>
        <v>1944</v>
      </c>
      <c r="E709">
        <f>VLOOKUP(dataset_table[[#This Row],[id]],dataset!$A$2:$I$2533,5,FALSE)</f>
        <v>114</v>
      </c>
      <c r="F709">
        <f>VLOOKUP(dataset_table[[#This Row],[id]],dataset!$A$2:$I$2533,7,FALSE)</f>
        <v>7.8</v>
      </c>
      <c r="G709">
        <f>VLOOKUP(dataset_table[[#This Row],[id]],dataset!$A$2:$I$2533,8,FALSE)</f>
        <v>78</v>
      </c>
      <c r="H709">
        <f>VLOOKUP(dataset_table[[#This Row],[id]],dataset!$A$2:$I$2533,9,FALSE)</f>
        <v>0</v>
      </c>
    </row>
    <row r="710" spans="1:8">
      <c r="A710">
        <f>A709+1</f>
        <v>708</v>
      </c>
      <c r="B710" t="str">
        <f>VLOOKUP(dataset_table[[#This Row],[id]],dataset!$A$2:$I$2533,2,FALSE)</f>
        <v>The Chaser</v>
      </c>
      <c r="C710" t="str">
        <f>VLOOKUP(dataset_table[[#This Row],[id]],dataset!$A$2:$I$2533,3,FALSE)</f>
        <v>Na Hong-jin</v>
      </c>
      <c r="D710">
        <f>VLOOKUP(dataset_table[[#This Row],[id]],dataset!$A$2:$I$2533,4,FALSE)</f>
        <v>2008</v>
      </c>
      <c r="E710">
        <f>VLOOKUP(dataset_table[[#This Row],[id]],dataset!$A$2:$I$2533,5,FALSE)</f>
        <v>125</v>
      </c>
      <c r="F710">
        <f>VLOOKUP(dataset_table[[#This Row],[id]],dataset!$A$2:$I$2533,7,FALSE)</f>
        <v>7.8</v>
      </c>
      <c r="G710">
        <f>VLOOKUP(dataset_table[[#This Row],[id]],dataset!$A$2:$I$2533,8,FALSE)</f>
        <v>64</v>
      </c>
      <c r="H710">
        <f>VLOOKUP(dataset_table[[#This Row],[id]],dataset!$A$2:$I$2533,9,FALSE)</f>
        <v>0</v>
      </c>
    </row>
    <row r="711" spans="1:8">
      <c r="A711">
        <f>A710+1</f>
        <v>709</v>
      </c>
      <c r="B711" t="str">
        <f>VLOOKUP(dataset_table[[#This Row],[id]],dataset!$A$2:$I$2533,2,FALSE)</f>
        <v>Manhattan</v>
      </c>
      <c r="C711" t="str">
        <f>VLOOKUP(dataset_table[[#This Row],[id]],dataset!$A$2:$I$2533,3,FALSE)</f>
        <v>Woody Allen</v>
      </c>
      <c r="D711">
        <f>VLOOKUP(dataset_table[[#This Row],[id]],dataset!$A$2:$I$2533,4,FALSE)</f>
        <v>1979</v>
      </c>
      <c r="E711">
        <f>VLOOKUP(dataset_table[[#This Row],[id]],dataset!$A$2:$I$2533,5,FALSE)</f>
        <v>96</v>
      </c>
      <c r="F711">
        <f>VLOOKUP(dataset_table[[#This Row],[id]],dataset!$A$2:$I$2533,7,FALSE)</f>
        <v>7.8</v>
      </c>
      <c r="G711">
        <f>VLOOKUP(dataset_table[[#This Row],[id]],dataset!$A$2:$I$2533,8,FALSE)</f>
        <v>83</v>
      </c>
      <c r="H711">
        <f>VLOOKUP(dataset_table[[#This Row],[id]],dataset!$A$2:$I$2533,9,FALSE)</f>
        <v>45.7</v>
      </c>
    </row>
    <row r="712" spans="1:8">
      <c r="A712">
        <f>A711+1</f>
        <v>710</v>
      </c>
      <c r="B712" t="str">
        <f>VLOOKUP(dataset_table[[#This Row],[id]],dataset!$A$2:$I$2533,2,FALSE)</f>
        <v>Breaking the Waves</v>
      </c>
      <c r="C712" t="str">
        <f>VLOOKUP(dataset_table[[#This Row],[id]],dataset!$A$2:$I$2533,3,FALSE)</f>
        <v>Lars von Trier</v>
      </c>
      <c r="D712">
        <f>VLOOKUP(dataset_table[[#This Row],[id]],dataset!$A$2:$I$2533,4,FALSE)</f>
        <v>1996</v>
      </c>
      <c r="E712">
        <f>VLOOKUP(dataset_table[[#This Row],[id]],dataset!$A$2:$I$2533,5,FALSE)</f>
        <v>159</v>
      </c>
      <c r="F712">
        <f>VLOOKUP(dataset_table[[#This Row],[id]],dataset!$A$2:$I$2533,7,FALSE)</f>
        <v>7.8</v>
      </c>
      <c r="G712">
        <f>VLOOKUP(dataset_table[[#This Row],[id]],dataset!$A$2:$I$2533,8,FALSE)</f>
        <v>81</v>
      </c>
      <c r="H712">
        <f>VLOOKUP(dataset_table[[#This Row],[id]],dataset!$A$2:$I$2533,9,FALSE)</f>
        <v>4.04</v>
      </c>
    </row>
    <row r="713" spans="1:8">
      <c r="A713">
        <f>A712+1</f>
        <v>711</v>
      </c>
      <c r="B713" t="str">
        <f>VLOOKUP(dataset_table[[#This Row],[id]],dataset!$A$2:$I$2533,2,FALSE)</f>
        <v>Loving Vincent</v>
      </c>
      <c r="C713" t="str">
        <f>VLOOKUP(dataset_table[[#This Row],[id]],dataset!$A$2:$I$2533,3,FALSE)</f>
        <v>DK Welchman</v>
      </c>
      <c r="D713">
        <f>VLOOKUP(dataset_table[[#This Row],[id]],dataset!$A$2:$I$2533,4,FALSE)</f>
        <v>2017</v>
      </c>
      <c r="E713">
        <f>VLOOKUP(dataset_table[[#This Row],[id]],dataset!$A$2:$I$2533,5,FALSE)</f>
        <v>94</v>
      </c>
      <c r="F713">
        <f>VLOOKUP(dataset_table[[#This Row],[id]],dataset!$A$2:$I$2533,7,FALSE)</f>
        <v>7.8</v>
      </c>
      <c r="G713">
        <f>VLOOKUP(dataset_table[[#This Row],[id]],dataset!$A$2:$I$2533,8,FALSE)</f>
        <v>62</v>
      </c>
      <c r="H713">
        <f>VLOOKUP(dataset_table[[#This Row],[id]],dataset!$A$2:$I$2533,9,FALSE)</f>
        <v>6.74</v>
      </c>
    </row>
    <row r="714" spans="1:8">
      <c r="A714">
        <f>A713+1</f>
        <v>712</v>
      </c>
      <c r="B714" t="str">
        <f>VLOOKUP(dataset_table[[#This Row],[id]],dataset!$A$2:$I$2533,2,FALSE)</f>
        <v>The World's Fastest Indian</v>
      </c>
      <c r="C714" t="str">
        <f>VLOOKUP(dataset_table[[#This Row],[id]],dataset!$A$2:$I$2533,3,FALSE)</f>
        <v>Roger Donaldson</v>
      </c>
      <c r="D714">
        <f>VLOOKUP(dataset_table[[#This Row],[id]],dataset!$A$2:$I$2533,4,FALSE)</f>
        <v>2005</v>
      </c>
      <c r="E714">
        <f>VLOOKUP(dataset_table[[#This Row],[id]],dataset!$A$2:$I$2533,5,FALSE)</f>
        <v>127</v>
      </c>
      <c r="F714">
        <f>VLOOKUP(dataset_table[[#This Row],[id]],dataset!$A$2:$I$2533,7,FALSE)</f>
        <v>7.8</v>
      </c>
      <c r="G714">
        <f>VLOOKUP(dataset_table[[#This Row],[id]],dataset!$A$2:$I$2533,8,FALSE)</f>
        <v>68</v>
      </c>
      <c r="H714">
        <f>VLOOKUP(dataset_table[[#This Row],[id]],dataset!$A$2:$I$2533,9,FALSE)</f>
        <v>5.13</v>
      </c>
    </row>
    <row r="715" spans="1:8">
      <c r="A715">
        <f>A714+1</f>
        <v>713</v>
      </c>
      <c r="B715" t="str">
        <f>VLOOKUP(dataset_table[[#This Row],[id]],dataset!$A$2:$I$2533,2,FALSE)</f>
        <v>Frankenstein</v>
      </c>
      <c r="C715" t="str">
        <f>VLOOKUP(dataset_table[[#This Row],[id]],dataset!$A$2:$I$2533,3,FALSE)</f>
        <v>James Whale</v>
      </c>
      <c r="D715">
        <f>VLOOKUP(dataset_table[[#This Row],[id]],dataset!$A$2:$I$2533,4,FALSE)</f>
        <v>1931</v>
      </c>
      <c r="E715">
        <f>VLOOKUP(dataset_table[[#This Row],[id]],dataset!$A$2:$I$2533,5,FALSE)</f>
        <v>70</v>
      </c>
      <c r="F715">
        <f>VLOOKUP(dataset_table[[#This Row],[id]],dataset!$A$2:$I$2533,7,FALSE)</f>
        <v>7.8</v>
      </c>
      <c r="G715">
        <f>VLOOKUP(dataset_table[[#This Row],[id]],dataset!$A$2:$I$2533,8,FALSE)</f>
        <v>91</v>
      </c>
      <c r="H715">
        <f>VLOOKUP(dataset_table[[#This Row],[id]],dataset!$A$2:$I$2533,9,FALSE)</f>
        <v>0</v>
      </c>
    </row>
    <row r="716" spans="1:8">
      <c r="A716">
        <f>A715+1</f>
        <v>714</v>
      </c>
      <c r="B716" t="str">
        <f>VLOOKUP(dataset_table[[#This Row],[id]],dataset!$A$2:$I$2533,2,FALSE)</f>
        <v>To Have and Have Not</v>
      </c>
      <c r="C716" t="str">
        <f>VLOOKUP(dataset_table[[#This Row],[id]],dataset!$A$2:$I$2533,3,FALSE)</f>
        <v>Howard Hawks</v>
      </c>
      <c r="D716">
        <f>VLOOKUP(dataset_table[[#This Row],[id]],dataset!$A$2:$I$2533,4,FALSE)</f>
        <v>1944</v>
      </c>
      <c r="E716">
        <f>VLOOKUP(dataset_table[[#This Row],[id]],dataset!$A$2:$I$2533,5,FALSE)</f>
        <v>100</v>
      </c>
      <c r="F716">
        <f>VLOOKUP(dataset_table[[#This Row],[id]],dataset!$A$2:$I$2533,7,FALSE)</f>
        <v>7.8</v>
      </c>
      <c r="G716">
        <f>VLOOKUP(dataset_table[[#This Row],[id]],dataset!$A$2:$I$2533,8,FALSE)</f>
        <v>90</v>
      </c>
      <c r="H716">
        <f>VLOOKUP(dataset_table[[#This Row],[id]],dataset!$A$2:$I$2533,9,FALSE)</f>
        <v>0</v>
      </c>
    </row>
    <row r="717" spans="1:8">
      <c r="A717">
        <f>A716+1</f>
        <v>715</v>
      </c>
      <c r="B717" t="str">
        <f>VLOOKUP(dataset_table[[#This Row],[id]],dataset!$A$2:$I$2533,2,FALSE)</f>
        <v>Stagecoach</v>
      </c>
      <c r="C717" t="str">
        <f>VLOOKUP(dataset_table[[#This Row],[id]],dataset!$A$2:$I$2533,3,FALSE)</f>
        <v>John Ford</v>
      </c>
      <c r="D717">
        <f>VLOOKUP(dataset_table[[#This Row],[id]],dataset!$A$2:$I$2533,4,FALSE)</f>
        <v>1939</v>
      </c>
      <c r="E717">
        <f>VLOOKUP(dataset_table[[#This Row],[id]],dataset!$A$2:$I$2533,5,FALSE)</f>
        <v>96</v>
      </c>
      <c r="F717">
        <f>VLOOKUP(dataset_table[[#This Row],[id]],dataset!$A$2:$I$2533,7,FALSE)</f>
        <v>7.8</v>
      </c>
      <c r="G717">
        <f>VLOOKUP(dataset_table[[#This Row],[id]],dataset!$A$2:$I$2533,8,FALSE)</f>
        <v>93</v>
      </c>
      <c r="H717">
        <f>VLOOKUP(dataset_table[[#This Row],[id]],dataset!$A$2:$I$2533,9,FALSE)</f>
        <v>0</v>
      </c>
    </row>
    <row r="718" spans="1:8">
      <c r="A718">
        <f>A717+1</f>
        <v>716</v>
      </c>
      <c r="B718" t="str">
        <f>VLOOKUP(dataset_table[[#This Row],[id]],dataset!$A$2:$I$2533,2,FALSE)</f>
        <v>Red River</v>
      </c>
      <c r="C718" t="str">
        <f>VLOOKUP(dataset_table[[#This Row],[id]],dataset!$A$2:$I$2533,3,FALSE)</f>
        <v>Howard Hawks</v>
      </c>
      <c r="D718">
        <f>VLOOKUP(dataset_table[[#This Row],[id]],dataset!$A$2:$I$2533,4,FALSE)</f>
        <v>1948</v>
      </c>
      <c r="E718">
        <f>VLOOKUP(dataset_table[[#This Row],[id]],dataset!$A$2:$I$2533,5,FALSE)</f>
        <v>133</v>
      </c>
      <c r="F718">
        <f>VLOOKUP(dataset_table[[#This Row],[id]],dataset!$A$2:$I$2533,7,FALSE)</f>
        <v>7.8</v>
      </c>
      <c r="G718">
        <f>VLOOKUP(dataset_table[[#This Row],[id]],dataset!$A$2:$I$2533,8,FALSE)</f>
        <v>96</v>
      </c>
      <c r="H718">
        <f>VLOOKUP(dataset_table[[#This Row],[id]],dataset!$A$2:$I$2533,9,FALSE)</f>
        <v>0</v>
      </c>
    </row>
    <row r="719" spans="1:8">
      <c r="A719">
        <f>A718+1</f>
        <v>717</v>
      </c>
      <c r="B719" t="str">
        <f>VLOOKUP(dataset_table[[#This Row],[id]],dataset!$A$2:$I$2533,2,FALSE)</f>
        <v>The Lunchbox</v>
      </c>
      <c r="C719" t="str">
        <f>VLOOKUP(dataset_table[[#This Row],[id]],dataset!$A$2:$I$2533,3,FALSE)</f>
        <v>Ritesh Batra</v>
      </c>
      <c r="D719">
        <f>VLOOKUP(dataset_table[[#This Row],[id]],dataset!$A$2:$I$2533,4,FALSE)</f>
        <v>2013</v>
      </c>
      <c r="E719">
        <f>VLOOKUP(dataset_table[[#This Row],[id]],dataset!$A$2:$I$2533,5,FALSE)</f>
        <v>104</v>
      </c>
      <c r="F719">
        <f>VLOOKUP(dataset_table[[#This Row],[id]],dataset!$A$2:$I$2533,7,FALSE)</f>
        <v>7.8</v>
      </c>
      <c r="G719">
        <f>VLOOKUP(dataset_table[[#This Row],[id]],dataset!$A$2:$I$2533,8,FALSE)</f>
        <v>76</v>
      </c>
      <c r="H719">
        <f>VLOOKUP(dataset_table[[#This Row],[id]],dataset!$A$2:$I$2533,9,FALSE)</f>
        <v>4.2300000000000004</v>
      </c>
    </row>
    <row r="720" spans="1:8">
      <c r="A720">
        <f>A719+1</f>
        <v>718</v>
      </c>
      <c r="B720" t="str">
        <f>VLOOKUP(dataset_table[[#This Row],[id]],dataset!$A$2:$I$2533,2,FALSE)</f>
        <v>Land of Mine</v>
      </c>
      <c r="C720" t="str">
        <f>VLOOKUP(dataset_table[[#This Row],[id]],dataset!$A$2:$I$2533,3,FALSE)</f>
        <v>Martin Zandvliet</v>
      </c>
      <c r="D720">
        <f>VLOOKUP(dataset_table[[#This Row],[id]],dataset!$A$2:$I$2533,4,FALSE)</f>
        <v>2015</v>
      </c>
      <c r="E720">
        <f>VLOOKUP(dataset_table[[#This Row],[id]],dataset!$A$2:$I$2533,5,FALSE)</f>
        <v>100</v>
      </c>
      <c r="F720">
        <f>VLOOKUP(dataset_table[[#This Row],[id]],dataset!$A$2:$I$2533,7,FALSE)</f>
        <v>7.8</v>
      </c>
      <c r="G720">
        <f>VLOOKUP(dataset_table[[#This Row],[id]],dataset!$A$2:$I$2533,8,FALSE)</f>
        <v>75</v>
      </c>
      <c r="H720">
        <f>VLOOKUP(dataset_table[[#This Row],[id]],dataset!$A$2:$I$2533,9,FALSE)</f>
        <v>0.44</v>
      </c>
    </row>
    <row r="721" spans="1:8">
      <c r="A721">
        <f>A720+1</f>
        <v>719</v>
      </c>
      <c r="B721" t="str">
        <f>VLOOKUP(dataset_table[[#This Row],[id]],dataset!$A$2:$I$2533,2,FALSE)</f>
        <v>His Girl Friday</v>
      </c>
      <c r="C721" t="str">
        <f>VLOOKUP(dataset_table[[#This Row],[id]],dataset!$A$2:$I$2533,3,FALSE)</f>
        <v>Howard Hawks</v>
      </c>
      <c r="D721">
        <f>VLOOKUP(dataset_table[[#This Row],[id]],dataset!$A$2:$I$2533,4,FALSE)</f>
        <v>1940</v>
      </c>
      <c r="E721">
        <f>VLOOKUP(dataset_table[[#This Row],[id]],dataset!$A$2:$I$2533,5,FALSE)</f>
        <v>92</v>
      </c>
      <c r="F721">
        <f>VLOOKUP(dataset_table[[#This Row],[id]],dataset!$A$2:$I$2533,7,FALSE)</f>
        <v>7.8</v>
      </c>
      <c r="G721">
        <f>VLOOKUP(dataset_table[[#This Row],[id]],dataset!$A$2:$I$2533,8,FALSE)</f>
        <v>0</v>
      </c>
      <c r="H721">
        <f>VLOOKUP(dataset_table[[#This Row],[id]],dataset!$A$2:$I$2533,9,FALSE)</f>
        <v>0.30000000000000004</v>
      </c>
    </row>
    <row r="722" spans="1:8">
      <c r="A722">
        <f>A721+1</f>
        <v>720</v>
      </c>
      <c r="B722" t="str">
        <f>VLOOKUP(dataset_table[[#This Row],[id]],dataset!$A$2:$I$2533,2,FALSE)</f>
        <v>Batman: Mask of the Phantasm</v>
      </c>
      <c r="C722" t="str">
        <f>VLOOKUP(dataset_table[[#This Row],[id]],dataset!$A$2:$I$2533,3,FALSE)</f>
        <v>Eric Radomski</v>
      </c>
      <c r="D722">
        <f>VLOOKUP(dataset_table[[#This Row],[id]],dataset!$A$2:$I$2533,4,FALSE)</f>
        <v>1993</v>
      </c>
      <c r="E722">
        <f>VLOOKUP(dataset_table[[#This Row],[id]],dataset!$A$2:$I$2533,5,FALSE)</f>
        <v>76</v>
      </c>
      <c r="F722">
        <f>VLOOKUP(dataset_table[[#This Row],[id]],dataset!$A$2:$I$2533,7,FALSE)</f>
        <v>7.8</v>
      </c>
      <c r="G722">
        <f>VLOOKUP(dataset_table[[#This Row],[id]],dataset!$A$2:$I$2533,8,FALSE)</f>
        <v>65</v>
      </c>
      <c r="H722">
        <f>VLOOKUP(dataset_table[[#This Row],[id]],dataset!$A$2:$I$2533,9,FALSE)</f>
        <v>5.62</v>
      </c>
    </row>
    <row r="723" spans="1:8">
      <c r="A723">
        <f>A722+1</f>
        <v>721</v>
      </c>
      <c r="B723" t="str">
        <f>VLOOKUP(dataset_table[[#This Row],[id]],dataset!$A$2:$I$2533,2,FALSE)</f>
        <v>L'Avventura</v>
      </c>
      <c r="C723" t="str">
        <f>VLOOKUP(dataset_table[[#This Row],[id]],dataset!$A$2:$I$2533,3,FALSE)</f>
        <v>Michelangelo Antonioni</v>
      </c>
      <c r="D723">
        <f>VLOOKUP(dataset_table[[#This Row],[id]],dataset!$A$2:$I$2533,4,FALSE)</f>
        <v>1960</v>
      </c>
      <c r="E723">
        <f>VLOOKUP(dataset_table[[#This Row],[id]],dataset!$A$2:$I$2533,5,FALSE)</f>
        <v>144</v>
      </c>
      <c r="F723">
        <f>VLOOKUP(dataset_table[[#This Row],[id]],dataset!$A$2:$I$2533,7,FALSE)</f>
        <v>7.8</v>
      </c>
      <c r="G723">
        <f>VLOOKUP(dataset_table[[#This Row],[id]],dataset!$A$2:$I$2533,8,FALSE)</f>
        <v>0</v>
      </c>
      <c r="H723">
        <f>VLOOKUP(dataset_table[[#This Row],[id]],dataset!$A$2:$I$2533,9,FALSE)</f>
        <v>0</v>
      </c>
    </row>
    <row r="724" spans="1:8">
      <c r="A724">
        <f>A723+1</f>
        <v>722</v>
      </c>
      <c r="B724" t="str">
        <f>VLOOKUP(dataset_table[[#This Row],[id]],dataset!$A$2:$I$2533,2,FALSE)</f>
        <v>Hannah and Her Sisters</v>
      </c>
      <c r="C724" t="str">
        <f>VLOOKUP(dataset_table[[#This Row],[id]],dataset!$A$2:$I$2533,3,FALSE)</f>
        <v>Woody Allen</v>
      </c>
      <c r="D724">
        <f>VLOOKUP(dataset_table[[#This Row],[id]],dataset!$A$2:$I$2533,4,FALSE)</f>
        <v>1986</v>
      </c>
      <c r="E724">
        <f>VLOOKUP(dataset_table[[#This Row],[id]],dataset!$A$2:$I$2533,5,FALSE)</f>
        <v>107</v>
      </c>
      <c r="F724">
        <f>VLOOKUP(dataset_table[[#This Row],[id]],dataset!$A$2:$I$2533,7,FALSE)</f>
        <v>7.8</v>
      </c>
      <c r="G724">
        <f>VLOOKUP(dataset_table[[#This Row],[id]],dataset!$A$2:$I$2533,8,FALSE)</f>
        <v>90</v>
      </c>
      <c r="H724">
        <f>VLOOKUP(dataset_table[[#This Row],[id]],dataset!$A$2:$I$2533,9,FALSE)</f>
        <v>40.08</v>
      </c>
    </row>
    <row r="725" spans="1:8">
      <c r="A725">
        <f>A724+1</f>
        <v>723</v>
      </c>
      <c r="B725" t="str">
        <f>VLOOKUP(dataset_table[[#This Row],[id]],dataset!$A$2:$I$2533,2,FALSE)</f>
        <v>Ninja Scroll</v>
      </c>
      <c r="C725" t="str">
        <f>VLOOKUP(dataset_table[[#This Row],[id]],dataset!$A$2:$I$2533,3,FALSE)</f>
        <v>Yoshiaki Kawajiri</v>
      </c>
      <c r="D725">
        <f>VLOOKUP(dataset_table[[#This Row],[id]],dataset!$A$2:$I$2533,4,FALSE)</f>
        <v>1993</v>
      </c>
      <c r="E725">
        <f>VLOOKUP(dataset_table[[#This Row],[id]],dataset!$A$2:$I$2533,5,FALSE)</f>
        <v>94</v>
      </c>
      <c r="F725">
        <f>VLOOKUP(dataset_table[[#This Row],[id]],dataset!$A$2:$I$2533,7,FALSE)</f>
        <v>7.8</v>
      </c>
      <c r="G725">
        <f>VLOOKUP(dataset_table[[#This Row],[id]],dataset!$A$2:$I$2533,8,FALSE)</f>
        <v>0</v>
      </c>
      <c r="H725">
        <f>VLOOKUP(dataset_table[[#This Row],[id]],dataset!$A$2:$I$2533,9,FALSE)</f>
        <v>0</v>
      </c>
    </row>
    <row r="726" spans="1:8">
      <c r="A726">
        <f>A725+1</f>
        <v>724</v>
      </c>
      <c r="B726" t="str">
        <f>VLOOKUP(dataset_table[[#This Row],[id]],dataset!$A$2:$I$2533,2,FALSE)</f>
        <v>The Man Who Would Be King</v>
      </c>
      <c r="C726" t="str">
        <f>VLOOKUP(dataset_table[[#This Row],[id]],dataset!$A$2:$I$2533,3,FALSE)</f>
        <v>John Huston</v>
      </c>
      <c r="D726">
        <f>VLOOKUP(dataset_table[[#This Row],[id]],dataset!$A$2:$I$2533,4,FALSE)</f>
        <v>1975</v>
      </c>
      <c r="E726">
        <f>VLOOKUP(dataset_table[[#This Row],[id]],dataset!$A$2:$I$2533,5,FALSE)</f>
        <v>129</v>
      </c>
      <c r="F726">
        <f>VLOOKUP(dataset_table[[#This Row],[id]],dataset!$A$2:$I$2533,7,FALSE)</f>
        <v>7.8</v>
      </c>
      <c r="G726">
        <f>VLOOKUP(dataset_table[[#This Row],[id]],dataset!$A$2:$I$2533,8,FALSE)</f>
        <v>91</v>
      </c>
      <c r="H726">
        <f>VLOOKUP(dataset_table[[#This Row],[id]],dataset!$A$2:$I$2533,9,FALSE)</f>
        <v>0</v>
      </c>
    </row>
    <row r="727" spans="1:8">
      <c r="A727">
        <f>A726+1</f>
        <v>725</v>
      </c>
      <c r="B727" t="str">
        <f>VLOOKUP(dataset_table[[#This Row],[id]],dataset!$A$2:$I$2533,2,FALSE)</f>
        <v>The White Ribbon</v>
      </c>
      <c r="C727" t="str">
        <f>VLOOKUP(dataset_table[[#This Row],[id]],dataset!$A$2:$I$2533,3,FALSE)</f>
        <v>Michael Haneke</v>
      </c>
      <c r="D727">
        <f>VLOOKUP(dataset_table[[#This Row],[id]],dataset!$A$2:$I$2533,4,FALSE)</f>
        <v>2009</v>
      </c>
      <c r="E727">
        <f>VLOOKUP(dataset_table[[#This Row],[id]],dataset!$A$2:$I$2533,5,FALSE)</f>
        <v>144</v>
      </c>
      <c r="F727">
        <f>VLOOKUP(dataset_table[[#This Row],[id]],dataset!$A$2:$I$2533,7,FALSE)</f>
        <v>7.8</v>
      </c>
      <c r="G727">
        <f>VLOOKUP(dataset_table[[#This Row],[id]],dataset!$A$2:$I$2533,8,FALSE)</f>
        <v>84</v>
      </c>
      <c r="H727">
        <f>VLOOKUP(dataset_table[[#This Row],[id]],dataset!$A$2:$I$2533,9,FALSE)</f>
        <v>2.2200000000000002</v>
      </c>
    </row>
    <row r="728" spans="1:8">
      <c r="A728">
        <f>A727+1</f>
        <v>726</v>
      </c>
      <c r="B728" t="str">
        <f>VLOOKUP(dataset_table[[#This Row],[id]],dataset!$A$2:$I$2533,2,FALSE)</f>
        <v>Shadow of a Doubt</v>
      </c>
      <c r="C728" t="str">
        <f>VLOOKUP(dataset_table[[#This Row],[id]],dataset!$A$2:$I$2533,3,FALSE)</f>
        <v>Alfred Hitchcock</v>
      </c>
      <c r="D728">
        <f>VLOOKUP(dataset_table[[#This Row],[id]],dataset!$A$2:$I$2533,4,FALSE)</f>
        <v>1943</v>
      </c>
      <c r="E728">
        <f>VLOOKUP(dataset_table[[#This Row],[id]],dataset!$A$2:$I$2533,5,FALSE)</f>
        <v>108</v>
      </c>
      <c r="F728">
        <f>VLOOKUP(dataset_table[[#This Row],[id]],dataset!$A$2:$I$2533,7,FALSE)</f>
        <v>7.8</v>
      </c>
      <c r="G728">
        <f>VLOOKUP(dataset_table[[#This Row],[id]],dataset!$A$2:$I$2533,8,FALSE)</f>
        <v>94</v>
      </c>
      <c r="H728">
        <f>VLOOKUP(dataset_table[[#This Row],[id]],dataset!$A$2:$I$2533,9,FALSE)</f>
        <v>0</v>
      </c>
    </row>
    <row r="729" spans="1:8">
      <c r="A729">
        <f>A728+1</f>
        <v>727</v>
      </c>
      <c r="B729" t="str">
        <f>VLOOKUP(dataset_table[[#This Row],[id]],dataset!$A$2:$I$2533,2,FALSE)</f>
        <v>A Prophet</v>
      </c>
      <c r="C729" t="str">
        <f>VLOOKUP(dataset_table[[#This Row],[id]],dataset!$A$2:$I$2533,3,FALSE)</f>
        <v>Jacques Audiard</v>
      </c>
      <c r="D729">
        <f>VLOOKUP(dataset_table[[#This Row],[id]],dataset!$A$2:$I$2533,4,FALSE)</f>
        <v>2009</v>
      </c>
      <c r="E729">
        <f>VLOOKUP(dataset_table[[#This Row],[id]],dataset!$A$2:$I$2533,5,FALSE)</f>
        <v>155</v>
      </c>
      <c r="F729">
        <f>VLOOKUP(dataset_table[[#This Row],[id]],dataset!$A$2:$I$2533,7,FALSE)</f>
        <v>7.8</v>
      </c>
      <c r="G729">
        <f>VLOOKUP(dataset_table[[#This Row],[id]],dataset!$A$2:$I$2533,8,FALSE)</f>
        <v>90</v>
      </c>
      <c r="H729">
        <f>VLOOKUP(dataset_table[[#This Row],[id]],dataset!$A$2:$I$2533,9,FALSE)</f>
        <v>2.08</v>
      </c>
    </row>
    <row r="730" spans="1:8">
      <c r="A730">
        <f>A729+1</f>
        <v>728</v>
      </c>
      <c r="B730" t="str">
        <f>VLOOKUP(dataset_table[[#This Row],[id]],dataset!$A$2:$I$2533,2,FALSE)</f>
        <v>The Bride of Frankenstein</v>
      </c>
      <c r="C730" t="str">
        <f>VLOOKUP(dataset_table[[#This Row],[id]],dataset!$A$2:$I$2533,3,FALSE)</f>
        <v>James Whale</v>
      </c>
      <c r="D730">
        <f>VLOOKUP(dataset_table[[#This Row],[id]],dataset!$A$2:$I$2533,4,FALSE)</f>
        <v>1935</v>
      </c>
      <c r="E730">
        <f>VLOOKUP(dataset_table[[#This Row],[id]],dataset!$A$2:$I$2533,5,FALSE)</f>
        <v>75</v>
      </c>
      <c r="F730">
        <f>VLOOKUP(dataset_table[[#This Row],[id]],dataset!$A$2:$I$2533,7,FALSE)</f>
        <v>7.8</v>
      </c>
      <c r="G730">
        <f>VLOOKUP(dataset_table[[#This Row],[id]],dataset!$A$2:$I$2533,8,FALSE)</f>
        <v>95</v>
      </c>
      <c r="H730">
        <f>VLOOKUP(dataset_table[[#This Row],[id]],dataset!$A$2:$I$2533,9,FALSE)</f>
        <v>4.3600000000000003</v>
      </c>
    </row>
    <row r="731" spans="1:8">
      <c r="A731">
        <f>A730+1</f>
        <v>729</v>
      </c>
      <c r="B731" t="str">
        <f>VLOOKUP(dataset_table[[#This Row],[id]],dataset!$A$2:$I$2533,2,FALSE)</f>
        <v>The Umbrellas of Cherbourg</v>
      </c>
      <c r="C731" t="str">
        <f>VLOOKUP(dataset_table[[#This Row],[id]],dataset!$A$2:$I$2533,3,FALSE)</f>
        <v>Jacques Demy</v>
      </c>
      <c r="D731">
        <f>VLOOKUP(dataset_table[[#This Row],[id]],dataset!$A$2:$I$2533,4,FALSE)</f>
        <v>1964</v>
      </c>
      <c r="E731">
        <f>VLOOKUP(dataset_table[[#This Row],[id]],dataset!$A$2:$I$2533,5,FALSE)</f>
        <v>91</v>
      </c>
      <c r="F731">
        <f>VLOOKUP(dataset_table[[#This Row],[id]],dataset!$A$2:$I$2533,7,FALSE)</f>
        <v>7.8</v>
      </c>
      <c r="G731">
        <f>VLOOKUP(dataset_table[[#This Row],[id]],dataset!$A$2:$I$2533,8,FALSE)</f>
        <v>86</v>
      </c>
      <c r="H731">
        <f>VLOOKUP(dataset_table[[#This Row],[id]],dataset!$A$2:$I$2533,9,FALSE)</f>
        <v>0.03</v>
      </c>
    </row>
    <row r="732" spans="1:8">
      <c r="A732">
        <f>A731+1</f>
        <v>730</v>
      </c>
      <c r="B732" t="str">
        <f>VLOOKUP(dataset_table[[#This Row],[id]],dataset!$A$2:$I$2533,2,FALSE)</f>
        <v>I, Daniel Blake</v>
      </c>
      <c r="C732" t="str">
        <f>VLOOKUP(dataset_table[[#This Row],[id]],dataset!$A$2:$I$2533,3,FALSE)</f>
        <v>Ken Loach</v>
      </c>
      <c r="D732">
        <f>VLOOKUP(dataset_table[[#This Row],[id]],dataset!$A$2:$I$2533,4,FALSE)</f>
        <v>2016</v>
      </c>
      <c r="E732">
        <f>VLOOKUP(dataset_table[[#This Row],[id]],dataset!$A$2:$I$2533,5,FALSE)</f>
        <v>100</v>
      </c>
      <c r="F732">
        <f>VLOOKUP(dataset_table[[#This Row],[id]],dataset!$A$2:$I$2533,7,FALSE)</f>
        <v>7.8</v>
      </c>
      <c r="G732">
        <f>VLOOKUP(dataset_table[[#This Row],[id]],dataset!$A$2:$I$2533,8,FALSE)</f>
        <v>78</v>
      </c>
      <c r="H732">
        <f>VLOOKUP(dataset_table[[#This Row],[id]],dataset!$A$2:$I$2533,9,FALSE)</f>
        <v>0.26</v>
      </c>
    </row>
    <row r="733" spans="1:8">
      <c r="A733">
        <f>A732+1</f>
        <v>731</v>
      </c>
      <c r="B733" t="str">
        <f>VLOOKUP(dataset_table[[#This Row],[id]],dataset!$A$2:$I$2533,2,FALSE)</f>
        <v>The Innocents</v>
      </c>
      <c r="C733" t="str">
        <f>VLOOKUP(dataset_table[[#This Row],[id]],dataset!$A$2:$I$2533,3,FALSE)</f>
        <v>Jack Clayton</v>
      </c>
      <c r="D733">
        <f>VLOOKUP(dataset_table[[#This Row],[id]],dataset!$A$2:$I$2533,4,FALSE)</f>
        <v>1961</v>
      </c>
      <c r="E733">
        <f>VLOOKUP(dataset_table[[#This Row],[id]],dataset!$A$2:$I$2533,5,FALSE)</f>
        <v>100</v>
      </c>
      <c r="F733">
        <f>VLOOKUP(dataset_table[[#This Row],[id]],dataset!$A$2:$I$2533,7,FALSE)</f>
        <v>7.8</v>
      </c>
      <c r="G733">
        <f>VLOOKUP(dataset_table[[#This Row],[id]],dataset!$A$2:$I$2533,8,FALSE)</f>
        <v>88</v>
      </c>
      <c r="H733">
        <f>VLOOKUP(dataset_table[[#This Row],[id]],dataset!$A$2:$I$2533,9,FALSE)</f>
        <v>2.62</v>
      </c>
    </row>
    <row r="734" spans="1:8">
      <c r="A734">
        <f>A733+1</f>
        <v>732</v>
      </c>
      <c r="B734" t="str">
        <f>VLOOKUP(dataset_table[[#This Row],[id]],dataset!$A$2:$I$2533,2,FALSE)</f>
        <v>The Killer</v>
      </c>
      <c r="C734" t="str">
        <f>VLOOKUP(dataset_table[[#This Row],[id]],dataset!$A$2:$I$2533,3,FALSE)</f>
        <v>John Woo</v>
      </c>
      <c r="D734">
        <f>VLOOKUP(dataset_table[[#This Row],[id]],dataset!$A$2:$I$2533,4,FALSE)</f>
        <v>1989</v>
      </c>
      <c r="E734">
        <f>VLOOKUP(dataset_table[[#This Row],[id]],dataset!$A$2:$I$2533,5,FALSE)</f>
        <v>111</v>
      </c>
      <c r="F734">
        <f>VLOOKUP(dataset_table[[#This Row],[id]],dataset!$A$2:$I$2533,7,FALSE)</f>
        <v>7.8</v>
      </c>
      <c r="G734">
        <f>VLOOKUP(dataset_table[[#This Row],[id]],dataset!$A$2:$I$2533,8,FALSE)</f>
        <v>82</v>
      </c>
      <c r="H734">
        <f>VLOOKUP(dataset_table[[#This Row],[id]],dataset!$A$2:$I$2533,9,FALSE)</f>
        <v>0</v>
      </c>
    </row>
    <row r="735" spans="1:8">
      <c r="A735">
        <f>A734+1</f>
        <v>733</v>
      </c>
      <c r="B735" t="str">
        <f>VLOOKUP(dataset_table[[#This Row],[id]],dataset!$A$2:$I$2533,2,FALSE)</f>
        <v>The Postman</v>
      </c>
      <c r="C735" t="str">
        <f>VLOOKUP(dataset_table[[#This Row],[id]],dataset!$A$2:$I$2533,3,FALSE)</f>
        <v>Michael Radford</v>
      </c>
      <c r="D735">
        <f>VLOOKUP(dataset_table[[#This Row],[id]],dataset!$A$2:$I$2533,4,FALSE)</f>
        <v>1994</v>
      </c>
      <c r="E735">
        <f>VLOOKUP(dataset_table[[#This Row],[id]],dataset!$A$2:$I$2533,5,FALSE)</f>
        <v>108</v>
      </c>
      <c r="F735">
        <f>VLOOKUP(dataset_table[[#This Row],[id]],dataset!$A$2:$I$2533,7,FALSE)</f>
        <v>7.8</v>
      </c>
      <c r="G735">
        <f>VLOOKUP(dataset_table[[#This Row],[id]],dataset!$A$2:$I$2533,8,FALSE)</f>
        <v>81</v>
      </c>
      <c r="H735">
        <f>VLOOKUP(dataset_table[[#This Row],[id]],dataset!$A$2:$I$2533,9,FALSE)</f>
        <v>21.85</v>
      </c>
    </row>
    <row r="736" spans="1:8">
      <c r="A736">
        <f>A735+1</f>
        <v>734</v>
      </c>
      <c r="B736" t="str">
        <f>VLOOKUP(dataset_table[[#This Row],[id]],dataset!$A$2:$I$2533,2,FALSE)</f>
        <v>You Can't Take It with You</v>
      </c>
      <c r="C736" t="str">
        <f>VLOOKUP(dataset_table[[#This Row],[id]],dataset!$A$2:$I$2533,3,FALSE)</f>
        <v>Frank Capra</v>
      </c>
      <c r="D736">
        <f>VLOOKUP(dataset_table[[#This Row],[id]],dataset!$A$2:$I$2533,4,FALSE)</f>
        <v>1938</v>
      </c>
      <c r="E736">
        <f>VLOOKUP(dataset_table[[#This Row],[id]],dataset!$A$2:$I$2533,5,FALSE)</f>
        <v>126</v>
      </c>
      <c r="F736">
        <f>VLOOKUP(dataset_table[[#This Row],[id]],dataset!$A$2:$I$2533,7,FALSE)</f>
        <v>7.8</v>
      </c>
      <c r="G736">
        <f>VLOOKUP(dataset_table[[#This Row],[id]],dataset!$A$2:$I$2533,8,FALSE)</f>
        <v>0</v>
      </c>
      <c r="H736">
        <f>VLOOKUP(dataset_table[[#This Row],[id]],dataset!$A$2:$I$2533,9,FALSE)</f>
        <v>4.66</v>
      </c>
    </row>
    <row r="737" spans="1:8">
      <c r="A737">
        <f>A736+1</f>
        <v>735</v>
      </c>
      <c r="B737" t="str">
        <f>VLOOKUP(dataset_table[[#This Row],[id]],dataset!$A$2:$I$2533,2,FALSE)</f>
        <v>Cowboy Bebop: The Movie</v>
      </c>
      <c r="C737" t="str">
        <f>VLOOKUP(dataset_table[[#This Row],[id]],dataset!$A$2:$I$2533,3,FALSE)</f>
        <v>Shin'ichirô Watanabe</v>
      </c>
      <c r="D737">
        <f>VLOOKUP(dataset_table[[#This Row],[id]],dataset!$A$2:$I$2533,4,FALSE)</f>
        <v>2001</v>
      </c>
      <c r="E737">
        <f>VLOOKUP(dataset_table[[#This Row],[id]],dataset!$A$2:$I$2533,5,FALSE)</f>
        <v>115</v>
      </c>
      <c r="F737">
        <f>VLOOKUP(dataset_table[[#This Row],[id]],dataset!$A$2:$I$2533,7,FALSE)</f>
        <v>7.8</v>
      </c>
      <c r="G737">
        <f>VLOOKUP(dataset_table[[#This Row],[id]],dataset!$A$2:$I$2533,8,FALSE)</f>
        <v>61</v>
      </c>
      <c r="H737">
        <f>VLOOKUP(dataset_table[[#This Row],[id]],dataset!$A$2:$I$2533,9,FALSE)</f>
        <v>1</v>
      </c>
    </row>
    <row r="738" spans="1:8">
      <c r="A738">
        <f>A737+1</f>
        <v>736</v>
      </c>
      <c r="B738" t="str">
        <f>VLOOKUP(dataset_table[[#This Row],[id]],dataset!$A$2:$I$2533,2,FALSE)</f>
        <v>The Chorus</v>
      </c>
      <c r="C738" t="str">
        <f>VLOOKUP(dataset_table[[#This Row],[id]],dataset!$A$2:$I$2533,3,FALSE)</f>
        <v>Christophe Barratier</v>
      </c>
      <c r="D738">
        <f>VLOOKUP(dataset_table[[#This Row],[id]],dataset!$A$2:$I$2533,4,FALSE)</f>
        <v>2004</v>
      </c>
      <c r="E738">
        <f>VLOOKUP(dataset_table[[#This Row],[id]],dataset!$A$2:$I$2533,5,FALSE)</f>
        <v>97</v>
      </c>
      <c r="F738">
        <f>VLOOKUP(dataset_table[[#This Row],[id]],dataset!$A$2:$I$2533,7,FALSE)</f>
        <v>7.8</v>
      </c>
      <c r="G738">
        <f>VLOOKUP(dataset_table[[#This Row],[id]],dataset!$A$2:$I$2533,8,FALSE)</f>
        <v>56</v>
      </c>
      <c r="H738">
        <f>VLOOKUP(dataset_table[[#This Row],[id]],dataset!$A$2:$I$2533,9,FALSE)</f>
        <v>3.64</v>
      </c>
    </row>
    <row r="739" spans="1:8">
      <c r="A739">
        <f>A738+1</f>
        <v>737</v>
      </c>
      <c r="B739" t="str">
        <f>VLOOKUP(dataset_table[[#This Row],[id]],dataset!$A$2:$I$2533,2,FALSE)</f>
        <v>Tokyo Godfathers</v>
      </c>
      <c r="C739" t="str">
        <f>VLOOKUP(dataset_table[[#This Row],[id]],dataset!$A$2:$I$2533,3,FALSE)</f>
        <v>Satoshi Kon</v>
      </c>
      <c r="D739">
        <f>VLOOKUP(dataset_table[[#This Row],[id]],dataset!$A$2:$I$2533,4,FALSE)</f>
        <v>2003</v>
      </c>
      <c r="E739">
        <f>VLOOKUP(dataset_table[[#This Row],[id]],dataset!$A$2:$I$2533,5,FALSE)</f>
        <v>92</v>
      </c>
      <c r="F739">
        <f>VLOOKUP(dataset_table[[#This Row],[id]],dataset!$A$2:$I$2533,7,FALSE)</f>
        <v>7.8</v>
      </c>
      <c r="G739">
        <f>VLOOKUP(dataset_table[[#This Row],[id]],dataset!$A$2:$I$2533,8,FALSE)</f>
        <v>74</v>
      </c>
      <c r="H739">
        <f>VLOOKUP(dataset_table[[#This Row],[id]],dataset!$A$2:$I$2533,9,FALSE)</f>
        <v>0.13</v>
      </c>
    </row>
    <row r="740" spans="1:8">
      <c r="A740">
        <f>A739+1</f>
        <v>738</v>
      </c>
      <c r="B740" t="str">
        <f>VLOOKUP(dataset_table[[#This Row],[id]],dataset!$A$2:$I$2533,2,FALSE)</f>
        <v>Crimes and Misdemeanors</v>
      </c>
      <c r="C740" t="str">
        <f>VLOOKUP(dataset_table[[#This Row],[id]],dataset!$A$2:$I$2533,3,FALSE)</f>
        <v>Woody Allen</v>
      </c>
      <c r="D740">
        <f>VLOOKUP(dataset_table[[#This Row],[id]],dataset!$A$2:$I$2533,4,FALSE)</f>
        <v>1989</v>
      </c>
      <c r="E740">
        <f>VLOOKUP(dataset_table[[#This Row],[id]],dataset!$A$2:$I$2533,5,FALSE)</f>
        <v>104</v>
      </c>
      <c r="F740">
        <f>VLOOKUP(dataset_table[[#This Row],[id]],dataset!$A$2:$I$2533,7,FALSE)</f>
        <v>7.8</v>
      </c>
      <c r="G740">
        <f>VLOOKUP(dataset_table[[#This Row],[id]],dataset!$A$2:$I$2533,8,FALSE)</f>
        <v>77</v>
      </c>
      <c r="H740">
        <f>VLOOKUP(dataset_table[[#This Row],[id]],dataset!$A$2:$I$2533,9,FALSE)</f>
        <v>18.25</v>
      </c>
    </row>
    <row r="741" spans="1:8">
      <c r="A741">
        <f>A740+1</f>
        <v>739</v>
      </c>
      <c r="B741" t="str">
        <f>VLOOKUP(dataset_table[[#This Row],[id]],dataset!$A$2:$I$2533,2,FALSE)</f>
        <v>Once Upon a Time in Anatolia</v>
      </c>
      <c r="C741" t="str">
        <f>VLOOKUP(dataset_table[[#This Row],[id]],dataset!$A$2:$I$2533,3,FALSE)</f>
        <v>Nuri Bilge Ceylan</v>
      </c>
      <c r="D741">
        <f>VLOOKUP(dataset_table[[#This Row],[id]],dataset!$A$2:$I$2533,4,FALSE)</f>
        <v>2011</v>
      </c>
      <c r="E741">
        <f>VLOOKUP(dataset_table[[#This Row],[id]],dataset!$A$2:$I$2533,5,FALSE)</f>
        <v>157</v>
      </c>
      <c r="F741">
        <f>VLOOKUP(dataset_table[[#This Row],[id]],dataset!$A$2:$I$2533,7,FALSE)</f>
        <v>7.8</v>
      </c>
      <c r="G741">
        <f>VLOOKUP(dataset_table[[#This Row],[id]],dataset!$A$2:$I$2533,8,FALSE)</f>
        <v>82</v>
      </c>
      <c r="H741">
        <f>VLOOKUP(dataset_table[[#This Row],[id]],dataset!$A$2:$I$2533,9,FALSE)</f>
        <v>0.14000000000000001</v>
      </c>
    </row>
    <row r="742" spans="1:8">
      <c r="A742">
        <f>A741+1</f>
        <v>740</v>
      </c>
      <c r="B742" t="str">
        <f>VLOOKUP(dataset_table[[#This Row],[id]],dataset!$A$2:$I$2533,2,FALSE)</f>
        <v>The Asphalt Jungle</v>
      </c>
      <c r="C742" t="str">
        <f>VLOOKUP(dataset_table[[#This Row],[id]],dataset!$A$2:$I$2533,3,FALSE)</f>
        <v>John Huston</v>
      </c>
      <c r="D742">
        <f>VLOOKUP(dataset_table[[#This Row],[id]],dataset!$A$2:$I$2533,4,FALSE)</f>
        <v>1950</v>
      </c>
      <c r="E742">
        <f>VLOOKUP(dataset_table[[#This Row],[id]],dataset!$A$2:$I$2533,5,FALSE)</f>
        <v>112</v>
      </c>
      <c r="F742">
        <f>VLOOKUP(dataset_table[[#This Row],[id]],dataset!$A$2:$I$2533,7,FALSE)</f>
        <v>7.8</v>
      </c>
      <c r="G742">
        <f>VLOOKUP(dataset_table[[#This Row],[id]],dataset!$A$2:$I$2533,8,FALSE)</f>
        <v>85</v>
      </c>
      <c r="H742">
        <f>VLOOKUP(dataset_table[[#This Row],[id]],dataset!$A$2:$I$2533,9,FALSE)</f>
        <v>0</v>
      </c>
    </row>
    <row r="743" spans="1:8">
      <c r="A743">
        <f>A742+1</f>
        <v>741</v>
      </c>
      <c r="B743" t="str">
        <f>VLOOKUP(dataset_table[[#This Row],[id]],dataset!$A$2:$I$2533,2,FALSE)</f>
        <v>Veer Zaara</v>
      </c>
      <c r="C743" t="str">
        <f>VLOOKUP(dataset_table[[#This Row],[id]],dataset!$A$2:$I$2533,3,FALSE)</f>
        <v>Yash Chopra</v>
      </c>
      <c r="D743">
        <f>VLOOKUP(dataset_table[[#This Row],[id]],dataset!$A$2:$I$2533,4,FALSE)</f>
        <v>2004</v>
      </c>
      <c r="E743">
        <f>VLOOKUP(dataset_table[[#This Row],[id]],dataset!$A$2:$I$2533,5,FALSE)</f>
        <v>192</v>
      </c>
      <c r="F743">
        <f>VLOOKUP(dataset_table[[#This Row],[id]],dataset!$A$2:$I$2533,7,FALSE)</f>
        <v>7.8</v>
      </c>
      <c r="G743">
        <f>VLOOKUP(dataset_table[[#This Row],[id]],dataset!$A$2:$I$2533,8,FALSE)</f>
        <v>67</v>
      </c>
      <c r="H743">
        <f>VLOOKUP(dataset_table[[#This Row],[id]],dataset!$A$2:$I$2533,9,FALSE)</f>
        <v>2.92</v>
      </c>
    </row>
    <row r="744" spans="1:8">
      <c r="A744">
        <f>A743+1</f>
        <v>742</v>
      </c>
      <c r="B744" t="str">
        <f>VLOOKUP(dataset_table[[#This Row],[id]],dataset!$A$2:$I$2533,2,FALSE)</f>
        <v>The Discreet Charm of the Bourgeoisie</v>
      </c>
      <c r="C744" t="str">
        <f>VLOOKUP(dataset_table[[#This Row],[id]],dataset!$A$2:$I$2533,3,FALSE)</f>
        <v>Luis Buñuel</v>
      </c>
      <c r="D744">
        <f>VLOOKUP(dataset_table[[#This Row],[id]],dataset!$A$2:$I$2533,4,FALSE)</f>
        <v>1972</v>
      </c>
      <c r="E744">
        <f>VLOOKUP(dataset_table[[#This Row],[id]],dataset!$A$2:$I$2533,5,FALSE)</f>
        <v>102</v>
      </c>
      <c r="F744">
        <f>VLOOKUP(dataset_table[[#This Row],[id]],dataset!$A$2:$I$2533,7,FALSE)</f>
        <v>7.8</v>
      </c>
      <c r="G744">
        <f>VLOOKUP(dataset_table[[#This Row],[id]],dataset!$A$2:$I$2533,8,FALSE)</f>
        <v>93</v>
      </c>
      <c r="H744">
        <f>VLOOKUP(dataset_table[[#This Row],[id]],dataset!$A$2:$I$2533,9,FALSE)</f>
        <v>0.2</v>
      </c>
    </row>
    <row r="745" spans="1:8">
      <c r="A745">
        <f>A744+1</f>
        <v>743</v>
      </c>
      <c r="B745" t="str">
        <f>VLOOKUP(dataset_table[[#This Row],[id]],dataset!$A$2:$I$2533,2,FALSE)</f>
        <v>Like Father, Like Son</v>
      </c>
      <c r="C745" t="str">
        <f>VLOOKUP(dataset_table[[#This Row],[id]],dataset!$A$2:$I$2533,3,FALSE)</f>
        <v>Kore-eda Hirokazu</v>
      </c>
      <c r="D745">
        <f>VLOOKUP(dataset_table[[#This Row],[id]],dataset!$A$2:$I$2533,4,FALSE)</f>
        <v>2013</v>
      </c>
      <c r="E745">
        <f>VLOOKUP(dataset_table[[#This Row],[id]],dataset!$A$2:$I$2533,5,FALSE)</f>
        <v>121</v>
      </c>
      <c r="F745">
        <f>VLOOKUP(dataset_table[[#This Row],[id]],dataset!$A$2:$I$2533,7,FALSE)</f>
        <v>7.8</v>
      </c>
      <c r="G745">
        <f>VLOOKUP(dataset_table[[#This Row],[id]],dataset!$A$2:$I$2533,8,FALSE)</f>
        <v>73</v>
      </c>
      <c r="H745">
        <f>VLOOKUP(dataset_table[[#This Row],[id]],dataset!$A$2:$I$2533,9,FALSE)</f>
        <v>0.28000000000000003</v>
      </c>
    </row>
    <row r="746" spans="1:8">
      <c r="A746">
        <f>A745+1</f>
        <v>744</v>
      </c>
      <c r="B746" t="str">
        <f>VLOOKUP(dataset_table[[#This Row],[id]],dataset!$A$2:$I$2533,2,FALSE)</f>
        <v>English Vinglish</v>
      </c>
      <c r="C746" t="str">
        <f>VLOOKUP(dataset_table[[#This Row],[id]],dataset!$A$2:$I$2533,3,FALSE)</f>
        <v>Gauri Shinde</v>
      </c>
      <c r="D746">
        <f>VLOOKUP(dataset_table[[#This Row],[id]],dataset!$A$2:$I$2533,4,FALSE)</f>
        <v>2012</v>
      </c>
      <c r="E746">
        <f>VLOOKUP(dataset_table[[#This Row],[id]],dataset!$A$2:$I$2533,5,FALSE)</f>
        <v>134</v>
      </c>
      <c r="F746">
        <f>VLOOKUP(dataset_table[[#This Row],[id]],dataset!$A$2:$I$2533,7,FALSE)</f>
        <v>7.8</v>
      </c>
      <c r="G746">
        <f>VLOOKUP(dataset_table[[#This Row],[id]],dataset!$A$2:$I$2533,8,FALSE)</f>
        <v>0</v>
      </c>
      <c r="H746">
        <f>VLOOKUP(dataset_table[[#This Row],[id]],dataset!$A$2:$I$2533,9,FALSE)</f>
        <v>1.67</v>
      </c>
    </row>
    <row r="747" spans="1:8">
      <c r="A747">
        <f>A746+1</f>
        <v>745</v>
      </c>
      <c r="B747" t="str">
        <f>VLOOKUP(dataset_table[[#This Row],[id]],dataset!$A$2:$I$2533,2,FALSE)</f>
        <v>Duck Soup</v>
      </c>
      <c r="C747" t="str">
        <f>VLOOKUP(dataset_table[[#This Row],[id]],dataset!$A$2:$I$2533,3,FALSE)</f>
        <v>Leo McCarey</v>
      </c>
      <c r="D747">
        <f>VLOOKUP(dataset_table[[#This Row],[id]],dataset!$A$2:$I$2533,4,FALSE)</f>
        <v>1933</v>
      </c>
      <c r="E747">
        <f>VLOOKUP(dataset_table[[#This Row],[id]],dataset!$A$2:$I$2533,5,FALSE)</f>
        <v>69</v>
      </c>
      <c r="F747">
        <f>VLOOKUP(dataset_table[[#This Row],[id]],dataset!$A$2:$I$2533,7,FALSE)</f>
        <v>7.8</v>
      </c>
      <c r="G747">
        <f>VLOOKUP(dataset_table[[#This Row],[id]],dataset!$A$2:$I$2533,8,FALSE)</f>
        <v>93</v>
      </c>
      <c r="H747">
        <f>VLOOKUP(dataset_table[[#This Row],[id]],dataset!$A$2:$I$2533,9,FALSE)</f>
        <v>0</v>
      </c>
    </row>
    <row r="748" spans="1:8">
      <c r="A748">
        <f>A747+1</f>
        <v>746</v>
      </c>
      <c r="B748" t="str">
        <f>VLOOKUP(dataset_table[[#This Row],[id]],dataset!$A$2:$I$2533,2,FALSE)</f>
        <v>Vivre Sa Vie</v>
      </c>
      <c r="C748" t="str">
        <f>VLOOKUP(dataset_table[[#This Row],[id]],dataset!$A$2:$I$2533,3,FALSE)</f>
        <v>Jean-Luc Godard</v>
      </c>
      <c r="D748">
        <f>VLOOKUP(dataset_table[[#This Row],[id]],dataset!$A$2:$I$2533,4,FALSE)</f>
        <v>1962</v>
      </c>
      <c r="E748">
        <f>VLOOKUP(dataset_table[[#This Row],[id]],dataset!$A$2:$I$2533,5,FALSE)</f>
        <v>85</v>
      </c>
      <c r="F748">
        <f>VLOOKUP(dataset_table[[#This Row],[id]],dataset!$A$2:$I$2533,7,FALSE)</f>
        <v>7.8</v>
      </c>
      <c r="G748">
        <f>VLOOKUP(dataset_table[[#This Row],[id]],dataset!$A$2:$I$2533,8,FALSE)</f>
        <v>0</v>
      </c>
      <c r="H748">
        <f>VLOOKUP(dataset_table[[#This Row],[id]],dataset!$A$2:$I$2533,9,FALSE)</f>
        <v>0</v>
      </c>
    </row>
    <row r="749" spans="1:8">
      <c r="A749">
        <f>A748+1</f>
        <v>747</v>
      </c>
      <c r="B749" t="str">
        <f>VLOOKUP(dataset_table[[#This Row],[id]],dataset!$A$2:$I$2533,2,FALSE)</f>
        <v>Millennium Actress</v>
      </c>
      <c r="C749" t="str">
        <f>VLOOKUP(dataset_table[[#This Row],[id]],dataset!$A$2:$I$2533,3,FALSE)</f>
        <v>Satoshi Kon</v>
      </c>
      <c r="D749">
        <f>VLOOKUP(dataset_table[[#This Row],[id]],dataset!$A$2:$I$2533,4,FALSE)</f>
        <v>2001</v>
      </c>
      <c r="E749">
        <f>VLOOKUP(dataset_table[[#This Row],[id]],dataset!$A$2:$I$2533,5,FALSE)</f>
        <v>87</v>
      </c>
      <c r="F749">
        <f>VLOOKUP(dataset_table[[#This Row],[id]],dataset!$A$2:$I$2533,7,FALSE)</f>
        <v>7.8</v>
      </c>
      <c r="G749">
        <f>VLOOKUP(dataset_table[[#This Row],[id]],dataset!$A$2:$I$2533,8,FALSE)</f>
        <v>70</v>
      </c>
      <c r="H749">
        <f>VLOOKUP(dataset_table[[#This Row],[id]],dataset!$A$2:$I$2533,9,FALSE)</f>
        <v>0.19</v>
      </c>
    </row>
    <row r="750" spans="1:8">
      <c r="A750">
        <f>A749+1</f>
        <v>748</v>
      </c>
      <c r="B750" t="str">
        <f>VLOOKUP(dataset_table[[#This Row],[id]],dataset!$A$2:$I$2533,2,FALSE)</f>
        <v>Knockin' on Heaven's Door</v>
      </c>
      <c r="C750" t="str">
        <f>VLOOKUP(dataset_table[[#This Row],[id]],dataset!$A$2:$I$2533,3,FALSE)</f>
        <v>Thomas Jahn</v>
      </c>
      <c r="D750">
        <f>VLOOKUP(dataset_table[[#This Row],[id]],dataset!$A$2:$I$2533,4,FALSE)</f>
        <v>1997</v>
      </c>
      <c r="E750">
        <f>VLOOKUP(dataset_table[[#This Row],[id]],dataset!$A$2:$I$2533,5,FALSE)</f>
        <v>87</v>
      </c>
      <c r="F750">
        <f>VLOOKUP(dataset_table[[#This Row],[id]],dataset!$A$2:$I$2533,7,FALSE)</f>
        <v>7.8</v>
      </c>
      <c r="G750">
        <f>VLOOKUP(dataset_table[[#This Row],[id]],dataset!$A$2:$I$2533,8,FALSE)</f>
        <v>0</v>
      </c>
      <c r="H750">
        <f>VLOOKUP(dataset_table[[#This Row],[id]],dataset!$A$2:$I$2533,9,FALSE)</f>
        <v>0</v>
      </c>
    </row>
    <row r="751" spans="1:8">
      <c r="A751">
        <f>A750+1</f>
        <v>749</v>
      </c>
      <c r="B751" t="str">
        <f>VLOOKUP(dataset_table[[#This Row],[id]],dataset!$A$2:$I$2533,2,FALSE)</f>
        <v>My Life as a Zucchini</v>
      </c>
      <c r="C751" t="str">
        <f>VLOOKUP(dataset_table[[#This Row],[id]],dataset!$A$2:$I$2533,3,FALSE)</f>
        <v>Claude Barras</v>
      </c>
      <c r="D751">
        <f>VLOOKUP(dataset_table[[#This Row],[id]],dataset!$A$2:$I$2533,4,FALSE)</f>
        <v>2016</v>
      </c>
      <c r="E751">
        <f>VLOOKUP(dataset_table[[#This Row],[id]],dataset!$A$2:$I$2533,5,FALSE)</f>
        <v>70</v>
      </c>
      <c r="F751">
        <f>VLOOKUP(dataset_table[[#This Row],[id]],dataset!$A$2:$I$2533,7,FALSE)</f>
        <v>7.8</v>
      </c>
      <c r="G751">
        <f>VLOOKUP(dataset_table[[#This Row],[id]],dataset!$A$2:$I$2533,8,FALSE)</f>
        <v>85</v>
      </c>
      <c r="H751">
        <f>VLOOKUP(dataset_table[[#This Row],[id]],dataset!$A$2:$I$2533,9,FALSE)</f>
        <v>0.28999999999999998</v>
      </c>
    </row>
    <row r="752" spans="1:8">
      <c r="A752">
        <f>A751+1</f>
        <v>750</v>
      </c>
      <c r="B752" t="str">
        <f>VLOOKUP(dataset_table[[#This Row],[id]],dataset!$A$2:$I$2533,2,FALSE)</f>
        <v>A Night at the Opera</v>
      </c>
      <c r="C752" t="str">
        <f>VLOOKUP(dataset_table[[#This Row],[id]],dataset!$A$2:$I$2533,3,FALSE)</f>
        <v>Sam Wood</v>
      </c>
      <c r="D752">
        <f>VLOOKUP(dataset_table[[#This Row],[id]],dataset!$A$2:$I$2533,4,FALSE)</f>
        <v>1935</v>
      </c>
      <c r="E752">
        <f>VLOOKUP(dataset_table[[#This Row],[id]],dataset!$A$2:$I$2533,5,FALSE)</f>
        <v>96</v>
      </c>
      <c r="F752">
        <f>VLOOKUP(dataset_table[[#This Row],[id]],dataset!$A$2:$I$2533,7,FALSE)</f>
        <v>7.8</v>
      </c>
      <c r="G752">
        <f>VLOOKUP(dataset_table[[#This Row],[id]],dataset!$A$2:$I$2533,8,FALSE)</f>
        <v>0</v>
      </c>
      <c r="H752">
        <f>VLOOKUP(dataset_table[[#This Row],[id]],dataset!$A$2:$I$2533,9,FALSE)</f>
        <v>2.54</v>
      </c>
    </row>
    <row r="753" spans="1:8">
      <c r="A753">
        <f>A752+1</f>
        <v>751</v>
      </c>
      <c r="B753" t="str">
        <f>VLOOKUP(dataset_table[[#This Row],[id]],dataset!$A$2:$I$2533,2,FALSE)</f>
        <v>Hindi Medium</v>
      </c>
      <c r="C753" t="str">
        <f>VLOOKUP(dataset_table[[#This Row],[id]],dataset!$A$2:$I$2533,3,FALSE)</f>
        <v>Saket Chaudhary</v>
      </c>
      <c r="D753">
        <f>VLOOKUP(dataset_table[[#This Row],[id]],dataset!$A$2:$I$2533,4,FALSE)</f>
        <v>2017</v>
      </c>
      <c r="E753">
        <f>VLOOKUP(dataset_table[[#This Row],[id]],dataset!$A$2:$I$2533,5,FALSE)</f>
        <v>132</v>
      </c>
      <c r="F753">
        <f>VLOOKUP(dataset_table[[#This Row],[id]],dataset!$A$2:$I$2533,7,FALSE)</f>
        <v>7.8</v>
      </c>
      <c r="G753">
        <f>VLOOKUP(dataset_table[[#This Row],[id]],dataset!$A$2:$I$2533,8,FALSE)</f>
        <v>0</v>
      </c>
      <c r="H753">
        <f>VLOOKUP(dataset_table[[#This Row],[id]],dataset!$A$2:$I$2533,9,FALSE)</f>
        <v>0</v>
      </c>
    </row>
    <row r="754" spans="1:8">
      <c r="A754">
        <f>A753+1</f>
        <v>752</v>
      </c>
      <c r="B754" t="str">
        <f>VLOOKUP(dataset_table[[#This Row],[id]],dataset!$A$2:$I$2533,2,FALSE)</f>
        <v>Vicky Donor</v>
      </c>
      <c r="C754" t="str">
        <f>VLOOKUP(dataset_table[[#This Row],[id]],dataset!$A$2:$I$2533,3,FALSE)</f>
        <v>Shoojit Sircar</v>
      </c>
      <c r="D754">
        <f>VLOOKUP(dataset_table[[#This Row],[id]],dataset!$A$2:$I$2533,4,FALSE)</f>
        <v>2012</v>
      </c>
      <c r="E754">
        <f>VLOOKUP(dataset_table[[#This Row],[id]],dataset!$A$2:$I$2533,5,FALSE)</f>
        <v>126</v>
      </c>
      <c r="F754">
        <f>VLOOKUP(dataset_table[[#This Row],[id]],dataset!$A$2:$I$2533,7,FALSE)</f>
        <v>7.8</v>
      </c>
      <c r="G754">
        <f>VLOOKUP(dataset_table[[#This Row],[id]],dataset!$A$2:$I$2533,8,FALSE)</f>
        <v>0</v>
      </c>
      <c r="H754">
        <f>VLOOKUP(dataset_table[[#This Row],[id]],dataset!$A$2:$I$2533,9,FALSE)</f>
        <v>0.17</v>
      </c>
    </row>
    <row r="755" spans="1:8">
      <c r="A755">
        <f>A754+1</f>
        <v>753</v>
      </c>
      <c r="B755" t="str">
        <f>VLOOKUP(dataset_table[[#This Row],[id]],dataset!$A$2:$I$2533,2,FALSE)</f>
        <v>The Whale</v>
      </c>
      <c r="C755" t="str">
        <f>VLOOKUP(dataset_table[[#This Row],[id]],dataset!$A$2:$I$2533,3,FALSE)</f>
        <v>Darren Aronofsky</v>
      </c>
      <c r="D755">
        <f>VLOOKUP(dataset_table[[#This Row],[id]],dataset!$A$2:$I$2533,4,FALSE)</f>
        <v>2022</v>
      </c>
      <c r="E755">
        <f>VLOOKUP(dataset_table[[#This Row],[id]],dataset!$A$2:$I$2533,5,FALSE)</f>
        <v>117</v>
      </c>
      <c r="F755">
        <f>VLOOKUP(dataset_table[[#This Row],[id]],dataset!$A$2:$I$2533,7,FALSE)</f>
        <v>7.7</v>
      </c>
      <c r="G755">
        <f>VLOOKUP(dataset_table[[#This Row],[id]],dataset!$A$2:$I$2533,8,FALSE)</f>
        <v>60</v>
      </c>
      <c r="H755">
        <f>VLOOKUP(dataset_table[[#This Row],[id]],dataset!$A$2:$I$2533,9,FALSE)</f>
        <v>0</v>
      </c>
    </row>
    <row r="756" spans="1:8">
      <c r="A756">
        <f>A755+1</f>
        <v>754</v>
      </c>
      <c r="B756" t="str">
        <f>VLOOKUP(dataset_table[[#This Row],[id]],dataset!$A$2:$I$2533,2,FALSE)</f>
        <v>Mission: Impossible - Fallout</v>
      </c>
      <c r="C756" t="str">
        <f>VLOOKUP(dataset_table[[#This Row],[id]],dataset!$A$2:$I$2533,3,FALSE)</f>
        <v>Christopher McQuarrie</v>
      </c>
      <c r="D756">
        <f>VLOOKUP(dataset_table[[#This Row],[id]],dataset!$A$2:$I$2533,4,FALSE)</f>
        <v>2018</v>
      </c>
      <c r="E756">
        <f>VLOOKUP(dataset_table[[#This Row],[id]],dataset!$A$2:$I$2533,5,FALSE)</f>
        <v>147</v>
      </c>
      <c r="F756">
        <f>VLOOKUP(dataset_table[[#This Row],[id]],dataset!$A$2:$I$2533,7,FALSE)</f>
        <v>7.7</v>
      </c>
      <c r="G756">
        <f>VLOOKUP(dataset_table[[#This Row],[id]],dataset!$A$2:$I$2533,8,FALSE)</f>
        <v>86</v>
      </c>
      <c r="H756">
        <f>VLOOKUP(dataset_table[[#This Row],[id]],dataset!$A$2:$I$2533,9,FALSE)</f>
        <v>220.16</v>
      </c>
    </row>
    <row r="757" spans="1:8">
      <c r="A757">
        <f>A756+1</f>
        <v>755</v>
      </c>
      <c r="B757" t="str">
        <f>VLOOKUP(dataset_table[[#This Row],[id]],dataset!$A$2:$I$2533,2,FALSE)</f>
        <v>The Banshees of Inisherin</v>
      </c>
      <c r="C757" t="str">
        <f>VLOOKUP(dataset_table[[#This Row],[id]],dataset!$A$2:$I$2533,3,FALSE)</f>
        <v>Martin McDonagh</v>
      </c>
      <c r="D757">
        <f>VLOOKUP(dataset_table[[#This Row],[id]],dataset!$A$2:$I$2533,4,FALSE)</f>
        <v>2022</v>
      </c>
      <c r="E757">
        <f>VLOOKUP(dataset_table[[#This Row],[id]],dataset!$A$2:$I$2533,5,FALSE)</f>
        <v>114</v>
      </c>
      <c r="F757">
        <f>VLOOKUP(dataset_table[[#This Row],[id]],dataset!$A$2:$I$2533,7,FALSE)</f>
        <v>7.7</v>
      </c>
      <c r="G757">
        <f>VLOOKUP(dataset_table[[#This Row],[id]],dataset!$A$2:$I$2533,8,FALSE)</f>
        <v>87</v>
      </c>
      <c r="H757">
        <f>VLOOKUP(dataset_table[[#This Row],[id]],dataset!$A$2:$I$2533,9,FALSE)</f>
        <v>0</v>
      </c>
    </row>
    <row r="758" spans="1:8">
      <c r="A758">
        <f>A757+1</f>
        <v>756</v>
      </c>
      <c r="B758" t="str">
        <f>VLOOKUP(dataset_table[[#This Row],[id]],dataset!$A$2:$I$2533,2,FALSE)</f>
        <v>The Goonies</v>
      </c>
      <c r="C758" t="str">
        <f>VLOOKUP(dataset_table[[#This Row],[id]],dataset!$A$2:$I$2533,3,FALSE)</f>
        <v>Richard Donner</v>
      </c>
      <c r="D758">
        <f>VLOOKUP(dataset_table[[#This Row],[id]],dataset!$A$2:$I$2533,4,FALSE)</f>
        <v>1985</v>
      </c>
      <c r="E758">
        <f>VLOOKUP(dataset_table[[#This Row],[id]],dataset!$A$2:$I$2533,5,FALSE)</f>
        <v>114</v>
      </c>
      <c r="F758">
        <f>VLOOKUP(dataset_table[[#This Row],[id]],dataset!$A$2:$I$2533,7,FALSE)</f>
        <v>7.7</v>
      </c>
      <c r="G758">
        <f>VLOOKUP(dataset_table[[#This Row],[id]],dataset!$A$2:$I$2533,8,FALSE)</f>
        <v>62</v>
      </c>
      <c r="H758">
        <f>VLOOKUP(dataset_table[[#This Row],[id]],dataset!$A$2:$I$2533,9,FALSE)</f>
        <v>61.5</v>
      </c>
    </row>
    <row r="759" spans="1:8">
      <c r="A759">
        <f>A758+1</f>
        <v>757</v>
      </c>
      <c r="B759" t="str">
        <f>VLOOKUP(dataset_table[[#This Row],[id]],dataset!$A$2:$I$2533,2,FALSE)</f>
        <v>Aftersun</v>
      </c>
      <c r="C759" t="str">
        <f>VLOOKUP(dataset_table[[#This Row],[id]],dataset!$A$2:$I$2533,3,FALSE)</f>
        <v>Charlotte Wells</v>
      </c>
      <c r="D759">
        <f>VLOOKUP(dataset_table[[#This Row],[id]],dataset!$A$2:$I$2533,4,FALSE)</f>
        <v>2022</v>
      </c>
      <c r="E759">
        <f>VLOOKUP(dataset_table[[#This Row],[id]],dataset!$A$2:$I$2533,5,FALSE)</f>
        <v>102</v>
      </c>
      <c r="F759">
        <f>VLOOKUP(dataset_table[[#This Row],[id]],dataset!$A$2:$I$2533,7,FALSE)</f>
        <v>7.7</v>
      </c>
      <c r="G759">
        <f>VLOOKUP(dataset_table[[#This Row],[id]],dataset!$A$2:$I$2533,8,FALSE)</f>
        <v>95</v>
      </c>
      <c r="H759">
        <f>VLOOKUP(dataset_table[[#This Row],[id]],dataset!$A$2:$I$2533,9,FALSE)</f>
        <v>0</v>
      </c>
    </row>
    <row r="760" spans="1:8">
      <c r="A760">
        <f>A759+1</f>
        <v>758</v>
      </c>
      <c r="B760" t="str">
        <f>VLOOKUP(dataset_table[[#This Row],[id]],dataset!$A$2:$I$2533,2,FALSE)</f>
        <v>Kingsman: The Secret Service</v>
      </c>
      <c r="C760" t="str">
        <f>VLOOKUP(dataset_table[[#This Row],[id]],dataset!$A$2:$I$2533,3,FALSE)</f>
        <v>Matthew Vaughn</v>
      </c>
      <c r="D760">
        <f>VLOOKUP(dataset_table[[#This Row],[id]],dataset!$A$2:$I$2533,4,FALSE)</f>
        <v>2014</v>
      </c>
      <c r="E760">
        <f>VLOOKUP(dataset_table[[#This Row],[id]],dataset!$A$2:$I$2533,5,FALSE)</f>
        <v>129</v>
      </c>
      <c r="F760">
        <f>VLOOKUP(dataset_table[[#This Row],[id]],dataset!$A$2:$I$2533,7,FALSE)</f>
        <v>7.7</v>
      </c>
      <c r="G760">
        <f>VLOOKUP(dataset_table[[#This Row],[id]],dataset!$A$2:$I$2533,8,FALSE)</f>
        <v>60</v>
      </c>
      <c r="H760">
        <f>VLOOKUP(dataset_table[[#This Row],[id]],dataset!$A$2:$I$2533,9,FALSE)</f>
        <v>128.26</v>
      </c>
    </row>
    <row r="761" spans="1:8">
      <c r="A761">
        <f>A760+1</f>
        <v>759</v>
      </c>
      <c r="B761" t="str">
        <f>VLOOKUP(dataset_table[[#This Row],[id]],dataset!$A$2:$I$2533,2,FALSE)</f>
        <v>Harry Potter and the Goblet of Fire</v>
      </c>
      <c r="C761" t="str">
        <f>VLOOKUP(dataset_table[[#This Row],[id]],dataset!$A$2:$I$2533,3,FALSE)</f>
        <v>Mike Newell</v>
      </c>
      <c r="D761">
        <f>VLOOKUP(dataset_table[[#This Row],[id]],dataset!$A$2:$I$2533,4,FALSE)</f>
        <v>2005</v>
      </c>
      <c r="E761">
        <f>VLOOKUP(dataset_table[[#This Row],[id]],dataset!$A$2:$I$2533,5,FALSE)</f>
        <v>157</v>
      </c>
      <c r="F761">
        <f>VLOOKUP(dataset_table[[#This Row],[id]],dataset!$A$2:$I$2533,7,FALSE)</f>
        <v>7.7</v>
      </c>
      <c r="G761">
        <f>VLOOKUP(dataset_table[[#This Row],[id]],dataset!$A$2:$I$2533,8,FALSE)</f>
        <v>81</v>
      </c>
      <c r="H761">
        <f>VLOOKUP(dataset_table[[#This Row],[id]],dataset!$A$2:$I$2533,9,FALSE)</f>
        <v>290.01</v>
      </c>
    </row>
    <row r="762" spans="1:8">
      <c r="A762">
        <f>A761+1</f>
        <v>760</v>
      </c>
      <c r="B762" t="str">
        <f>VLOOKUP(dataset_table[[#This Row],[id]],dataset!$A$2:$I$2533,2,FALSE)</f>
        <v>The Hangover</v>
      </c>
      <c r="C762" t="str">
        <f>VLOOKUP(dataset_table[[#This Row],[id]],dataset!$A$2:$I$2533,3,FALSE)</f>
        <v>Todd Phillips</v>
      </c>
      <c r="D762">
        <f>VLOOKUP(dataset_table[[#This Row],[id]],dataset!$A$2:$I$2533,4,FALSE)</f>
        <v>2009</v>
      </c>
      <c r="E762">
        <f>VLOOKUP(dataset_table[[#This Row],[id]],dataset!$A$2:$I$2533,5,FALSE)</f>
        <v>100</v>
      </c>
      <c r="F762">
        <f>VLOOKUP(dataset_table[[#This Row],[id]],dataset!$A$2:$I$2533,7,FALSE)</f>
        <v>7.7</v>
      </c>
      <c r="G762">
        <f>VLOOKUP(dataset_table[[#This Row],[id]],dataset!$A$2:$I$2533,8,FALSE)</f>
        <v>73</v>
      </c>
      <c r="H762">
        <f>VLOOKUP(dataset_table[[#This Row],[id]],dataset!$A$2:$I$2533,9,FALSE)</f>
        <v>277.32</v>
      </c>
    </row>
    <row r="763" spans="1:8">
      <c r="A763">
        <f>A762+1</f>
        <v>761</v>
      </c>
      <c r="B763" t="str">
        <f>VLOOKUP(dataset_table[[#This Row],[id]],dataset!$A$2:$I$2533,2,FALSE)</f>
        <v>Ocean's Eleven</v>
      </c>
      <c r="C763" t="str">
        <f>VLOOKUP(dataset_table[[#This Row],[id]],dataset!$A$2:$I$2533,3,FALSE)</f>
        <v>Steven Soderbergh</v>
      </c>
      <c r="D763">
        <f>VLOOKUP(dataset_table[[#This Row],[id]],dataset!$A$2:$I$2533,4,FALSE)</f>
        <v>2001</v>
      </c>
      <c r="E763">
        <f>VLOOKUP(dataset_table[[#This Row],[id]],dataset!$A$2:$I$2533,5,FALSE)</f>
        <v>116</v>
      </c>
      <c r="F763">
        <f>VLOOKUP(dataset_table[[#This Row],[id]],dataset!$A$2:$I$2533,7,FALSE)</f>
        <v>7.7</v>
      </c>
      <c r="G763">
        <f>VLOOKUP(dataset_table[[#This Row],[id]],dataset!$A$2:$I$2533,8,FALSE)</f>
        <v>74</v>
      </c>
      <c r="H763">
        <f>VLOOKUP(dataset_table[[#This Row],[id]],dataset!$A$2:$I$2533,9,FALSE)</f>
        <v>183.42</v>
      </c>
    </row>
    <row r="764" spans="1:8">
      <c r="A764">
        <f>A763+1</f>
        <v>762</v>
      </c>
      <c r="B764" t="str">
        <f>VLOOKUP(dataset_table[[#This Row],[id]],dataset!$A$2:$I$2533,2,FALSE)</f>
        <v>Silver Linings Playbook</v>
      </c>
      <c r="C764" t="str">
        <f>VLOOKUP(dataset_table[[#This Row],[id]],dataset!$A$2:$I$2533,3,FALSE)</f>
        <v>David O. Russell</v>
      </c>
      <c r="D764">
        <f>VLOOKUP(dataset_table[[#This Row],[id]],dataset!$A$2:$I$2533,4,FALSE)</f>
        <v>2012</v>
      </c>
      <c r="E764">
        <f>VLOOKUP(dataset_table[[#This Row],[id]],dataset!$A$2:$I$2533,5,FALSE)</f>
        <v>122</v>
      </c>
      <c r="F764">
        <f>VLOOKUP(dataset_table[[#This Row],[id]],dataset!$A$2:$I$2533,7,FALSE)</f>
        <v>7.7</v>
      </c>
      <c r="G764">
        <f>VLOOKUP(dataset_table[[#This Row],[id]],dataset!$A$2:$I$2533,8,FALSE)</f>
        <v>81</v>
      </c>
      <c r="H764">
        <f>VLOOKUP(dataset_table[[#This Row],[id]],dataset!$A$2:$I$2533,9,FALSE)</f>
        <v>132.09</v>
      </c>
    </row>
    <row r="765" spans="1:8">
      <c r="A765">
        <f>A764+1</f>
        <v>763</v>
      </c>
      <c r="B765" t="str">
        <f>VLOOKUP(dataset_table[[#This Row],[id]],dataset!$A$2:$I$2533,2,FALSE)</f>
        <v>Zodiac</v>
      </c>
      <c r="C765" t="str">
        <f>VLOOKUP(dataset_table[[#This Row],[id]],dataset!$A$2:$I$2533,3,FALSE)</f>
        <v>David Fincher</v>
      </c>
      <c r="D765">
        <f>VLOOKUP(dataset_table[[#This Row],[id]],dataset!$A$2:$I$2533,4,FALSE)</f>
        <v>2007</v>
      </c>
      <c r="E765">
        <f>VLOOKUP(dataset_table[[#This Row],[id]],dataset!$A$2:$I$2533,5,FALSE)</f>
        <v>157</v>
      </c>
      <c r="F765">
        <f>VLOOKUP(dataset_table[[#This Row],[id]],dataset!$A$2:$I$2533,7,FALSE)</f>
        <v>7.7</v>
      </c>
      <c r="G765">
        <f>VLOOKUP(dataset_table[[#This Row],[id]],dataset!$A$2:$I$2533,8,FALSE)</f>
        <v>79</v>
      </c>
      <c r="H765">
        <f>VLOOKUP(dataset_table[[#This Row],[id]],dataset!$A$2:$I$2533,9,FALSE)</f>
        <v>33.08</v>
      </c>
    </row>
    <row r="766" spans="1:8">
      <c r="A766">
        <f>A765+1</f>
        <v>764</v>
      </c>
      <c r="B766" t="str">
        <f>VLOOKUP(dataset_table[[#This Row],[id]],dataset!$A$2:$I$2533,2,FALSE)</f>
        <v>Black Hawk Down</v>
      </c>
      <c r="C766" t="str">
        <f>VLOOKUP(dataset_table[[#This Row],[id]],dataset!$A$2:$I$2533,3,FALSE)</f>
        <v>Ridley Scott</v>
      </c>
      <c r="D766">
        <f>VLOOKUP(dataset_table[[#This Row],[id]],dataset!$A$2:$I$2533,4,FALSE)</f>
        <v>2001</v>
      </c>
      <c r="E766">
        <f>VLOOKUP(dataset_table[[#This Row],[id]],dataset!$A$2:$I$2533,5,FALSE)</f>
        <v>144</v>
      </c>
      <c r="F766">
        <f>VLOOKUP(dataset_table[[#This Row],[id]],dataset!$A$2:$I$2533,7,FALSE)</f>
        <v>7.7</v>
      </c>
      <c r="G766">
        <f>VLOOKUP(dataset_table[[#This Row],[id]],dataset!$A$2:$I$2533,8,FALSE)</f>
        <v>74</v>
      </c>
      <c r="H766">
        <f>VLOOKUP(dataset_table[[#This Row],[id]],dataset!$A$2:$I$2533,9,FALSE)</f>
        <v>108.64</v>
      </c>
    </row>
    <row r="767" spans="1:8">
      <c r="A767">
        <f>A766+1</f>
        <v>765</v>
      </c>
      <c r="B767" t="str">
        <f>VLOOKUP(dataset_table[[#This Row],[id]],dataset!$A$2:$I$2533,2,FALSE)</f>
        <v>Argo</v>
      </c>
      <c r="C767" t="str">
        <f>VLOOKUP(dataset_table[[#This Row],[id]],dataset!$A$2:$I$2533,3,FALSE)</f>
        <v>Ben Affleck</v>
      </c>
      <c r="D767">
        <f>VLOOKUP(dataset_table[[#This Row],[id]],dataset!$A$2:$I$2533,4,FALSE)</f>
        <v>2012</v>
      </c>
      <c r="E767">
        <f>VLOOKUP(dataset_table[[#This Row],[id]],dataset!$A$2:$I$2533,5,FALSE)</f>
        <v>120</v>
      </c>
      <c r="F767">
        <f>VLOOKUP(dataset_table[[#This Row],[id]],dataset!$A$2:$I$2533,7,FALSE)</f>
        <v>7.7</v>
      </c>
      <c r="G767">
        <f>VLOOKUP(dataset_table[[#This Row],[id]],dataset!$A$2:$I$2533,8,FALSE)</f>
        <v>86</v>
      </c>
      <c r="H767">
        <f>VLOOKUP(dataset_table[[#This Row],[id]],dataset!$A$2:$I$2533,9,FALSE)</f>
        <v>136.03</v>
      </c>
    </row>
    <row r="768" spans="1:8">
      <c r="A768">
        <f>A767+1</f>
        <v>766</v>
      </c>
      <c r="B768" t="str">
        <f>VLOOKUP(dataset_table[[#This Row],[id]],dataset!$A$2:$I$2533,2,FALSE)</f>
        <v>A Few Good Men</v>
      </c>
      <c r="C768" t="str">
        <f>VLOOKUP(dataset_table[[#This Row],[id]],dataset!$A$2:$I$2533,3,FALSE)</f>
        <v>Rob Reiner</v>
      </c>
      <c r="D768">
        <f>VLOOKUP(dataset_table[[#This Row],[id]],dataset!$A$2:$I$2533,4,FALSE)</f>
        <v>1992</v>
      </c>
      <c r="E768">
        <f>VLOOKUP(dataset_table[[#This Row],[id]],dataset!$A$2:$I$2533,5,FALSE)</f>
        <v>138</v>
      </c>
      <c r="F768">
        <f>VLOOKUP(dataset_table[[#This Row],[id]],dataset!$A$2:$I$2533,7,FALSE)</f>
        <v>7.7</v>
      </c>
      <c r="G768">
        <f>VLOOKUP(dataset_table[[#This Row],[id]],dataset!$A$2:$I$2533,8,FALSE)</f>
        <v>62</v>
      </c>
      <c r="H768">
        <f>VLOOKUP(dataset_table[[#This Row],[id]],dataset!$A$2:$I$2533,9,FALSE)</f>
        <v>141.34</v>
      </c>
    </row>
    <row r="769" spans="1:8">
      <c r="A769">
        <f>A768+1</f>
        <v>767</v>
      </c>
      <c r="B769" t="str">
        <f>VLOOKUP(dataset_table[[#This Row],[id]],dataset!$A$2:$I$2533,2,FALSE)</f>
        <v>Blue Is the Warmest Colour</v>
      </c>
      <c r="C769" t="str">
        <f>VLOOKUP(dataset_table[[#This Row],[id]],dataset!$A$2:$I$2533,3,FALSE)</f>
        <v>Abdellatif Kechiche</v>
      </c>
      <c r="D769">
        <f>VLOOKUP(dataset_table[[#This Row],[id]],dataset!$A$2:$I$2533,4,FALSE)</f>
        <v>2013</v>
      </c>
      <c r="E769">
        <f>VLOOKUP(dataset_table[[#This Row],[id]],dataset!$A$2:$I$2533,5,FALSE)</f>
        <v>180</v>
      </c>
      <c r="F769">
        <f>VLOOKUP(dataset_table[[#This Row],[id]],dataset!$A$2:$I$2533,7,FALSE)</f>
        <v>7.7</v>
      </c>
      <c r="G769">
        <f>VLOOKUP(dataset_table[[#This Row],[id]],dataset!$A$2:$I$2533,8,FALSE)</f>
        <v>90</v>
      </c>
      <c r="H769">
        <f>VLOOKUP(dataset_table[[#This Row],[id]],dataset!$A$2:$I$2533,9,FALSE)</f>
        <v>2.2000000000000002</v>
      </c>
    </row>
    <row r="770" spans="1:8">
      <c r="A770">
        <f>A769+1</f>
        <v>768</v>
      </c>
      <c r="B770" t="str">
        <f>VLOOKUP(dataset_table[[#This Row],[id]],dataset!$A$2:$I$2533,2,FALSE)</f>
        <v>Blazing Saddles</v>
      </c>
      <c r="C770" t="str">
        <f>VLOOKUP(dataset_table[[#This Row],[id]],dataset!$A$2:$I$2533,3,FALSE)</f>
        <v>Mel Brooks</v>
      </c>
      <c r="D770">
        <f>VLOOKUP(dataset_table[[#This Row],[id]],dataset!$A$2:$I$2533,4,FALSE)</f>
        <v>1974</v>
      </c>
      <c r="E770">
        <f>VLOOKUP(dataset_table[[#This Row],[id]],dataset!$A$2:$I$2533,5,FALSE)</f>
        <v>93</v>
      </c>
      <c r="F770">
        <f>VLOOKUP(dataset_table[[#This Row],[id]],dataset!$A$2:$I$2533,7,FALSE)</f>
        <v>7.7</v>
      </c>
      <c r="G770">
        <f>VLOOKUP(dataset_table[[#This Row],[id]],dataset!$A$2:$I$2533,8,FALSE)</f>
        <v>73</v>
      </c>
      <c r="H770">
        <f>VLOOKUP(dataset_table[[#This Row],[id]],dataset!$A$2:$I$2533,9,FALSE)</f>
        <v>119.5</v>
      </c>
    </row>
    <row r="771" spans="1:8">
      <c r="A771">
        <f>A770+1</f>
        <v>769</v>
      </c>
      <c r="B771" t="str">
        <f>VLOOKUP(dataset_table[[#This Row],[id]],dataset!$A$2:$I$2533,2,FALSE)</f>
        <v>Lost in Translation</v>
      </c>
      <c r="C771" t="str">
        <f>VLOOKUP(dataset_table[[#This Row],[id]],dataset!$A$2:$I$2533,3,FALSE)</f>
        <v>Sofia Coppola</v>
      </c>
      <c r="D771">
        <f>VLOOKUP(dataset_table[[#This Row],[id]],dataset!$A$2:$I$2533,4,FALSE)</f>
        <v>2003</v>
      </c>
      <c r="E771">
        <f>VLOOKUP(dataset_table[[#This Row],[id]],dataset!$A$2:$I$2533,5,FALSE)</f>
        <v>102</v>
      </c>
      <c r="F771">
        <f>VLOOKUP(dataset_table[[#This Row],[id]],dataset!$A$2:$I$2533,7,FALSE)</f>
        <v>7.7</v>
      </c>
      <c r="G771">
        <f>VLOOKUP(dataset_table[[#This Row],[id]],dataset!$A$2:$I$2533,8,FALSE)</f>
        <v>91</v>
      </c>
      <c r="H771">
        <f>VLOOKUP(dataset_table[[#This Row],[id]],dataset!$A$2:$I$2533,9,FALSE)</f>
        <v>44.59</v>
      </c>
    </row>
    <row r="772" spans="1:8">
      <c r="A772">
        <f>A771+1</f>
        <v>770</v>
      </c>
      <c r="B772" t="str">
        <f>VLOOKUP(dataset_table[[#This Row],[id]],dataset!$A$2:$I$2533,2,FALSE)</f>
        <v>Evil Dead II</v>
      </c>
      <c r="C772" t="str">
        <f>VLOOKUP(dataset_table[[#This Row],[id]],dataset!$A$2:$I$2533,3,FALSE)</f>
        <v>Sam Raimi</v>
      </c>
      <c r="D772">
        <f>VLOOKUP(dataset_table[[#This Row],[id]],dataset!$A$2:$I$2533,4,FALSE)</f>
        <v>1987</v>
      </c>
      <c r="E772">
        <f>VLOOKUP(dataset_table[[#This Row],[id]],dataset!$A$2:$I$2533,5,FALSE)</f>
        <v>84</v>
      </c>
      <c r="F772">
        <f>VLOOKUP(dataset_table[[#This Row],[id]],dataset!$A$2:$I$2533,7,FALSE)</f>
        <v>7.7</v>
      </c>
      <c r="G772">
        <f>VLOOKUP(dataset_table[[#This Row],[id]],dataset!$A$2:$I$2533,8,FALSE)</f>
        <v>72</v>
      </c>
      <c r="H772">
        <f>VLOOKUP(dataset_table[[#This Row],[id]],dataset!$A$2:$I$2533,9,FALSE)</f>
        <v>5.92</v>
      </c>
    </row>
    <row r="773" spans="1:8">
      <c r="A773">
        <f>A772+1</f>
        <v>771</v>
      </c>
      <c r="B773" t="str">
        <f>VLOOKUP(dataset_table[[#This Row],[id]],dataset!$A$2:$I$2533,2,FALSE)</f>
        <v>Harry Potter and the Deathly Hallows: Part 1</v>
      </c>
      <c r="C773" t="str">
        <f>VLOOKUP(dataset_table[[#This Row],[id]],dataset!$A$2:$I$2533,3,FALSE)</f>
        <v>David Yates</v>
      </c>
      <c r="D773">
        <f>VLOOKUP(dataset_table[[#This Row],[id]],dataset!$A$2:$I$2533,4,FALSE)</f>
        <v>2010</v>
      </c>
      <c r="E773">
        <f>VLOOKUP(dataset_table[[#This Row],[id]],dataset!$A$2:$I$2533,5,FALSE)</f>
        <v>146</v>
      </c>
      <c r="F773">
        <f>VLOOKUP(dataset_table[[#This Row],[id]],dataset!$A$2:$I$2533,7,FALSE)</f>
        <v>7.7</v>
      </c>
      <c r="G773">
        <f>VLOOKUP(dataset_table[[#This Row],[id]],dataset!$A$2:$I$2533,8,FALSE)</f>
        <v>65</v>
      </c>
      <c r="H773">
        <f>VLOOKUP(dataset_table[[#This Row],[id]],dataset!$A$2:$I$2533,9,FALSE)</f>
        <v>295.98</v>
      </c>
    </row>
    <row r="774" spans="1:8">
      <c r="A774">
        <f>A773+1</f>
        <v>772</v>
      </c>
      <c r="B774" t="str">
        <f>VLOOKUP(dataset_table[[#This Row],[id]],dataset!$A$2:$I$2533,2,FALSE)</f>
        <v>Brokeback Mountain</v>
      </c>
      <c r="C774" t="str">
        <f>VLOOKUP(dataset_table[[#This Row],[id]],dataset!$A$2:$I$2533,3,FALSE)</f>
        <v>Ang Lee</v>
      </c>
      <c r="D774">
        <f>VLOOKUP(dataset_table[[#This Row],[id]],dataset!$A$2:$I$2533,4,FALSE)</f>
        <v>2005</v>
      </c>
      <c r="E774">
        <f>VLOOKUP(dataset_table[[#This Row],[id]],dataset!$A$2:$I$2533,5,FALSE)</f>
        <v>134</v>
      </c>
      <c r="F774">
        <f>VLOOKUP(dataset_table[[#This Row],[id]],dataset!$A$2:$I$2533,7,FALSE)</f>
        <v>7.7</v>
      </c>
      <c r="G774">
        <f>VLOOKUP(dataset_table[[#This Row],[id]],dataset!$A$2:$I$2533,8,FALSE)</f>
        <v>87</v>
      </c>
      <c r="H774">
        <f>VLOOKUP(dataset_table[[#This Row],[id]],dataset!$A$2:$I$2533,9,FALSE)</f>
        <v>83.04</v>
      </c>
    </row>
    <row r="775" spans="1:8">
      <c r="A775">
        <f>A774+1</f>
        <v>773</v>
      </c>
      <c r="B775" t="str">
        <f>VLOOKUP(dataset_table[[#This Row],[id]],dataset!$A$2:$I$2533,2,FALSE)</f>
        <v>The Last of the Mohicans</v>
      </c>
      <c r="C775" t="str">
        <f>VLOOKUP(dataset_table[[#This Row],[id]],dataset!$A$2:$I$2533,3,FALSE)</f>
        <v>Michael Mann</v>
      </c>
      <c r="D775">
        <f>VLOOKUP(dataset_table[[#This Row],[id]],dataset!$A$2:$I$2533,4,FALSE)</f>
        <v>1992</v>
      </c>
      <c r="E775">
        <f>VLOOKUP(dataset_table[[#This Row],[id]],dataset!$A$2:$I$2533,5,FALSE)</f>
        <v>112</v>
      </c>
      <c r="F775">
        <f>VLOOKUP(dataset_table[[#This Row],[id]],dataset!$A$2:$I$2533,7,FALSE)</f>
        <v>7.7</v>
      </c>
      <c r="G775">
        <f>VLOOKUP(dataset_table[[#This Row],[id]],dataset!$A$2:$I$2533,8,FALSE)</f>
        <v>76</v>
      </c>
      <c r="H775">
        <f>VLOOKUP(dataset_table[[#This Row],[id]],dataset!$A$2:$I$2533,9,FALSE)</f>
        <v>75.510000000000005</v>
      </c>
    </row>
    <row r="776" spans="1:8">
      <c r="A776">
        <f>A775+1</f>
        <v>774</v>
      </c>
      <c r="B776" t="str">
        <f>VLOOKUP(dataset_table[[#This Row],[id]],dataset!$A$2:$I$2533,2,FALSE)</f>
        <v>Primal Fear</v>
      </c>
      <c r="C776" t="str">
        <f>VLOOKUP(dataset_table[[#This Row],[id]],dataset!$A$2:$I$2533,3,FALSE)</f>
        <v>Gregory Hoblit</v>
      </c>
      <c r="D776">
        <f>VLOOKUP(dataset_table[[#This Row],[id]],dataset!$A$2:$I$2533,4,FALSE)</f>
        <v>1996</v>
      </c>
      <c r="E776">
        <f>VLOOKUP(dataset_table[[#This Row],[id]],dataset!$A$2:$I$2533,5,FALSE)</f>
        <v>129</v>
      </c>
      <c r="F776">
        <f>VLOOKUP(dataset_table[[#This Row],[id]],dataset!$A$2:$I$2533,7,FALSE)</f>
        <v>7.7</v>
      </c>
      <c r="G776">
        <f>VLOOKUP(dataset_table[[#This Row],[id]],dataset!$A$2:$I$2533,8,FALSE)</f>
        <v>47</v>
      </c>
      <c r="H776">
        <f>VLOOKUP(dataset_table[[#This Row],[id]],dataset!$A$2:$I$2533,9,FALSE)</f>
        <v>56.12</v>
      </c>
    </row>
    <row r="777" spans="1:8">
      <c r="A777">
        <f>A776+1</f>
        <v>775</v>
      </c>
      <c r="B777" t="str">
        <f>VLOOKUP(dataset_table[[#This Row],[id]],dataset!$A$2:$I$2533,2,FALSE)</f>
        <v>Wind River</v>
      </c>
      <c r="C777" t="str">
        <f>VLOOKUP(dataset_table[[#This Row],[id]],dataset!$A$2:$I$2533,3,FALSE)</f>
        <v>Taylor Sheridan</v>
      </c>
      <c r="D777">
        <f>VLOOKUP(dataset_table[[#This Row],[id]],dataset!$A$2:$I$2533,4,FALSE)</f>
        <v>2017</v>
      </c>
      <c r="E777">
        <f>VLOOKUP(dataset_table[[#This Row],[id]],dataset!$A$2:$I$2533,5,FALSE)</f>
        <v>107</v>
      </c>
      <c r="F777">
        <f>VLOOKUP(dataset_table[[#This Row],[id]],dataset!$A$2:$I$2533,7,FALSE)</f>
        <v>7.7</v>
      </c>
      <c r="G777">
        <f>VLOOKUP(dataset_table[[#This Row],[id]],dataset!$A$2:$I$2533,8,FALSE)</f>
        <v>73</v>
      </c>
      <c r="H777">
        <f>VLOOKUP(dataset_table[[#This Row],[id]],dataset!$A$2:$I$2533,9,FALSE)</f>
        <v>33.799999999999997</v>
      </c>
    </row>
    <row r="778" spans="1:8">
      <c r="A778">
        <f>A777+1</f>
        <v>776</v>
      </c>
      <c r="B778" t="str">
        <f>VLOOKUP(dataset_table[[#This Row],[id]],dataset!$A$2:$I$2533,2,FALSE)</f>
        <v>X-Men: First Class</v>
      </c>
      <c r="C778" t="str">
        <f>VLOOKUP(dataset_table[[#This Row],[id]],dataset!$A$2:$I$2533,3,FALSE)</f>
        <v>Matthew Vaughn</v>
      </c>
      <c r="D778">
        <f>VLOOKUP(dataset_table[[#This Row],[id]],dataset!$A$2:$I$2533,4,FALSE)</f>
        <v>2011</v>
      </c>
      <c r="E778">
        <f>VLOOKUP(dataset_table[[#This Row],[id]],dataset!$A$2:$I$2533,5,FALSE)</f>
        <v>131</v>
      </c>
      <c r="F778">
        <f>VLOOKUP(dataset_table[[#This Row],[id]],dataset!$A$2:$I$2533,7,FALSE)</f>
        <v>7.7</v>
      </c>
      <c r="G778">
        <f>VLOOKUP(dataset_table[[#This Row],[id]],dataset!$A$2:$I$2533,8,FALSE)</f>
        <v>65</v>
      </c>
      <c r="H778">
        <f>VLOOKUP(dataset_table[[#This Row],[id]],dataset!$A$2:$I$2533,9,FALSE)</f>
        <v>146.41</v>
      </c>
    </row>
    <row r="779" spans="1:8">
      <c r="A779">
        <f>A778+1</f>
        <v>777</v>
      </c>
      <c r="B779" t="str">
        <f>VLOOKUP(dataset_table[[#This Row],[id]],dataset!$A$2:$I$2533,2,FALSE)</f>
        <v>Ex Machina</v>
      </c>
      <c r="C779" t="str">
        <f>VLOOKUP(dataset_table[[#This Row],[id]],dataset!$A$2:$I$2533,3,FALSE)</f>
        <v>Alex Garland</v>
      </c>
      <c r="D779">
        <f>VLOOKUP(dataset_table[[#This Row],[id]],dataset!$A$2:$I$2533,4,FALSE)</f>
        <v>2014</v>
      </c>
      <c r="E779">
        <f>VLOOKUP(dataset_table[[#This Row],[id]],dataset!$A$2:$I$2533,5,FALSE)</f>
        <v>108</v>
      </c>
      <c r="F779">
        <f>VLOOKUP(dataset_table[[#This Row],[id]],dataset!$A$2:$I$2533,7,FALSE)</f>
        <v>7.7</v>
      </c>
      <c r="G779">
        <f>VLOOKUP(dataset_table[[#This Row],[id]],dataset!$A$2:$I$2533,8,FALSE)</f>
        <v>78</v>
      </c>
      <c r="H779">
        <f>VLOOKUP(dataset_table[[#This Row],[id]],dataset!$A$2:$I$2533,9,FALSE)</f>
        <v>25.44</v>
      </c>
    </row>
    <row r="780" spans="1:8">
      <c r="A780">
        <f>A779+1</f>
        <v>778</v>
      </c>
      <c r="B780" t="str">
        <f>VLOOKUP(dataset_table[[#This Row],[id]],dataset!$A$2:$I$2533,2,FALSE)</f>
        <v>500 Days of Summer</v>
      </c>
      <c r="C780" t="str">
        <f>VLOOKUP(dataset_table[[#This Row],[id]],dataset!$A$2:$I$2533,3,FALSE)</f>
        <v>Marc Webb</v>
      </c>
      <c r="D780">
        <f>VLOOKUP(dataset_table[[#This Row],[id]],dataset!$A$2:$I$2533,4,FALSE)</f>
        <v>2009</v>
      </c>
      <c r="E780">
        <f>VLOOKUP(dataset_table[[#This Row],[id]],dataset!$A$2:$I$2533,5,FALSE)</f>
        <v>95</v>
      </c>
      <c r="F780">
        <f>VLOOKUP(dataset_table[[#This Row],[id]],dataset!$A$2:$I$2533,7,FALSE)</f>
        <v>7.7</v>
      </c>
      <c r="G780">
        <f>VLOOKUP(dataset_table[[#This Row],[id]],dataset!$A$2:$I$2533,8,FALSE)</f>
        <v>76</v>
      </c>
      <c r="H780">
        <f>VLOOKUP(dataset_table[[#This Row],[id]],dataset!$A$2:$I$2533,9,FALSE)</f>
        <v>32.39</v>
      </c>
    </row>
    <row r="781" spans="1:8">
      <c r="A781">
        <f>A780+1</f>
        <v>779</v>
      </c>
      <c r="B781" t="str">
        <f>VLOOKUP(dataset_table[[#This Row],[id]],dataset!$A$2:$I$2533,2,FALSE)</f>
        <v>3:10 to Yuma</v>
      </c>
      <c r="C781" t="str">
        <f>VLOOKUP(dataset_table[[#This Row],[id]],dataset!$A$2:$I$2533,3,FALSE)</f>
        <v>James Mangold</v>
      </c>
      <c r="D781">
        <f>VLOOKUP(dataset_table[[#This Row],[id]],dataset!$A$2:$I$2533,4,FALSE)</f>
        <v>2007</v>
      </c>
      <c r="E781">
        <f>VLOOKUP(dataset_table[[#This Row],[id]],dataset!$A$2:$I$2533,5,FALSE)</f>
        <v>122</v>
      </c>
      <c r="F781">
        <f>VLOOKUP(dataset_table[[#This Row],[id]],dataset!$A$2:$I$2533,7,FALSE)</f>
        <v>7.7</v>
      </c>
      <c r="G781">
        <f>VLOOKUP(dataset_table[[#This Row],[id]],dataset!$A$2:$I$2533,8,FALSE)</f>
        <v>76</v>
      </c>
      <c r="H781">
        <f>VLOOKUP(dataset_table[[#This Row],[id]],dataset!$A$2:$I$2533,9,FALSE)</f>
        <v>53.61</v>
      </c>
    </row>
    <row r="782" spans="1:8">
      <c r="A782">
        <f>A781+1</f>
        <v>780</v>
      </c>
      <c r="B782" t="str">
        <f>VLOOKUP(dataset_table[[#This Row],[id]],dataset!$A$2:$I$2533,2,FALSE)</f>
        <v>Airplane!</v>
      </c>
      <c r="C782" t="str">
        <f>VLOOKUP(dataset_table[[#This Row],[id]],dataset!$A$2:$I$2533,3,FALSE)</f>
        <v>Jim Abrahams</v>
      </c>
      <c r="D782">
        <f>VLOOKUP(dataset_table[[#This Row],[id]],dataset!$A$2:$I$2533,4,FALSE)</f>
        <v>1980</v>
      </c>
      <c r="E782">
        <f>VLOOKUP(dataset_table[[#This Row],[id]],dataset!$A$2:$I$2533,5,FALSE)</f>
        <v>88</v>
      </c>
      <c r="F782">
        <f>VLOOKUP(dataset_table[[#This Row],[id]],dataset!$A$2:$I$2533,7,FALSE)</f>
        <v>7.7</v>
      </c>
      <c r="G782">
        <f>VLOOKUP(dataset_table[[#This Row],[id]],dataset!$A$2:$I$2533,8,FALSE)</f>
        <v>78</v>
      </c>
      <c r="H782">
        <f>VLOOKUP(dataset_table[[#This Row],[id]],dataset!$A$2:$I$2533,9,FALSE)</f>
        <v>83.4</v>
      </c>
    </row>
    <row r="783" spans="1:8">
      <c r="A783">
        <f>A782+1</f>
        <v>781</v>
      </c>
      <c r="B783" t="str">
        <f>VLOOKUP(dataset_table[[#This Row],[id]],dataset!$A$2:$I$2533,2,FALSE)</f>
        <v>And Your Mother Too</v>
      </c>
      <c r="C783" t="str">
        <f>VLOOKUP(dataset_table[[#This Row],[id]],dataset!$A$2:$I$2533,3,FALSE)</f>
        <v>Alfonso Cuarón</v>
      </c>
      <c r="D783">
        <f>VLOOKUP(dataset_table[[#This Row],[id]],dataset!$A$2:$I$2533,4,FALSE)</f>
        <v>2001</v>
      </c>
      <c r="E783">
        <f>VLOOKUP(dataset_table[[#This Row],[id]],dataset!$A$2:$I$2533,5,FALSE)</f>
        <v>106</v>
      </c>
      <c r="F783">
        <f>VLOOKUP(dataset_table[[#This Row],[id]],dataset!$A$2:$I$2533,7,FALSE)</f>
        <v>7.7</v>
      </c>
      <c r="G783">
        <f>VLOOKUP(dataset_table[[#This Row],[id]],dataset!$A$2:$I$2533,8,FALSE)</f>
        <v>89</v>
      </c>
      <c r="H783">
        <f>VLOOKUP(dataset_table[[#This Row],[id]],dataset!$A$2:$I$2533,9,FALSE)</f>
        <v>13.62</v>
      </c>
    </row>
    <row r="784" spans="1:8">
      <c r="A784">
        <f>A783+1</f>
        <v>782</v>
      </c>
      <c r="B784" t="str">
        <f>VLOOKUP(dataset_table[[#This Row],[id]],dataset!$A$2:$I$2533,2,FALSE)</f>
        <v>Home Alone</v>
      </c>
      <c r="C784" t="str">
        <f>VLOOKUP(dataset_table[[#This Row],[id]],dataset!$A$2:$I$2533,3,FALSE)</f>
        <v>Chris Columbus</v>
      </c>
      <c r="D784">
        <f>VLOOKUP(dataset_table[[#This Row],[id]],dataset!$A$2:$I$2533,4,FALSE)</f>
        <v>1990</v>
      </c>
      <c r="E784">
        <f>VLOOKUP(dataset_table[[#This Row],[id]],dataset!$A$2:$I$2533,5,FALSE)</f>
        <v>103</v>
      </c>
      <c r="F784">
        <f>VLOOKUP(dataset_table[[#This Row],[id]],dataset!$A$2:$I$2533,7,FALSE)</f>
        <v>7.7</v>
      </c>
      <c r="G784">
        <f>VLOOKUP(dataset_table[[#This Row],[id]],dataset!$A$2:$I$2533,8,FALSE)</f>
        <v>63</v>
      </c>
      <c r="H784">
        <f>VLOOKUP(dataset_table[[#This Row],[id]],dataset!$A$2:$I$2533,9,FALSE)</f>
        <v>285.76</v>
      </c>
    </row>
    <row r="785" spans="1:8">
      <c r="A785">
        <f>A784+1</f>
        <v>783</v>
      </c>
      <c r="B785" t="str">
        <f>VLOOKUP(dataset_table[[#This Row],[id]],dataset!$A$2:$I$2533,2,FALSE)</f>
        <v>Training Day</v>
      </c>
      <c r="C785" t="str">
        <f>VLOOKUP(dataset_table[[#This Row],[id]],dataset!$A$2:$I$2533,3,FALSE)</f>
        <v>Antoine Fuqua</v>
      </c>
      <c r="D785">
        <f>VLOOKUP(dataset_table[[#This Row],[id]],dataset!$A$2:$I$2533,4,FALSE)</f>
        <v>2001</v>
      </c>
      <c r="E785">
        <f>VLOOKUP(dataset_table[[#This Row],[id]],dataset!$A$2:$I$2533,5,FALSE)</f>
        <v>122</v>
      </c>
      <c r="F785">
        <f>VLOOKUP(dataset_table[[#This Row],[id]],dataset!$A$2:$I$2533,7,FALSE)</f>
        <v>7.7</v>
      </c>
      <c r="G785">
        <f>VLOOKUP(dataset_table[[#This Row],[id]],dataset!$A$2:$I$2533,8,FALSE)</f>
        <v>69</v>
      </c>
      <c r="H785">
        <f>VLOOKUP(dataset_table[[#This Row],[id]],dataset!$A$2:$I$2533,9,FALSE)</f>
        <v>76.63</v>
      </c>
    </row>
    <row r="786" spans="1:8">
      <c r="A786">
        <f>A785+1</f>
        <v>784</v>
      </c>
      <c r="B786" t="str">
        <f>VLOOKUP(dataset_table[[#This Row],[id]],dataset!$A$2:$I$2533,2,FALSE)</f>
        <v>Blue Velvet</v>
      </c>
      <c r="C786" t="str">
        <f>VLOOKUP(dataset_table[[#This Row],[id]],dataset!$A$2:$I$2533,3,FALSE)</f>
        <v>David Lynch</v>
      </c>
      <c r="D786">
        <f>VLOOKUP(dataset_table[[#This Row],[id]],dataset!$A$2:$I$2533,4,FALSE)</f>
        <v>1986</v>
      </c>
      <c r="E786">
        <f>VLOOKUP(dataset_table[[#This Row],[id]],dataset!$A$2:$I$2533,5,FALSE)</f>
        <v>120</v>
      </c>
      <c r="F786">
        <f>VLOOKUP(dataset_table[[#This Row],[id]],dataset!$A$2:$I$2533,7,FALSE)</f>
        <v>7.7</v>
      </c>
      <c r="G786">
        <f>VLOOKUP(dataset_table[[#This Row],[id]],dataset!$A$2:$I$2533,8,FALSE)</f>
        <v>76</v>
      </c>
      <c r="H786">
        <f>VLOOKUP(dataset_table[[#This Row],[id]],dataset!$A$2:$I$2533,9,FALSE)</f>
        <v>8.5500000000000007</v>
      </c>
    </row>
    <row r="787" spans="1:8">
      <c r="A787">
        <f>A786+1</f>
        <v>785</v>
      </c>
      <c r="B787" t="str">
        <f>VLOOKUP(dataset_table[[#This Row],[id]],dataset!$A$2:$I$2533,2,FALSE)</f>
        <v>Who Framed Roger Rabbit</v>
      </c>
      <c r="C787" t="str">
        <f>VLOOKUP(dataset_table[[#This Row],[id]],dataset!$A$2:$I$2533,3,FALSE)</f>
        <v>Robert Zemeckis</v>
      </c>
      <c r="D787">
        <f>VLOOKUP(dataset_table[[#This Row],[id]],dataset!$A$2:$I$2533,4,FALSE)</f>
        <v>1988</v>
      </c>
      <c r="E787">
        <f>VLOOKUP(dataset_table[[#This Row],[id]],dataset!$A$2:$I$2533,5,FALSE)</f>
        <v>104</v>
      </c>
      <c r="F787">
        <f>VLOOKUP(dataset_table[[#This Row],[id]],dataset!$A$2:$I$2533,7,FALSE)</f>
        <v>7.7</v>
      </c>
      <c r="G787">
        <f>VLOOKUP(dataset_table[[#This Row],[id]],dataset!$A$2:$I$2533,8,FALSE)</f>
        <v>83</v>
      </c>
      <c r="H787">
        <f>VLOOKUP(dataset_table[[#This Row],[id]],dataset!$A$2:$I$2533,9,FALSE)</f>
        <v>156.44999999999999</v>
      </c>
    </row>
    <row r="788" spans="1:8">
      <c r="A788">
        <f>A787+1</f>
        <v>786</v>
      </c>
      <c r="B788" t="str">
        <f>VLOOKUP(dataset_table[[#This Row],[id]],dataset!$A$2:$I$2533,2,FALSE)</f>
        <v>Coraline</v>
      </c>
      <c r="C788" t="str">
        <f>VLOOKUP(dataset_table[[#This Row],[id]],dataset!$A$2:$I$2533,3,FALSE)</f>
        <v>Henry Selick</v>
      </c>
      <c r="D788">
        <f>VLOOKUP(dataset_table[[#This Row],[id]],dataset!$A$2:$I$2533,4,FALSE)</f>
        <v>2009</v>
      </c>
      <c r="E788">
        <f>VLOOKUP(dataset_table[[#This Row],[id]],dataset!$A$2:$I$2533,5,FALSE)</f>
        <v>100</v>
      </c>
      <c r="F788">
        <f>VLOOKUP(dataset_table[[#This Row],[id]],dataset!$A$2:$I$2533,7,FALSE)</f>
        <v>7.7</v>
      </c>
      <c r="G788">
        <f>VLOOKUP(dataset_table[[#This Row],[id]],dataset!$A$2:$I$2533,8,FALSE)</f>
        <v>80</v>
      </c>
      <c r="H788">
        <f>VLOOKUP(dataset_table[[#This Row],[id]],dataset!$A$2:$I$2533,9,FALSE)</f>
        <v>75.290000000000006</v>
      </c>
    </row>
    <row r="789" spans="1:8">
      <c r="A789">
        <f>A788+1</f>
        <v>787</v>
      </c>
      <c r="B789" t="str">
        <f>VLOOKUP(dataset_table[[#This Row],[id]],dataset!$A$2:$I$2533,2,FALSE)</f>
        <v>Glengarry Glen Ross</v>
      </c>
      <c r="C789" t="str">
        <f>VLOOKUP(dataset_table[[#This Row],[id]],dataset!$A$2:$I$2533,3,FALSE)</f>
        <v>James Foley</v>
      </c>
      <c r="D789">
        <f>VLOOKUP(dataset_table[[#This Row],[id]],dataset!$A$2:$I$2533,4,FALSE)</f>
        <v>1992</v>
      </c>
      <c r="E789">
        <f>VLOOKUP(dataset_table[[#This Row],[id]],dataset!$A$2:$I$2533,5,FALSE)</f>
        <v>100</v>
      </c>
      <c r="F789">
        <f>VLOOKUP(dataset_table[[#This Row],[id]],dataset!$A$2:$I$2533,7,FALSE)</f>
        <v>7.7</v>
      </c>
      <c r="G789">
        <f>VLOOKUP(dataset_table[[#This Row],[id]],dataset!$A$2:$I$2533,8,FALSE)</f>
        <v>82</v>
      </c>
      <c r="H789">
        <f>VLOOKUP(dataset_table[[#This Row],[id]],dataset!$A$2:$I$2533,9,FALSE)</f>
        <v>10.73</v>
      </c>
    </row>
    <row r="790" spans="1:8">
      <c r="A790">
        <f>A789+1</f>
        <v>788</v>
      </c>
      <c r="B790" t="str">
        <f>VLOOKUP(dataset_table[[#This Row],[id]],dataset!$A$2:$I$2533,2,FALSE)</f>
        <v>Wait Until Dark</v>
      </c>
      <c r="C790" t="str">
        <f>VLOOKUP(dataset_table[[#This Row],[id]],dataset!$A$2:$I$2533,3,FALSE)</f>
        <v>Terence Young</v>
      </c>
      <c r="D790">
        <f>VLOOKUP(dataset_table[[#This Row],[id]],dataset!$A$2:$I$2533,4,FALSE)</f>
        <v>1967</v>
      </c>
      <c r="E790">
        <f>VLOOKUP(dataset_table[[#This Row],[id]],dataset!$A$2:$I$2533,5,FALSE)</f>
        <v>108</v>
      </c>
      <c r="F790">
        <f>VLOOKUP(dataset_table[[#This Row],[id]],dataset!$A$2:$I$2533,7,FALSE)</f>
        <v>7.7</v>
      </c>
      <c r="G790">
        <f>VLOOKUP(dataset_table[[#This Row],[id]],dataset!$A$2:$I$2533,8,FALSE)</f>
        <v>81</v>
      </c>
      <c r="H790">
        <f>VLOOKUP(dataset_table[[#This Row],[id]],dataset!$A$2:$I$2533,9,FALSE)</f>
        <v>17.55</v>
      </c>
    </row>
    <row r="791" spans="1:8">
      <c r="A791">
        <f>A790+1</f>
        <v>789</v>
      </c>
      <c r="B791" t="str">
        <f>VLOOKUP(dataset_table[[#This Row],[id]],dataset!$A$2:$I$2533,2,FALSE)</f>
        <v>The Game</v>
      </c>
      <c r="C791" t="str">
        <f>VLOOKUP(dataset_table[[#This Row],[id]],dataset!$A$2:$I$2533,3,FALSE)</f>
        <v>David Fincher</v>
      </c>
      <c r="D791">
        <f>VLOOKUP(dataset_table[[#This Row],[id]],dataset!$A$2:$I$2533,4,FALSE)</f>
        <v>1997</v>
      </c>
      <c r="E791">
        <f>VLOOKUP(dataset_table[[#This Row],[id]],dataset!$A$2:$I$2533,5,FALSE)</f>
        <v>129</v>
      </c>
      <c r="F791">
        <f>VLOOKUP(dataset_table[[#This Row],[id]],dataset!$A$2:$I$2533,7,FALSE)</f>
        <v>7.7</v>
      </c>
      <c r="G791">
        <f>VLOOKUP(dataset_table[[#This Row],[id]],dataset!$A$2:$I$2533,8,FALSE)</f>
        <v>63</v>
      </c>
      <c r="H791">
        <f>VLOOKUP(dataset_table[[#This Row],[id]],dataset!$A$2:$I$2533,9,FALSE)</f>
        <v>48.32</v>
      </c>
    </row>
    <row r="792" spans="1:8">
      <c r="A792">
        <f>A791+1</f>
        <v>790</v>
      </c>
      <c r="B792" t="str">
        <f>VLOOKUP(dataset_table[[#This Row],[id]],dataset!$A$2:$I$2533,2,FALSE)</f>
        <v>The Count of Monte Cristo</v>
      </c>
      <c r="C792" t="str">
        <f>VLOOKUP(dataset_table[[#This Row],[id]],dataset!$A$2:$I$2533,3,FALSE)</f>
        <v>Kevin Reynolds</v>
      </c>
      <c r="D792">
        <f>VLOOKUP(dataset_table[[#This Row],[id]],dataset!$A$2:$I$2533,4,FALSE)</f>
        <v>2002</v>
      </c>
      <c r="E792">
        <f>VLOOKUP(dataset_table[[#This Row],[id]],dataset!$A$2:$I$2533,5,FALSE)</f>
        <v>131</v>
      </c>
      <c r="F792">
        <f>VLOOKUP(dataset_table[[#This Row],[id]],dataset!$A$2:$I$2533,7,FALSE)</f>
        <v>7.7</v>
      </c>
      <c r="G792">
        <f>VLOOKUP(dataset_table[[#This Row],[id]],dataset!$A$2:$I$2533,8,FALSE)</f>
        <v>61</v>
      </c>
      <c r="H792">
        <f>VLOOKUP(dataset_table[[#This Row],[id]],dataset!$A$2:$I$2533,9,FALSE)</f>
        <v>54.23</v>
      </c>
    </row>
    <row r="793" spans="1:8">
      <c r="A793">
        <f>A792+1</f>
        <v>791</v>
      </c>
      <c r="B793" t="str">
        <f>VLOOKUP(dataset_table[[#This Row],[id]],dataset!$A$2:$I$2533,2,FALSE)</f>
        <v>Mr. Nobody</v>
      </c>
      <c r="C793" t="str">
        <f>VLOOKUP(dataset_table[[#This Row],[id]],dataset!$A$2:$I$2533,3,FALSE)</f>
        <v>Jaco Van Dormael</v>
      </c>
      <c r="D793">
        <f>VLOOKUP(dataset_table[[#This Row],[id]],dataset!$A$2:$I$2533,4,FALSE)</f>
        <v>2009</v>
      </c>
      <c r="E793">
        <f>VLOOKUP(dataset_table[[#This Row],[id]],dataset!$A$2:$I$2533,5,FALSE)</f>
        <v>141</v>
      </c>
      <c r="F793">
        <f>VLOOKUP(dataset_table[[#This Row],[id]],dataset!$A$2:$I$2533,7,FALSE)</f>
        <v>7.7</v>
      </c>
      <c r="G793">
        <f>VLOOKUP(dataset_table[[#This Row],[id]],dataset!$A$2:$I$2533,8,FALSE)</f>
        <v>63</v>
      </c>
      <c r="H793">
        <f>VLOOKUP(dataset_table[[#This Row],[id]],dataset!$A$2:$I$2533,9,FALSE)</f>
        <v>0</v>
      </c>
    </row>
    <row r="794" spans="1:8">
      <c r="A794">
        <f>A793+1</f>
        <v>792</v>
      </c>
      <c r="B794" t="str">
        <f>VLOOKUP(dataset_table[[#This Row],[id]],dataset!$A$2:$I$2533,2,FALSE)</f>
        <v>The Lego Movie</v>
      </c>
      <c r="C794" t="str">
        <f>VLOOKUP(dataset_table[[#This Row],[id]],dataset!$A$2:$I$2533,3,FALSE)</f>
        <v>Phil Lord</v>
      </c>
      <c r="D794">
        <f>VLOOKUP(dataset_table[[#This Row],[id]],dataset!$A$2:$I$2533,4,FALSE)</f>
        <v>2014</v>
      </c>
      <c r="E794">
        <f>VLOOKUP(dataset_table[[#This Row],[id]],dataset!$A$2:$I$2533,5,FALSE)</f>
        <v>100</v>
      </c>
      <c r="F794">
        <f>VLOOKUP(dataset_table[[#This Row],[id]],dataset!$A$2:$I$2533,7,FALSE)</f>
        <v>7.7</v>
      </c>
      <c r="G794">
        <f>VLOOKUP(dataset_table[[#This Row],[id]],dataset!$A$2:$I$2533,8,FALSE)</f>
        <v>83</v>
      </c>
      <c r="H794">
        <f>VLOOKUP(dataset_table[[#This Row],[id]],dataset!$A$2:$I$2533,9,FALSE)</f>
        <v>257.76</v>
      </c>
    </row>
    <row r="795" spans="1:8">
      <c r="A795">
        <f>A794+1</f>
        <v>793</v>
      </c>
      <c r="B795" t="str">
        <f>VLOOKUP(dataset_table[[#This Row],[id]],dataset!$A$2:$I$2533,2,FALSE)</f>
        <v>Philadelphia</v>
      </c>
      <c r="C795" t="str">
        <f>VLOOKUP(dataset_table[[#This Row],[id]],dataset!$A$2:$I$2533,3,FALSE)</f>
        <v>Jonathan Demme</v>
      </c>
      <c r="D795">
        <f>VLOOKUP(dataset_table[[#This Row],[id]],dataset!$A$2:$I$2533,4,FALSE)</f>
        <v>1993</v>
      </c>
      <c r="E795">
        <f>VLOOKUP(dataset_table[[#This Row],[id]],dataset!$A$2:$I$2533,5,FALSE)</f>
        <v>125</v>
      </c>
      <c r="F795">
        <f>VLOOKUP(dataset_table[[#This Row],[id]],dataset!$A$2:$I$2533,7,FALSE)</f>
        <v>7.7</v>
      </c>
      <c r="G795">
        <f>VLOOKUP(dataset_table[[#This Row],[id]],dataset!$A$2:$I$2533,8,FALSE)</f>
        <v>66</v>
      </c>
      <c r="H795">
        <f>VLOOKUP(dataset_table[[#This Row],[id]],dataset!$A$2:$I$2533,9,FALSE)</f>
        <v>77.319999999999993</v>
      </c>
    </row>
    <row r="796" spans="1:8">
      <c r="A796">
        <f>A795+1</f>
        <v>794</v>
      </c>
      <c r="B796" t="str">
        <f>VLOOKUP(dataset_table[[#This Row],[id]],dataset!$A$2:$I$2533,2,FALSE)</f>
        <v>Tangled</v>
      </c>
      <c r="C796" t="str">
        <f>VLOOKUP(dataset_table[[#This Row],[id]],dataset!$A$2:$I$2533,3,FALSE)</f>
        <v>Nathan Greno</v>
      </c>
      <c r="D796">
        <f>VLOOKUP(dataset_table[[#This Row],[id]],dataset!$A$2:$I$2533,4,FALSE)</f>
        <v>2010</v>
      </c>
      <c r="E796">
        <f>VLOOKUP(dataset_table[[#This Row],[id]],dataset!$A$2:$I$2533,5,FALSE)</f>
        <v>100</v>
      </c>
      <c r="F796">
        <f>VLOOKUP(dataset_table[[#This Row],[id]],dataset!$A$2:$I$2533,7,FALSE)</f>
        <v>7.7</v>
      </c>
      <c r="G796">
        <f>VLOOKUP(dataset_table[[#This Row],[id]],dataset!$A$2:$I$2533,8,FALSE)</f>
        <v>71</v>
      </c>
      <c r="H796">
        <f>VLOOKUP(dataset_table[[#This Row],[id]],dataset!$A$2:$I$2533,9,FALSE)</f>
        <v>200.82</v>
      </c>
    </row>
    <row r="797" spans="1:8">
      <c r="A797">
        <f>A796+1</f>
        <v>795</v>
      </c>
      <c r="B797" t="str">
        <f>VLOOKUP(dataset_table[[#This Row],[id]],dataset!$A$2:$I$2533,2,FALSE)</f>
        <v>Man on Fire</v>
      </c>
      <c r="C797" t="str">
        <f>VLOOKUP(dataset_table[[#This Row],[id]],dataset!$A$2:$I$2533,3,FALSE)</f>
        <v>Tony Scott</v>
      </c>
      <c r="D797">
        <f>VLOOKUP(dataset_table[[#This Row],[id]],dataset!$A$2:$I$2533,4,FALSE)</f>
        <v>2004</v>
      </c>
      <c r="E797">
        <f>VLOOKUP(dataset_table[[#This Row],[id]],dataset!$A$2:$I$2533,5,FALSE)</f>
        <v>146</v>
      </c>
      <c r="F797">
        <f>VLOOKUP(dataset_table[[#This Row],[id]],dataset!$A$2:$I$2533,7,FALSE)</f>
        <v>7.7</v>
      </c>
      <c r="G797">
        <f>VLOOKUP(dataset_table[[#This Row],[id]],dataset!$A$2:$I$2533,8,FALSE)</f>
        <v>47</v>
      </c>
      <c r="H797">
        <f>VLOOKUP(dataset_table[[#This Row],[id]],dataset!$A$2:$I$2533,9,FALSE)</f>
        <v>77.91</v>
      </c>
    </row>
    <row r="798" spans="1:8">
      <c r="A798">
        <f>A797+1</f>
        <v>796</v>
      </c>
      <c r="B798" t="str">
        <f>VLOOKUP(dataset_table[[#This Row],[id]],dataset!$A$2:$I$2533,2,FALSE)</f>
        <v>Birdman or (The Unexpected Virtue of Ignorance)</v>
      </c>
      <c r="C798" t="str">
        <f>VLOOKUP(dataset_table[[#This Row],[id]],dataset!$A$2:$I$2533,3,FALSE)</f>
        <v>Alejandro G. Iñárritu</v>
      </c>
      <c r="D798">
        <f>VLOOKUP(dataset_table[[#This Row],[id]],dataset!$A$2:$I$2533,4,FALSE)</f>
        <v>2014</v>
      </c>
      <c r="E798">
        <f>VLOOKUP(dataset_table[[#This Row],[id]],dataset!$A$2:$I$2533,5,FALSE)</f>
        <v>119</v>
      </c>
      <c r="F798">
        <f>VLOOKUP(dataset_table[[#This Row],[id]],dataset!$A$2:$I$2533,7,FALSE)</f>
        <v>7.7</v>
      </c>
      <c r="G798">
        <f>VLOOKUP(dataset_table[[#This Row],[id]],dataset!$A$2:$I$2533,8,FALSE)</f>
        <v>87</v>
      </c>
      <c r="H798">
        <f>VLOOKUP(dataset_table[[#This Row],[id]],dataset!$A$2:$I$2533,9,FALSE)</f>
        <v>42.34</v>
      </c>
    </row>
    <row r="799" spans="1:8">
      <c r="A799">
        <f>A798+1</f>
        <v>797</v>
      </c>
      <c r="B799" t="str">
        <f>VLOOKUP(dataset_table[[#This Row],[id]],dataset!$A$2:$I$2533,2,FALSE)</f>
        <v>Deliverance</v>
      </c>
      <c r="C799" t="str">
        <f>VLOOKUP(dataset_table[[#This Row],[id]],dataset!$A$2:$I$2533,3,FALSE)</f>
        <v>John Boorman</v>
      </c>
      <c r="D799">
        <f>VLOOKUP(dataset_table[[#This Row],[id]],dataset!$A$2:$I$2533,4,FALSE)</f>
        <v>1972</v>
      </c>
      <c r="E799">
        <f>VLOOKUP(dataset_table[[#This Row],[id]],dataset!$A$2:$I$2533,5,FALSE)</f>
        <v>109</v>
      </c>
      <c r="F799">
        <f>VLOOKUP(dataset_table[[#This Row],[id]],dataset!$A$2:$I$2533,7,FALSE)</f>
        <v>7.7</v>
      </c>
      <c r="G799">
        <f>VLOOKUP(dataset_table[[#This Row],[id]],dataset!$A$2:$I$2533,8,FALSE)</f>
        <v>80</v>
      </c>
      <c r="H799">
        <f>VLOOKUP(dataset_table[[#This Row],[id]],dataset!$A$2:$I$2533,9,FALSE)</f>
        <v>7.06</v>
      </c>
    </row>
    <row r="800" spans="1:8">
      <c r="A800">
        <f>A799+1</f>
        <v>798</v>
      </c>
      <c r="B800" t="str">
        <f>VLOOKUP(dataset_table[[#This Row],[id]],dataset!$A$2:$I$2533,2,FALSE)</f>
        <v>First Blood</v>
      </c>
      <c r="C800" t="str">
        <f>VLOOKUP(dataset_table[[#This Row],[id]],dataset!$A$2:$I$2533,3,FALSE)</f>
        <v>Ted Kotcheff</v>
      </c>
      <c r="D800">
        <f>VLOOKUP(dataset_table[[#This Row],[id]],dataset!$A$2:$I$2533,4,FALSE)</f>
        <v>1982</v>
      </c>
      <c r="E800">
        <f>VLOOKUP(dataset_table[[#This Row],[id]],dataset!$A$2:$I$2533,5,FALSE)</f>
        <v>93</v>
      </c>
      <c r="F800">
        <f>VLOOKUP(dataset_table[[#This Row],[id]],dataset!$A$2:$I$2533,7,FALSE)</f>
        <v>7.7</v>
      </c>
      <c r="G800">
        <f>VLOOKUP(dataset_table[[#This Row],[id]],dataset!$A$2:$I$2533,8,FALSE)</f>
        <v>61</v>
      </c>
      <c r="H800">
        <f>VLOOKUP(dataset_table[[#This Row],[id]],dataset!$A$2:$I$2533,9,FALSE)</f>
        <v>47.21</v>
      </c>
    </row>
    <row r="801" spans="1:8">
      <c r="A801">
        <f>A800+1</f>
        <v>799</v>
      </c>
      <c r="B801" t="str">
        <f>VLOOKUP(dataset_table[[#This Row],[id]],dataset!$A$2:$I$2533,2,FALSE)</f>
        <v>Sense and Sensibility</v>
      </c>
      <c r="C801" t="str">
        <f>VLOOKUP(dataset_table[[#This Row],[id]],dataset!$A$2:$I$2533,3,FALSE)</f>
        <v>Ang Lee</v>
      </c>
      <c r="D801">
        <f>VLOOKUP(dataset_table[[#This Row],[id]],dataset!$A$2:$I$2533,4,FALSE)</f>
        <v>1995</v>
      </c>
      <c r="E801">
        <f>VLOOKUP(dataset_table[[#This Row],[id]],dataset!$A$2:$I$2533,5,FALSE)</f>
        <v>136</v>
      </c>
      <c r="F801">
        <f>VLOOKUP(dataset_table[[#This Row],[id]],dataset!$A$2:$I$2533,7,FALSE)</f>
        <v>7.7</v>
      </c>
      <c r="G801">
        <f>VLOOKUP(dataset_table[[#This Row],[id]],dataset!$A$2:$I$2533,8,FALSE)</f>
        <v>84</v>
      </c>
      <c r="H801">
        <f>VLOOKUP(dataset_table[[#This Row],[id]],dataset!$A$2:$I$2533,9,FALSE)</f>
        <v>43.18</v>
      </c>
    </row>
    <row r="802" spans="1:8">
      <c r="A802">
        <f>A801+1</f>
        <v>800</v>
      </c>
      <c r="B802" t="str">
        <f>VLOOKUP(dataset_table[[#This Row],[id]],dataset!$A$2:$I$2533,2,FALSE)</f>
        <v>Star Trek II: The Wrath of Khan</v>
      </c>
      <c r="C802" t="str">
        <f>VLOOKUP(dataset_table[[#This Row],[id]],dataset!$A$2:$I$2533,3,FALSE)</f>
        <v>Nicholas Meyer</v>
      </c>
      <c r="D802">
        <f>VLOOKUP(dataset_table[[#This Row],[id]],dataset!$A$2:$I$2533,4,FALSE)</f>
        <v>1982</v>
      </c>
      <c r="E802">
        <f>VLOOKUP(dataset_table[[#This Row],[id]],dataset!$A$2:$I$2533,5,FALSE)</f>
        <v>113</v>
      </c>
      <c r="F802">
        <f>VLOOKUP(dataset_table[[#This Row],[id]],dataset!$A$2:$I$2533,7,FALSE)</f>
        <v>7.7</v>
      </c>
      <c r="G802">
        <f>VLOOKUP(dataset_table[[#This Row],[id]],dataset!$A$2:$I$2533,8,FALSE)</f>
        <v>68</v>
      </c>
      <c r="H802">
        <f>VLOOKUP(dataset_table[[#This Row],[id]],dataset!$A$2:$I$2533,9,FALSE)</f>
        <v>78.91</v>
      </c>
    </row>
    <row r="803" spans="1:8">
      <c r="A803">
        <f>A802+1</f>
        <v>801</v>
      </c>
      <c r="B803" t="str">
        <f>VLOOKUP(dataset_table[[#This Row],[id]],dataset!$A$2:$I$2533,2,FALSE)</f>
        <v>The Fault in Our Stars</v>
      </c>
      <c r="C803" t="str">
        <f>VLOOKUP(dataset_table[[#This Row],[id]],dataset!$A$2:$I$2533,3,FALSE)</f>
        <v>Josh Boone</v>
      </c>
      <c r="D803">
        <f>VLOOKUP(dataset_table[[#This Row],[id]],dataset!$A$2:$I$2533,4,FALSE)</f>
        <v>2014</v>
      </c>
      <c r="E803">
        <f>VLOOKUP(dataset_table[[#This Row],[id]],dataset!$A$2:$I$2533,5,FALSE)</f>
        <v>126</v>
      </c>
      <c r="F803">
        <f>VLOOKUP(dataset_table[[#This Row],[id]],dataset!$A$2:$I$2533,7,FALSE)</f>
        <v>7.7</v>
      </c>
      <c r="G803">
        <f>VLOOKUP(dataset_table[[#This Row],[id]],dataset!$A$2:$I$2533,8,FALSE)</f>
        <v>69</v>
      </c>
      <c r="H803">
        <f>VLOOKUP(dataset_table[[#This Row],[id]],dataset!$A$2:$I$2533,9,FALSE)</f>
        <v>124.87</v>
      </c>
    </row>
    <row r="804" spans="1:8">
      <c r="A804">
        <f>A803+1</f>
        <v>802</v>
      </c>
      <c r="B804" t="str">
        <f>VLOOKUP(dataset_table[[#This Row],[id]],dataset!$A$2:$I$2533,2,FALSE)</f>
        <v>The Bourne Supremacy</v>
      </c>
      <c r="C804" t="str">
        <f>VLOOKUP(dataset_table[[#This Row],[id]],dataset!$A$2:$I$2533,3,FALSE)</f>
        <v>Paul Greengrass</v>
      </c>
      <c r="D804">
        <f>VLOOKUP(dataset_table[[#This Row],[id]],dataset!$A$2:$I$2533,4,FALSE)</f>
        <v>2004</v>
      </c>
      <c r="E804">
        <f>VLOOKUP(dataset_table[[#This Row],[id]],dataset!$A$2:$I$2533,5,FALSE)</f>
        <v>108</v>
      </c>
      <c r="F804">
        <f>VLOOKUP(dataset_table[[#This Row],[id]],dataset!$A$2:$I$2533,7,FALSE)</f>
        <v>7.7</v>
      </c>
      <c r="G804">
        <f>VLOOKUP(dataset_table[[#This Row],[id]],dataset!$A$2:$I$2533,8,FALSE)</f>
        <v>73</v>
      </c>
      <c r="H804">
        <f>VLOOKUP(dataset_table[[#This Row],[id]],dataset!$A$2:$I$2533,9,FALSE)</f>
        <v>176.24</v>
      </c>
    </row>
    <row r="805" spans="1:8">
      <c r="A805">
        <f>A804+1</f>
        <v>803</v>
      </c>
      <c r="B805" t="str">
        <f>VLOOKUP(dataset_table[[#This Row],[id]],dataset!$A$2:$I$2533,2,FALSE)</f>
        <v>Wreck-It Ralph</v>
      </c>
      <c r="C805" t="str">
        <f>VLOOKUP(dataset_table[[#This Row],[id]],dataset!$A$2:$I$2533,3,FALSE)</f>
        <v>Rich Moore</v>
      </c>
      <c r="D805">
        <f>VLOOKUP(dataset_table[[#This Row],[id]],dataset!$A$2:$I$2533,4,FALSE)</f>
        <v>2012</v>
      </c>
      <c r="E805">
        <f>VLOOKUP(dataset_table[[#This Row],[id]],dataset!$A$2:$I$2533,5,FALSE)</f>
        <v>101</v>
      </c>
      <c r="F805">
        <f>VLOOKUP(dataset_table[[#This Row],[id]],dataset!$A$2:$I$2533,7,FALSE)</f>
        <v>7.7</v>
      </c>
      <c r="G805">
        <f>VLOOKUP(dataset_table[[#This Row],[id]],dataset!$A$2:$I$2533,8,FALSE)</f>
        <v>72</v>
      </c>
      <c r="H805">
        <f>VLOOKUP(dataset_table[[#This Row],[id]],dataset!$A$2:$I$2533,9,FALSE)</f>
        <v>189.42</v>
      </c>
    </row>
    <row r="806" spans="1:8">
      <c r="A806">
        <f>A805+1</f>
        <v>804</v>
      </c>
      <c r="B806" t="str">
        <f>VLOOKUP(dataset_table[[#This Row],[id]],dataset!$A$2:$I$2533,2,FALSE)</f>
        <v>Apollo 13</v>
      </c>
      <c r="C806" t="str">
        <f>VLOOKUP(dataset_table[[#This Row],[id]],dataset!$A$2:$I$2533,3,FALSE)</f>
        <v>Ron Howard</v>
      </c>
      <c r="D806">
        <f>VLOOKUP(dataset_table[[#This Row],[id]],dataset!$A$2:$I$2533,4,FALSE)</f>
        <v>1995</v>
      </c>
      <c r="E806">
        <f>VLOOKUP(dataset_table[[#This Row],[id]],dataset!$A$2:$I$2533,5,FALSE)</f>
        <v>140</v>
      </c>
      <c r="F806">
        <f>VLOOKUP(dataset_table[[#This Row],[id]],dataset!$A$2:$I$2533,7,FALSE)</f>
        <v>7.7</v>
      </c>
      <c r="G806">
        <f>VLOOKUP(dataset_table[[#This Row],[id]],dataset!$A$2:$I$2533,8,FALSE)</f>
        <v>77</v>
      </c>
      <c r="H806">
        <f>VLOOKUP(dataset_table[[#This Row],[id]],dataset!$A$2:$I$2533,9,FALSE)</f>
        <v>173.84</v>
      </c>
    </row>
    <row r="807" spans="1:8">
      <c r="A807">
        <f>A806+1</f>
        <v>805</v>
      </c>
      <c r="B807" t="str">
        <f>VLOOKUP(dataset_table[[#This Row],[id]],dataset!$A$2:$I$2533,2,FALSE)</f>
        <v>Midnight in Paris</v>
      </c>
      <c r="C807" t="str">
        <f>VLOOKUP(dataset_table[[#This Row],[id]],dataset!$A$2:$I$2533,3,FALSE)</f>
        <v>Woody Allen</v>
      </c>
      <c r="D807">
        <f>VLOOKUP(dataset_table[[#This Row],[id]],dataset!$A$2:$I$2533,4,FALSE)</f>
        <v>2011</v>
      </c>
      <c r="E807">
        <f>VLOOKUP(dataset_table[[#This Row],[id]],dataset!$A$2:$I$2533,5,FALSE)</f>
        <v>94</v>
      </c>
      <c r="F807">
        <f>VLOOKUP(dataset_table[[#This Row],[id]],dataset!$A$2:$I$2533,7,FALSE)</f>
        <v>7.7</v>
      </c>
      <c r="G807">
        <f>VLOOKUP(dataset_table[[#This Row],[id]],dataset!$A$2:$I$2533,8,FALSE)</f>
        <v>81</v>
      </c>
      <c r="H807">
        <f>VLOOKUP(dataset_table[[#This Row],[id]],dataset!$A$2:$I$2533,9,FALSE)</f>
        <v>56.82</v>
      </c>
    </row>
    <row r="808" spans="1:8">
      <c r="A808">
        <f>A807+1</f>
        <v>806</v>
      </c>
      <c r="B808" t="str">
        <f>VLOOKUP(dataset_table[[#This Row],[id]],dataset!$A$2:$I$2533,2,FALSE)</f>
        <v>Toy Story 4</v>
      </c>
      <c r="C808" t="str">
        <f>VLOOKUP(dataset_table[[#This Row],[id]],dataset!$A$2:$I$2533,3,FALSE)</f>
        <v>Josh Cooley</v>
      </c>
      <c r="D808">
        <f>VLOOKUP(dataset_table[[#This Row],[id]],dataset!$A$2:$I$2533,4,FALSE)</f>
        <v>2019</v>
      </c>
      <c r="E808">
        <f>VLOOKUP(dataset_table[[#This Row],[id]],dataset!$A$2:$I$2533,5,FALSE)</f>
        <v>100</v>
      </c>
      <c r="F808">
        <f>VLOOKUP(dataset_table[[#This Row],[id]],dataset!$A$2:$I$2533,7,FALSE)</f>
        <v>7.7</v>
      </c>
      <c r="G808">
        <f>VLOOKUP(dataset_table[[#This Row],[id]],dataset!$A$2:$I$2533,8,FALSE)</f>
        <v>84</v>
      </c>
      <c r="H808">
        <f>VLOOKUP(dataset_table[[#This Row],[id]],dataset!$A$2:$I$2533,9,FALSE)</f>
        <v>434.04</v>
      </c>
    </row>
    <row r="809" spans="1:8">
      <c r="A809">
        <f>A808+1</f>
        <v>807</v>
      </c>
      <c r="B809" t="str">
        <f>VLOOKUP(dataset_table[[#This Row],[id]],dataset!$A$2:$I$2533,2,FALSE)</f>
        <v>Halloween</v>
      </c>
      <c r="C809" t="str">
        <f>VLOOKUP(dataset_table[[#This Row],[id]],dataset!$A$2:$I$2533,3,FALSE)</f>
        <v>John Carpenter</v>
      </c>
      <c r="D809">
        <f>VLOOKUP(dataset_table[[#This Row],[id]],dataset!$A$2:$I$2533,4,FALSE)</f>
        <v>1978</v>
      </c>
      <c r="E809">
        <f>VLOOKUP(dataset_table[[#This Row],[id]],dataset!$A$2:$I$2533,5,FALSE)</f>
        <v>91</v>
      </c>
      <c r="F809">
        <f>VLOOKUP(dataset_table[[#This Row],[id]],dataset!$A$2:$I$2533,7,FALSE)</f>
        <v>7.7</v>
      </c>
      <c r="G809">
        <f>VLOOKUP(dataset_table[[#This Row],[id]],dataset!$A$2:$I$2533,8,FALSE)</f>
        <v>87</v>
      </c>
      <c r="H809">
        <f>VLOOKUP(dataset_table[[#This Row],[id]],dataset!$A$2:$I$2533,9,FALSE)</f>
        <v>47</v>
      </c>
    </row>
    <row r="810" spans="1:8">
      <c r="A810">
        <f>A809+1</f>
        <v>808</v>
      </c>
      <c r="B810" t="str">
        <f>VLOOKUP(dataset_table[[#This Row],[id]],dataset!$A$2:$I$2533,2,FALSE)</f>
        <v>Another Round</v>
      </c>
      <c r="C810" t="str">
        <f>VLOOKUP(dataset_table[[#This Row],[id]],dataset!$A$2:$I$2533,3,FALSE)</f>
        <v>Thomas Vinterberg</v>
      </c>
      <c r="D810">
        <f>VLOOKUP(dataset_table[[#This Row],[id]],dataset!$A$2:$I$2533,4,FALSE)</f>
        <v>2020</v>
      </c>
      <c r="E810">
        <f>VLOOKUP(dataset_table[[#This Row],[id]],dataset!$A$2:$I$2533,5,FALSE)</f>
        <v>117</v>
      </c>
      <c r="F810">
        <f>VLOOKUP(dataset_table[[#This Row],[id]],dataset!$A$2:$I$2533,7,FALSE)</f>
        <v>7.7</v>
      </c>
      <c r="G810">
        <f>VLOOKUP(dataset_table[[#This Row],[id]],dataset!$A$2:$I$2533,8,FALSE)</f>
        <v>79</v>
      </c>
      <c r="H810">
        <f>VLOOKUP(dataset_table[[#This Row],[id]],dataset!$A$2:$I$2533,9,FALSE)</f>
        <v>0</v>
      </c>
    </row>
    <row r="811" spans="1:8">
      <c r="A811">
        <f>A810+1</f>
        <v>809</v>
      </c>
      <c r="B811" t="str">
        <f>VLOOKUP(dataset_table[[#This Row],[id]],dataset!$A$2:$I$2533,2,FALSE)</f>
        <v>The Machinist</v>
      </c>
      <c r="C811" t="str">
        <f>VLOOKUP(dataset_table[[#This Row],[id]],dataset!$A$2:$I$2533,3,FALSE)</f>
        <v>Brad Anderson</v>
      </c>
      <c r="D811">
        <f>VLOOKUP(dataset_table[[#This Row],[id]],dataset!$A$2:$I$2533,4,FALSE)</f>
        <v>2004</v>
      </c>
      <c r="E811">
        <f>VLOOKUP(dataset_table[[#This Row],[id]],dataset!$A$2:$I$2533,5,FALSE)</f>
        <v>101</v>
      </c>
      <c r="F811">
        <f>VLOOKUP(dataset_table[[#This Row],[id]],dataset!$A$2:$I$2533,7,FALSE)</f>
        <v>7.7</v>
      </c>
      <c r="G811">
        <f>VLOOKUP(dataset_table[[#This Row],[id]],dataset!$A$2:$I$2533,8,FALSE)</f>
        <v>61</v>
      </c>
      <c r="H811">
        <f>VLOOKUP(dataset_table[[#This Row],[id]],dataset!$A$2:$I$2533,9,FALSE)</f>
        <v>1.08</v>
      </c>
    </row>
    <row r="812" spans="1:8">
      <c r="A812">
        <f>A811+1</f>
        <v>810</v>
      </c>
      <c r="B812" t="str">
        <f>VLOOKUP(dataset_table[[#This Row],[id]],dataset!$A$2:$I$2533,2,FALSE)</f>
        <v>O Brother, Where Art Thou?</v>
      </c>
      <c r="C812" t="str">
        <f>VLOOKUP(dataset_table[[#This Row],[id]],dataset!$A$2:$I$2533,3,FALSE)</f>
        <v>Joel Coen</v>
      </c>
      <c r="D812">
        <f>VLOOKUP(dataset_table[[#This Row],[id]],dataset!$A$2:$I$2533,4,FALSE)</f>
        <v>2000</v>
      </c>
      <c r="E812">
        <f>VLOOKUP(dataset_table[[#This Row],[id]],dataset!$A$2:$I$2533,5,FALSE)</f>
        <v>107</v>
      </c>
      <c r="F812">
        <f>VLOOKUP(dataset_table[[#This Row],[id]],dataset!$A$2:$I$2533,7,FALSE)</f>
        <v>7.7</v>
      </c>
      <c r="G812">
        <f>VLOOKUP(dataset_table[[#This Row],[id]],dataset!$A$2:$I$2533,8,FALSE)</f>
        <v>69</v>
      </c>
      <c r="H812">
        <f>VLOOKUP(dataset_table[[#This Row],[id]],dataset!$A$2:$I$2533,9,FALSE)</f>
        <v>45.51</v>
      </c>
    </row>
    <row r="813" spans="1:8">
      <c r="A813">
        <f>A812+1</f>
        <v>811</v>
      </c>
      <c r="B813" t="str">
        <f>VLOOKUP(dataset_table[[#This Row],[id]],dataset!$A$2:$I$2533,2,FALSE)</f>
        <v>Crash</v>
      </c>
      <c r="C813" t="str">
        <f>VLOOKUP(dataset_table[[#This Row],[id]],dataset!$A$2:$I$2533,3,FALSE)</f>
        <v>Paul Haggis</v>
      </c>
      <c r="D813">
        <f>VLOOKUP(dataset_table[[#This Row],[id]],dataset!$A$2:$I$2533,4,FALSE)</f>
        <v>2004</v>
      </c>
      <c r="E813">
        <f>VLOOKUP(dataset_table[[#This Row],[id]],dataset!$A$2:$I$2533,5,FALSE)</f>
        <v>112</v>
      </c>
      <c r="F813">
        <f>VLOOKUP(dataset_table[[#This Row],[id]],dataset!$A$2:$I$2533,7,FALSE)</f>
        <v>7.7</v>
      </c>
      <c r="G813">
        <f>VLOOKUP(dataset_table[[#This Row],[id]],dataset!$A$2:$I$2533,8,FALSE)</f>
        <v>66</v>
      </c>
      <c r="H813">
        <f>VLOOKUP(dataset_table[[#This Row],[id]],dataset!$A$2:$I$2533,9,FALSE)</f>
        <v>54.58</v>
      </c>
    </row>
    <row r="814" spans="1:8">
      <c r="A814">
        <f>A813+1</f>
        <v>812</v>
      </c>
      <c r="B814" t="str">
        <f>VLOOKUP(dataset_table[[#This Row],[id]],dataset!$A$2:$I$2533,2,FALSE)</f>
        <v>What's Eating Gilbert Grape</v>
      </c>
      <c r="C814" t="str">
        <f>VLOOKUP(dataset_table[[#This Row],[id]],dataset!$A$2:$I$2533,3,FALSE)</f>
        <v>Lasse Hallström</v>
      </c>
      <c r="D814">
        <f>VLOOKUP(dataset_table[[#This Row],[id]],dataset!$A$2:$I$2533,4,FALSE)</f>
        <v>1993</v>
      </c>
      <c r="E814">
        <f>VLOOKUP(dataset_table[[#This Row],[id]],dataset!$A$2:$I$2533,5,FALSE)</f>
        <v>118</v>
      </c>
      <c r="F814">
        <f>VLOOKUP(dataset_table[[#This Row],[id]],dataset!$A$2:$I$2533,7,FALSE)</f>
        <v>7.7</v>
      </c>
      <c r="G814">
        <f>VLOOKUP(dataset_table[[#This Row],[id]],dataset!$A$2:$I$2533,8,FALSE)</f>
        <v>73</v>
      </c>
      <c r="H814">
        <f>VLOOKUP(dataset_table[[#This Row],[id]],dataset!$A$2:$I$2533,9,FALSE)</f>
        <v>9.17</v>
      </c>
    </row>
    <row r="815" spans="1:8">
      <c r="A815">
        <f>A814+1</f>
        <v>813</v>
      </c>
      <c r="B815" t="str">
        <f>VLOOKUP(dataset_table[[#This Row],[id]],dataset!$A$2:$I$2533,2,FALSE)</f>
        <v>The Magnificent Seven</v>
      </c>
      <c r="C815" t="str">
        <f>VLOOKUP(dataset_table[[#This Row],[id]],dataset!$A$2:$I$2533,3,FALSE)</f>
        <v>John Sturges</v>
      </c>
      <c r="D815">
        <f>VLOOKUP(dataset_table[[#This Row],[id]],dataset!$A$2:$I$2533,4,FALSE)</f>
        <v>1960</v>
      </c>
      <c r="E815">
        <f>VLOOKUP(dataset_table[[#This Row],[id]],dataset!$A$2:$I$2533,5,FALSE)</f>
        <v>128</v>
      </c>
      <c r="F815">
        <f>VLOOKUP(dataset_table[[#This Row],[id]],dataset!$A$2:$I$2533,7,FALSE)</f>
        <v>7.7</v>
      </c>
      <c r="G815">
        <f>VLOOKUP(dataset_table[[#This Row],[id]],dataset!$A$2:$I$2533,8,FALSE)</f>
        <v>74</v>
      </c>
      <c r="H815">
        <f>VLOOKUP(dataset_table[[#This Row],[id]],dataset!$A$2:$I$2533,9,FALSE)</f>
        <v>4.91</v>
      </c>
    </row>
    <row r="816" spans="1:8">
      <c r="A816">
        <f>A815+1</f>
        <v>814</v>
      </c>
      <c r="B816" t="str">
        <f>VLOOKUP(dataset_table[[#This Row],[id]],dataset!$A$2:$I$2533,2,FALSE)</f>
        <v>The French Connection</v>
      </c>
      <c r="C816" t="str">
        <f>VLOOKUP(dataset_table[[#This Row],[id]],dataset!$A$2:$I$2533,3,FALSE)</f>
        <v>William Friedkin</v>
      </c>
      <c r="D816">
        <f>VLOOKUP(dataset_table[[#This Row],[id]],dataset!$A$2:$I$2533,4,FALSE)</f>
        <v>1971</v>
      </c>
      <c r="E816">
        <f>VLOOKUP(dataset_table[[#This Row],[id]],dataset!$A$2:$I$2533,5,FALSE)</f>
        <v>104</v>
      </c>
      <c r="F816">
        <f>VLOOKUP(dataset_table[[#This Row],[id]],dataset!$A$2:$I$2533,7,FALSE)</f>
        <v>7.7</v>
      </c>
      <c r="G816">
        <f>VLOOKUP(dataset_table[[#This Row],[id]],dataset!$A$2:$I$2533,8,FALSE)</f>
        <v>94</v>
      </c>
      <c r="H816">
        <f>VLOOKUP(dataset_table[[#This Row],[id]],dataset!$A$2:$I$2533,9,FALSE)</f>
        <v>15.63</v>
      </c>
    </row>
    <row r="817" spans="1:8">
      <c r="A817">
        <f>A816+1</f>
        <v>815</v>
      </c>
      <c r="B817" t="str">
        <f>VLOOKUP(dataset_table[[#This Row],[id]],dataset!$A$2:$I$2533,2,FALSE)</f>
        <v>Gravity</v>
      </c>
      <c r="C817" t="str">
        <f>VLOOKUP(dataset_table[[#This Row],[id]],dataset!$A$2:$I$2533,3,FALSE)</f>
        <v>Alfonso Cuarón</v>
      </c>
      <c r="D817">
        <f>VLOOKUP(dataset_table[[#This Row],[id]],dataset!$A$2:$I$2533,4,FALSE)</f>
        <v>2013</v>
      </c>
      <c r="E817">
        <f>VLOOKUP(dataset_table[[#This Row],[id]],dataset!$A$2:$I$2533,5,FALSE)</f>
        <v>91</v>
      </c>
      <c r="F817">
        <f>VLOOKUP(dataset_table[[#This Row],[id]],dataset!$A$2:$I$2533,7,FALSE)</f>
        <v>7.7</v>
      </c>
      <c r="G817">
        <f>VLOOKUP(dataset_table[[#This Row],[id]],dataset!$A$2:$I$2533,8,FALSE)</f>
        <v>96</v>
      </c>
      <c r="H817">
        <f>VLOOKUP(dataset_table[[#This Row],[id]],dataset!$A$2:$I$2533,9,FALSE)</f>
        <v>274.08999999999997</v>
      </c>
    </row>
    <row r="818" spans="1:8">
      <c r="A818">
        <f>A817+1</f>
        <v>816</v>
      </c>
      <c r="B818" t="str">
        <f>VLOOKUP(dataset_table[[#This Row],[id]],dataset!$A$2:$I$2533,2,FALSE)</f>
        <v>Donnie Brasco</v>
      </c>
      <c r="C818" t="str">
        <f>VLOOKUP(dataset_table[[#This Row],[id]],dataset!$A$2:$I$2533,3,FALSE)</f>
        <v>Mike Newell</v>
      </c>
      <c r="D818">
        <f>VLOOKUP(dataset_table[[#This Row],[id]],dataset!$A$2:$I$2533,4,FALSE)</f>
        <v>1997</v>
      </c>
      <c r="E818">
        <f>VLOOKUP(dataset_table[[#This Row],[id]],dataset!$A$2:$I$2533,5,FALSE)</f>
        <v>127</v>
      </c>
      <c r="F818">
        <f>VLOOKUP(dataset_table[[#This Row],[id]],dataset!$A$2:$I$2533,7,FALSE)</f>
        <v>7.7</v>
      </c>
      <c r="G818">
        <f>VLOOKUP(dataset_table[[#This Row],[id]],dataset!$A$2:$I$2533,8,FALSE)</f>
        <v>76</v>
      </c>
      <c r="H818">
        <f>VLOOKUP(dataset_table[[#This Row],[id]],dataset!$A$2:$I$2533,9,FALSE)</f>
        <v>41.91</v>
      </c>
    </row>
    <row r="819" spans="1:8">
      <c r="A819">
        <f>A818+1</f>
        <v>817</v>
      </c>
      <c r="B819" t="str">
        <f>VLOOKUP(dataset_table[[#This Row],[id]],dataset!$A$2:$I$2533,2,FALSE)</f>
        <v>The Trial of the Chicago 7</v>
      </c>
      <c r="C819" t="str">
        <f>VLOOKUP(dataset_table[[#This Row],[id]],dataset!$A$2:$I$2533,3,FALSE)</f>
        <v>Aaron Sorkin</v>
      </c>
      <c r="D819">
        <f>VLOOKUP(dataset_table[[#This Row],[id]],dataset!$A$2:$I$2533,4,FALSE)</f>
        <v>2020</v>
      </c>
      <c r="E819">
        <f>VLOOKUP(dataset_table[[#This Row],[id]],dataset!$A$2:$I$2533,5,FALSE)</f>
        <v>129</v>
      </c>
      <c r="F819">
        <f>VLOOKUP(dataset_table[[#This Row],[id]],dataset!$A$2:$I$2533,7,FALSE)</f>
        <v>7.7</v>
      </c>
      <c r="G819">
        <f>VLOOKUP(dataset_table[[#This Row],[id]],dataset!$A$2:$I$2533,8,FALSE)</f>
        <v>76</v>
      </c>
      <c r="H819">
        <f>VLOOKUP(dataset_table[[#This Row],[id]],dataset!$A$2:$I$2533,9,FALSE)</f>
        <v>0</v>
      </c>
    </row>
    <row r="820" spans="1:8">
      <c r="A820">
        <f>A819+1</f>
        <v>818</v>
      </c>
      <c r="B820" t="str">
        <f>VLOOKUP(dataset_table[[#This Row],[id]],dataset!$A$2:$I$2533,2,FALSE)</f>
        <v>As Good as It Gets</v>
      </c>
      <c r="C820" t="str">
        <f>VLOOKUP(dataset_table[[#This Row],[id]],dataset!$A$2:$I$2533,3,FALSE)</f>
        <v>James L. Brooks</v>
      </c>
      <c r="D820">
        <f>VLOOKUP(dataset_table[[#This Row],[id]],dataset!$A$2:$I$2533,4,FALSE)</f>
        <v>1997</v>
      </c>
      <c r="E820">
        <f>VLOOKUP(dataset_table[[#This Row],[id]],dataset!$A$2:$I$2533,5,FALSE)</f>
        <v>139</v>
      </c>
      <c r="F820">
        <f>VLOOKUP(dataset_table[[#This Row],[id]],dataset!$A$2:$I$2533,7,FALSE)</f>
        <v>7.7</v>
      </c>
      <c r="G820">
        <f>VLOOKUP(dataset_table[[#This Row],[id]],dataset!$A$2:$I$2533,8,FALSE)</f>
        <v>67</v>
      </c>
      <c r="H820">
        <f>VLOOKUP(dataset_table[[#This Row],[id]],dataset!$A$2:$I$2533,9,FALSE)</f>
        <v>148.47999999999999</v>
      </c>
    </row>
    <row r="821" spans="1:8">
      <c r="A821">
        <f>A820+1</f>
        <v>819</v>
      </c>
      <c r="B821" t="str">
        <f>VLOOKUP(dataset_table[[#This Row],[id]],dataset!$A$2:$I$2533,2,FALSE)</f>
        <v>Road to Perdition</v>
      </c>
      <c r="C821" t="str">
        <f>VLOOKUP(dataset_table[[#This Row],[id]],dataset!$A$2:$I$2533,3,FALSE)</f>
        <v>Sam Mendes</v>
      </c>
      <c r="D821">
        <f>VLOOKUP(dataset_table[[#This Row],[id]],dataset!$A$2:$I$2533,4,FALSE)</f>
        <v>2002</v>
      </c>
      <c r="E821">
        <f>VLOOKUP(dataset_table[[#This Row],[id]],dataset!$A$2:$I$2533,5,FALSE)</f>
        <v>117</v>
      </c>
      <c r="F821">
        <f>VLOOKUP(dataset_table[[#This Row],[id]],dataset!$A$2:$I$2533,7,FALSE)</f>
        <v>7.7</v>
      </c>
      <c r="G821">
        <f>VLOOKUP(dataset_table[[#This Row],[id]],dataset!$A$2:$I$2533,8,FALSE)</f>
        <v>72</v>
      </c>
      <c r="H821">
        <f>VLOOKUP(dataset_table[[#This Row],[id]],dataset!$A$2:$I$2533,9,FALSE)</f>
        <v>104.45</v>
      </c>
    </row>
    <row r="822" spans="1:8">
      <c r="A822">
        <f>A821+1</f>
        <v>820</v>
      </c>
      <c r="B822" t="str">
        <f>VLOOKUP(dataset_table[[#This Row],[id]],dataset!$A$2:$I$2533,2,FALSE)</f>
        <v>The Boondock Saints</v>
      </c>
      <c r="C822" t="str">
        <f>VLOOKUP(dataset_table[[#This Row],[id]],dataset!$A$2:$I$2533,3,FALSE)</f>
        <v>Troy Duffy</v>
      </c>
      <c r="D822">
        <f>VLOOKUP(dataset_table[[#This Row],[id]],dataset!$A$2:$I$2533,4,FALSE)</f>
        <v>1999</v>
      </c>
      <c r="E822">
        <f>VLOOKUP(dataset_table[[#This Row],[id]],dataset!$A$2:$I$2533,5,FALSE)</f>
        <v>108</v>
      </c>
      <c r="F822">
        <f>VLOOKUP(dataset_table[[#This Row],[id]],dataset!$A$2:$I$2533,7,FALSE)</f>
        <v>7.7</v>
      </c>
      <c r="G822">
        <f>VLOOKUP(dataset_table[[#This Row],[id]],dataset!$A$2:$I$2533,8,FALSE)</f>
        <v>44</v>
      </c>
      <c r="H822">
        <f>VLOOKUP(dataset_table[[#This Row],[id]],dataset!$A$2:$I$2533,9,FALSE)</f>
        <v>0.03</v>
      </c>
    </row>
    <row r="823" spans="1:8">
      <c r="A823">
        <f>A822+1</f>
        <v>821</v>
      </c>
      <c r="B823" t="str">
        <f>VLOOKUP(dataset_table[[#This Row],[id]],dataset!$A$2:$I$2533,2,FALSE)</f>
        <v>Naked</v>
      </c>
      <c r="C823" t="str">
        <f>VLOOKUP(dataset_table[[#This Row],[id]],dataset!$A$2:$I$2533,3,FALSE)</f>
        <v>Mike Leigh</v>
      </c>
      <c r="D823">
        <f>VLOOKUP(dataset_table[[#This Row],[id]],dataset!$A$2:$I$2533,4,FALSE)</f>
        <v>1993</v>
      </c>
      <c r="E823">
        <f>VLOOKUP(dataset_table[[#This Row],[id]],dataset!$A$2:$I$2533,5,FALSE)</f>
        <v>131</v>
      </c>
      <c r="F823">
        <f>VLOOKUP(dataset_table[[#This Row],[id]],dataset!$A$2:$I$2533,7,FALSE)</f>
        <v>7.7</v>
      </c>
      <c r="G823">
        <f>VLOOKUP(dataset_table[[#This Row],[id]],dataset!$A$2:$I$2533,8,FALSE)</f>
        <v>85</v>
      </c>
      <c r="H823">
        <f>VLOOKUP(dataset_table[[#This Row],[id]],dataset!$A$2:$I$2533,9,FALSE)</f>
        <v>1.77</v>
      </c>
    </row>
    <row r="824" spans="1:8">
      <c r="A824">
        <f>A823+1</f>
        <v>822</v>
      </c>
      <c r="B824" t="str">
        <f>VLOOKUP(dataset_table[[#This Row],[id]],dataset!$A$2:$I$2533,2,FALSE)</f>
        <v>Empire of the Sun</v>
      </c>
      <c r="C824" t="str">
        <f>VLOOKUP(dataset_table[[#This Row],[id]],dataset!$A$2:$I$2533,3,FALSE)</f>
        <v>Steven Spielberg</v>
      </c>
      <c r="D824">
        <f>VLOOKUP(dataset_table[[#This Row],[id]],dataset!$A$2:$I$2533,4,FALSE)</f>
        <v>1987</v>
      </c>
      <c r="E824">
        <f>VLOOKUP(dataset_table[[#This Row],[id]],dataset!$A$2:$I$2533,5,FALSE)</f>
        <v>153</v>
      </c>
      <c r="F824">
        <f>VLOOKUP(dataset_table[[#This Row],[id]],dataset!$A$2:$I$2533,7,FALSE)</f>
        <v>7.7</v>
      </c>
      <c r="G824">
        <f>VLOOKUP(dataset_table[[#This Row],[id]],dataset!$A$2:$I$2533,8,FALSE)</f>
        <v>62</v>
      </c>
      <c r="H824">
        <f>VLOOKUP(dataset_table[[#This Row],[id]],dataset!$A$2:$I$2533,9,FALSE)</f>
        <v>22.24</v>
      </c>
    </row>
    <row r="825" spans="1:8">
      <c r="A825">
        <f>A824+1</f>
        <v>823</v>
      </c>
      <c r="B825" t="str">
        <f>VLOOKUP(dataset_table[[#This Row],[id]],dataset!$A$2:$I$2533,2,FALSE)</f>
        <v>The Color Purple</v>
      </c>
      <c r="C825" t="str">
        <f>VLOOKUP(dataset_table[[#This Row],[id]],dataset!$A$2:$I$2533,3,FALSE)</f>
        <v>Steven Spielberg</v>
      </c>
      <c r="D825">
        <f>VLOOKUP(dataset_table[[#This Row],[id]],dataset!$A$2:$I$2533,4,FALSE)</f>
        <v>1985</v>
      </c>
      <c r="E825">
        <f>VLOOKUP(dataset_table[[#This Row],[id]],dataset!$A$2:$I$2533,5,FALSE)</f>
        <v>154</v>
      </c>
      <c r="F825">
        <f>VLOOKUP(dataset_table[[#This Row],[id]],dataset!$A$2:$I$2533,7,FALSE)</f>
        <v>7.7</v>
      </c>
      <c r="G825">
        <f>VLOOKUP(dataset_table[[#This Row],[id]],dataset!$A$2:$I$2533,8,FALSE)</f>
        <v>78</v>
      </c>
      <c r="H825">
        <f>VLOOKUP(dataset_table[[#This Row],[id]],dataset!$A$2:$I$2533,9,FALSE)</f>
        <v>98.47</v>
      </c>
    </row>
    <row r="826" spans="1:8">
      <c r="A826">
        <f>A825+1</f>
        <v>824</v>
      </c>
      <c r="B826" t="str">
        <f>VLOOKUP(dataset_table[[#This Row],[id]],dataset!$A$2:$I$2533,2,FALSE)</f>
        <v>Sound of Metal</v>
      </c>
      <c r="C826" t="str">
        <f>VLOOKUP(dataset_table[[#This Row],[id]],dataset!$A$2:$I$2533,3,FALSE)</f>
        <v>Darius Marder</v>
      </c>
      <c r="D826">
        <f>VLOOKUP(dataset_table[[#This Row],[id]],dataset!$A$2:$I$2533,4,FALSE)</f>
        <v>2019</v>
      </c>
      <c r="E826">
        <f>VLOOKUP(dataset_table[[#This Row],[id]],dataset!$A$2:$I$2533,5,FALSE)</f>
        <v>120</v>
      </c>
      <c r="F826">
        <f>VLOOKUP(dataset_table[[#This Row],[id]],dataset!$A$2:$I$2533,7,FALSE)</f>
        <v>7.7</v>
      </c>
      <c r="G826">
        <f>VLOOKUP(dataset_table[[#This Row],[id]],dataset!$A$2:$I$2533,8,FALSE)</f>
        <v>82</v>
      </c>
      <c r="H826">
        <f>VLOOKUP(dataset_table[[#This Row],[id]],dataset!$A$2:$I$2533,9,FALSE)</f>
        <v>0</v>
      </c>
    </row>
    <row r="827" spans="1:8">
      <c r="A827">
        <f>A826+1</f>
        <v>825</v>
      </c>
      <c r="B827" t="str">
        <f>VLOOKUP(dataset_table[[#This Row],[id]],dataset!$A$2:$I$2533,2,FALSE)</f>
        <v>When Harry Met Sally...</v>
      </c>
      <c r="C827" t="str">
        <f>VLOOKUP(dataset_table[[#This Row],[id]],dataset!$A$2:$I$2533,3,FALSE)</f>
        <v>Rob Reiner</v>
      </c>
      <c r="D827">
        <f>VLOOKUP(dataset_table[[#This Row],[id]],dataset!$A$2:$I$2533,4,FALSE)</f>
        <v>1989</v>
      </c>
      <c r="E827">
        <f>VLOOKUP(dataset_table[[#This Row],[id]],dataset!$A$2:$I$2533,5,FALSE)</f>
        <v>95</v>
      </c>
      <c r="F827">
        <f>VLOOKUP(dataset_table[[#This Row],[id]],dataset!$A$2:$I$2533,7,FALSE)</f>
        <v>7.7</v>
      </c>
      <c r="G827">
        <f>VLOOKUP(dataset_table[[#This Row],[id]],dataset!$A$2:$I$2533,8,FALSE)</f>
        <v>76</v>
      </c>
      <c r="H827">
        <f>VLOOKUP(dataset_table[[#This Row],[id]],dataset!$A$2:$I$2533,9,FALSE)</f>
        <v>92.82</v>
      </c>
    </row>
    <row r="828" spans="1:8">
      <c r="A828">
        <f>A827+1</f>
        <v>826</v>
      </c>
      <c r="B828" t="str">
        <f>VLOOKUP(dataset_table[[#This Row],[id]],dataset!$A$2:$I$2533,2,FALSE)</f>
        <v>The Boy in the Striped Pajamas</v>
      </c>
      <c r="C828" t="str">
        <f>VLOOKUP(dataset_table[[#This Row],[id]],dataset!$A$2:$I$2533,3,FALSE)</f>
        <v>Mark Herman</v>
      </c>
      <c r="D828">
        <f>VLOOKUP(dataset_table[[#This Row],[id]],dataset!$A$2:$I$2533,4,FALSE)</f>
        <v>2008</v>
      </c>
      <c r="E828">
        <f>VLOOKUP(dataset_table[[#This Row],[id]],dataset!$A$2:$I$2533,5,FALSE)</f>
        <v>94</v>
      </c>
      <c r="F828">
        <f>VLOOKUP(dataset_table[[#This Row],[id]],dataset!$A$2:$I$2533,7,FALSE)</f>
        <v>7.7</v>
      </c>
      <c r="G828">
        <f>VLOOKUP(dataset_table[[#This Row],[id]],dataset!$A$2:$I$2533,8,FALSE)</f>
        <v>55</v>
      </c>
      <c r="H828">
        <f>VLOOKUP(dataset_table[[#This Row],[id]],dataset!$A$2:$I$2533,9,FALSE)</f>
        <v>9.0299999999999994</v>
      </c>
    </row>
    <row r="829" spans="1:8">
      <c r="A829">
        <f>A828+1</f>
        <v>827</v>
      </c>
      <c r="B829" t="str">
        <f>VLOOKUP(dataset_table[[#This Row],[id]],dataset!$A$2:$I$2533,2,FALSE)</f>
        <v>A Man Called Ove</v>
      </c>
      <c r="C829" t="str">
        <f>VLOOKUP(dataset_table[[#This Row],[id]],dataset!$A$2:$I$2533,3,FALSE)</f>
        <v>Hannes Holm</v>
      </c>
      <c r="D829">
        <f>VLOOKUP(dataset_table[[#This Row],[id]],dataset!$A$2:$I$2533,4,FALSE)</f>
        <v>2015</v>
      </c>
      <c r="E829">
        <f>VLOOKUP(dataset_table[[#This Row],[id]],dataset!$A$2:$I$2533,5,FALSE)</f>
        <v>116</v>
      </c>
      <c r="F829">
        <f>VLOOKUP(dataset_table[[#This Row],[id]],dataset!$A$2:$I$2533,7,FALSE)</f>
        <v>7.7</v>
      </c>
      <c r="G829">
        <f>VLOOKUP(dataset_table[[#This Row],[id]],dataset!$A$2:$I$2533,8,FALSE)</f>
        <v>70</v>
      </c>
      <c r="H829">
        <f>VLOOKUP(dataset_table[[#This Row],[id]],dataset!$A$2:$I$2533,9,FALSE)</f>
        <v>3.48</v>
      </c>
    </row>
    <row r="830" spans="1:8">
      <c r="A830">
        <f>A829+1</f>
        <v>828</v>
      </c>
      <c r="B830" t="str">
        <f>VLOOKUP(dataset_table[[#This Row],[id]],dataset!$A$2:$I$2533,2,FALSE)</f>
        <v>Star Trek Into Darkness</v>
      </c>
      <c r="C830" t="str">
        <f>VLOOKUP(dataset_table[[#This Row],[id]],dataset!$A$2:$I$2533,3,FALSE)</f>
        <v>J.J. Abrams</v>
      </c>
      <c r="D830">
        <f>VLOOKUP(dataset_table[[#This Row],[id]],dataset!$A$2:$I$2533,4,FALSE)</f>
        <v>2013</v>
      </c>
      <c r="E830">
        <f>VLOOKUP(dataset_table[[#This Row],[id]],dataset!$A$2:$I$2533,5,FALSE)</f>
        <v>132</v>
      </c>
      <c r="F830">
        <f>VLOOKUP(dataset_table[[#This Row],[id]],dataset!$A$2:$I$2533,7,FALSE)</f>
        <v>7.7</v>
      </c>
      <c r="G830">
        <f>VLOOKUP(dataset_table[[#This Row],[id]],dataset!$A$2:$I$2533,8,FALSE)</f>
        <v>72</v>
      </c>
      <c r="H830">
        <f>VLOOKUP(dataset_table[[#This Row],[id]],dataset!$A$2:$I$2533,9,FALSE)</f>
        <v>228.78</v>
      </c>
    </row>
    <row r="831" spans="1:8">
      <c r="A831">
        <f>A830+1</f>
        <v>829</v>
      </c>
      <c r="B831" t="str">
        <f>VLOOKUP(dataset_table[[#This Row],[id]],dataset!$A$2:$I$2533,2,FALSE)</f>
        <v>Fried Green Tomatoes</v>
      </c>
      <c r="C831" t="str">
        <f>VLOOKUP(dataset_table[[#This Row],[id]],dataset!$A$2:$I$2533,3,FALSE)</f>
        <v>Jon Avnet</v>
      </c>
      <c r="D831">
        <f>VLOOKUP(dataset_table[[#This Row],[id]],dataset!$A$2:$I$2533,4,FALSE)</f>
        <v>1991</v>
      </c>
      <c r="E831">
        <f>VLOOKUP(dataset_table[[#This Row],[id]],dataset!$A$2:$I$2533,5,FALSE)</f>
        <v>130</v>
      </c>
      <c r="F831">
        <f>VLOOKUP(dataset_table[[#This Row],[id]],dataset!$A$2:$I$2533,7,FALSE)</f>
        <v>7.7</v>
      </c>
      <c r="G831">
        <f>VLOOKUP(dataset_table[[#This Row],[id]],dataset!$A$2:$I$2533,8,FALSE)</f>
        <v>64</v>
      </c>
      <c r="H831">
        <f>VLOOKUP(dataset_table[[#This Row],[id]],dataset!$A$2:$I$2533,9,FALSE)</f>
        <v>82.42</v>
      </c>
    </row>
    <row r="832" spans="1:8">
      <c r="A832">
        <f>A831+1</f>
        <v>830</v>
      </c>
      <c r="B832" t="str">
        <f>VLOOKUP(dataset_table[[#This Row],[id]],dataset!$A$2:$I$2533,2,FALSE)</f>
        <v>Kung Fu Hustle</v>
      </c>
      <c r="C832" t="str">
        <f>VLOOKUP(dataset_table[[#This Row],[id]],dataset!$A$2:$I$2533,3,FALSE)</f>
        <v>Stephen Chow</v>
      </c>
      <c r="D832">
        <f>VLOOKUP(dataset_table[[#This Row],[id]],dataset!$A$2:$I$2533,4,FALSE)</f>
        <v>2004</v>
      </c>
      <c r="E832">
        <f>VLOOKUP(dataset_table[[#This Row],[id]],dataset!$A$2:$I$2533,5,FALSE)</f>
        <v>99</v>
      </c>
      <c r="F832">
        <f>VLOOKUP(dataset_table[[#This Row],[id]],dataset!$A$2:$I$2533,7,FALSE)</f>
        <v>7.7</v>
      </c>
      <c r="G832">
        <f>VLOOKUP(dataset_table[[#This Row],[id]],dataset!$A$2:$I$2533,8,FALSE)</f>
        <v>78</v>
      </c>
      <c r="H832">
        <f>VLOOKUP(dataset_table[[#This Row],[id]],dataset!$A$2:$I$2533,9,FALSE)</f>
        <v>17.11</v>
      </c>
    </row>
    <row r="833" spans="1:8">
      <c r="A833">
        <f>A832+1</f>
        <v>831</v>
      </c>
      <c r="B833" t="str">
        <f>VLOOKUP(dataset_table[[#This Row],[id]],dataset!$A$2:$I$2533,2,FALSE)</f>
        <v>Dirty Harry</v>
      </c>
      <c r="C833" t="str">
        <f>VLOOKUP(dataset_table[[#This Row],[id]],dataset!$A$2:$I$2533,3,FALSE)</f>
        <v>Don Siegel</v>
      </c>
      <c r="D833">
        <f>VLOOKUP(dataset_table[[#This Row],[id]],dataset!$A$2:$I$2533,4,FALSE)</f>
        <v>1971</v>
      </c>
      <c r="E833">
        <f>VLOOKUP(dataset_table[[#This Row],[id]],dataset!$A$2:$I$2533,5,FALSE)</f>
        <v>102</v>
      </c>
      <c r="F833">
        <f>VLOOKUP(dataset_table[[#This Row],[id]],dataset!$A$2:$I$2533,7,FALSE)</f>
        <v>7.7</v>
      </c>
      <c r="G833">
        <f>VLOOKUP(dataset_table[[#This Row],[id]],dataset!$A$2:$I$2533,8,FALSE)</f>
        <v>87</v>
      </c>
      <c r="H833">
        <f>VLOOKUP(dataset_table[[#This Row],[id]],dataset!$A$2:$I$2533,9,FALSE)</f>
        <v>35.9</v>
      </c>
    </row>
    <row r="834" spans="1:8">
      <c r="A834">
        <f>A833+1</f>
        <v>832</v>
      </c>
      <c r="B834" t="str">
        <f>VLOOKUP(dataset_table[[#This Row],[id]],dataset!$A$2:$I$2533,2,FALSE)</f>
        <v>Serpico</v>
      </c>
      <c r="C834" t="str">
        <f>VLOOKUP(dataset_table[[#This Row],[id]],dataset!$A$2:$I$2533,3,FALSE)</f>
        <v>Sidney Lumet</v>
      </c>
      <c r="D834">
        <f>VLOOKUP(dataset_table[[#This Row],[id]],dataset!$A$2:$I$2533,4,FALSE)</f>
        <v>1973</v>
      </c>
      <c r="E834">
        <f>VLOOKUP(dataset_table[[#This Row],[id]],dataset!$A$2:$I$2533,5,FALSE)</f>
        <v>130</v>
      </c>
      <c r="F834">
        <f>VLOOKUP(dataset_table[[#This Row],[id]],dataset!$A$2:$I$2533,7,FALSE)</f>
        <v>7.7</v>
      </c>
      <c r="G834">
        <f>VLOOKUP(dataset_table[[#This Row],[id]],dataset!$A$2:$I$2533,8,FALSE)</f>
        <v>81</v>
      </c>
      <c r="H834">
        <f>VLOOKUP(dataset_table[[#This Row],[id]],dataset!$A$2:$I$2533,9,FALSE)</f>
        <v>29.8</v>
      </c>
    </row>
    <row r="835" spans="1:8">
      <c r="A835">
        <f>A834+1</f>
        <v>833</v>
      </c>
      <c r="B835" t="str">
        <f>VLOOKUP(dataset_table[[#This Row],[id]],dataset!$A$2:$I$2533,2,FALSE)</f>
        <v>Detachment</v>
      </c>
      <c r="C835" t="str">
        <f>VLOOKUP(dataset_table[[#This Row],[id]],dataset!$A$2:$I$2533,3,FALSE)</f>
        <v>Tony Kaye</v>
      </c>
      <c r="D835">
        <f>VLOOKUP(dataset_table[[#This Row],[id]],dataset!$A$2:$I$2533,4,FALSE)</f>
        <v>2011</v>
      </c>
      <c r="E835">
        <f>VLOOKUP(dataset_table[[#This Row],[id]],dataset!$A$2:$I$2533,5,FALSE)</f>
        <v>98</v>
      </c>
      <c r="F835">
        <f>VLOOKUP(dataset_table[[#This Row],[id]],dataset!$A$2:$I$2533,7,FALSE)</f>
        <v>7.7</v>
      </c>
      <c r="G835">
        <f>VLOOKUP(dataset_table[[#This Row],[id]],dataset!$A$2:$I$2533,8,FALSE)</f>
        <v>52</v>
      </c>
      <c r="H835">
        <f>VLOOKUP(dataset_table[[#This Row],[id]],dataset!$A$2:$I$2533,9,FALSE)</f>
        <v>7.0000000000000007E-2</v>
      </c>
    </row>
    <row r="836" spans="1:8">
      <c r="A836">
        <f>A835+1</f>
        <v>834</v>
      </c>
      <c r="B836" t="str">
        <f>VLOOKUP(dataset_table[[#This Row],[id]],dataset!$A$2:$I$2533,2,FALSE)</f>
        <v>Happiness</v>
      </c>
      <c r="C836" t="str">
        <f>VLOOKUP(dataset_table[[#This Row],[id]],dataset!$A$2:$I$2533,3,FALSE)</f>
        <v>Todd Solondz</v>
      </c>
      <c r="D836">
        <f>VLOOKUP(dataset_table[[#This Row],[id]],dataset!$A$2:$I$2533,4,FALSE)</f>
        <v>1998</v>
      </c>
      <c r="E836">
        <f>VLOOKUP(dataset_table[[#This Row],[id]],dataset!$A$2:$I$2533,5,FALSE)</f>
        <v>134</v>
      </c>
      <c r="F836">
        <f>VLOOKUP(dataset_table[[#This Row],[id]],dataset!$A$2:$I$2533,7,FALSE)</f>
        <v>7.7</v>
      </c>
      <c r="G836">
        <f>VLOOKUP(dataset_table[[#This Row],[id]],dataset!$A$2:$I$2533,8,FALSE)</f>
        <v>81</v>
      </c>
      <c r="H836">
        <f>VLOOKUP(dataset_table[[#This Row],[id]],dataset!$A$2:$I$2533,9,FALSE)</f>
        <v>2.81</v>
      </c>
    </row>
    <row r="837" spans="1:8">
      <c r="A837">
        <f>A836+1</f>
        <v>835</v>
      </c>
      <c r="B837" t="str">
        <f>VLOOKUP(dataset_table[[#This Row],[id]],dataset!$A$2:$I$2533,2,FALSE)</f>
        <v>Being John Malkovich</v>
      </c>
      <c r="C837" t="str">
        <f>VLOOKUP(dataset_table[[#This Row],[id]],dataset!$A$2:$I$2533,3,FALSE)</f>
        <v>Spike Jonze</v>
      </c>
      <c r="D837">
        <f>VLOOKUP(dataset_table[[#This Row],[id]],dataset!$A$2:$I$2533,4,FALSE)</f>
        <v>1999</v>
      </c>
      <c r="E837">
        <f>VLOOKUP(dataset_table[[#This Row],[id]],dataset!$A$2:$I$2533,5,FALSE)</f>
        <v>113</v>
      </c>
      <c r="F837">
        <f>VLOOKUP(dataset_table[[#This Row],[id]],dataset!$A$2:$I$2533,7,FALSE)</f>
        <v>7.7</v>
      </c>
      <c r="G837">
        <f>VLOOKUP(dataset_table[[#This Row],[id]],dataset!$A$2:$I$2533,8,FALSE)</f>
        <v>90</v>
      </c>
      <c r="H837">
        <f>VLOOKUP(dataset_table[[#This Row],[id]],dataset!$A$2:$I$2533,9,FALSE)</f>
        <v>22.86</v>
      </c>
    </row>
    <row r="838" spans="1:8">
      <c r="A838">
        <f>A837+1</f>
        <v>836</v>
      </c>
      <c r="B838" t="str">
        <f>VLOOKUP(dataset_table[[#This Row],[id]],dataset!$A$2:$I$2533,2,FALSE)</f>
        <v>The Theory of Everything</v>
      </c>
      <c r="C838" t="str">
        <f>VLOOKUP(dataset_table[[#This Row],[id]],dataset!$A$2:$I$2533,3,FALSE)</f>
        <v>James Marsh</v>
      </c>
      <c r="D838">
        <f>VLOOKUP(dataset_table[[#This Row],[id]],dataset!$A$2:$I$2533,4,FALSE)</f>
        <v>2014</v>
      </c>
      <c r="E838">
        <f>VLOOKUP(dataset_table[[#This Row],[id]],dataset!$A$2:$I$2533,5,FALSE)</f>
        <v>123</v>
      </c>
      <c r="F838">
        <f>VLOOKUP(dataset_table[[#This Row],[id]],dataset!$A$2:$I$2533,7,FALSE)</f>
        <v>7.7</v>
      </c>
      <c r="G838">
        <f>VLOOKUP(dataset_table[[#This Row],[id]],dataset!$A$2:$I$2533,8,FALSE)</f>
        <v>71</v>
      </c>
      <c r="H838">
        <f>VLOOKUP(dataset_table[[#This Row],[id]],dataset!$A$2:$I$2533,9,FALSE)</f>
        <v>35.89</v>
      </c>
    </row>
    <row r="839" spans="1:8">
      <c r="A839">
        <f>A838+1</f>
        <v>837</v>
      </c>
      <c r="B839" t="str">
        <f>VLOOKUP(dataset_table[[#This Row],[id]],dataset!$A$2:$I$2533,2,FALSE)</f>
        <v>The Dirty Dozen</v>
      </c>
      <c r="C839" t="str">
        <f>VLOOKUP(dataset_table[[#This Row],[id]],dataset!$A$2:$I$2533,3,FALSE)</f>
        <v>Robert Aldrich</v>
      </c>
      <c r="D839">
        <f>VLOOKUP(dataset_table[[#This Row],[id]],dataset!$A$2:$I$2533,4,FALSE)</f>
        <v>1967</v>
      </c>
      <c r="E839">
        <f>VLOOKUP(dataset_table[[#This Row],[id]],dataset!$A$2:$I$2533,5,FALSE)</f>
        <v>150</v>
      </c>
      <c r="F839">
        <f>VLOOKUP(dataset_table[[#This Row],[id]],dataset!$A$2:$I$2533,7,FALSE)</f>
        <v>7.7</v>
      </c>
      <c r="G839">
        <f>VLOOKUP(dataset_table[[#This Row],[id]],dataset!$A$2:$I$2533,8,FALSE)</f>
        <v>73</v>
      </c>
      <c r="H839">
        <f>VLOOKUP(dataset_table[[#This Row],[id]],dataset!$A$2:$I$2533,9,FALSE)</f>
        <v>45.3</v>
      </c>
    </row>
    <row r="840" spans="1:8">
      <c r="A840">
        <f>A839+1</f>
        <v>838</v>
      </c>
      <c r="B840" t="str">
        <f>VLOOKUP(dataset_table[[#This Row],[id]],dataset!$A$2:$I$2533,2,FALSE)</f>
        <v>Lucky Number Slevin</v>
      </c>
      <c r="C840" t="str">
        <f>VLOOKUP(dataset_table[[#This Row],[id]],dataset!$A$2:$I$2533,3,FALSE)</f>
        <v>Paul McGuigan</v>
      </c>
      <c r="D840">
        <f>VLOOKUP(dataset_table[[#This Row],[id]],dataset!$A$2:$I$2533,4,FALSE)</f>
        <v>2006</v>
      </c>
      <c r="E840">
        <f>VLOOKUP(dataset_table[[#This Row],[id]],dataset!$A$2:$I$2533,5,FALSE)</f>
        <v>110</v>
      </c>
      <c r="F840">
        <f>VLOOKUP(dataset_table[[#This Row],[id]],dataset!$A$2:$I$2533,7,FALSE)</f>
        <v>7.7</v>
      </c>
      <c r="G840">
        <f>VLOOKUP(dataset_table[[#This Row],[id]],dataset!$A$2:$I$2533,8,FALSE)</f>
        <v>53</v>
      </c>
      <c r="H840">
        <f>VLOOKUP(dataset_table[[#This Row],[id]],dataset!$A$2:$I$2533,9,FALSE)</f>
        <v>22.49</v>
      </c>
    </row>
    <row r="841" spans="1:8">
      <c r="A841">
        <f>A840+1</f>
        <v>839</v>
      </c>
      <c r="B841" t="str">
        <f>VLOOKUP(dataset_table[[#This Row],[id]],dataset!$A$2:$I$2533,2,FALSE)</f>
        <v>Adaptation.</v>
      </c>
      <c r="C841" t="str">
        <f>VLOOKUP(dataset_table[[#This Row],[id]],dataset!$A$2:$I$2533,3,FALSE)</f>
        <v>Spike Jonze</v>
      </c>
      <c r="D841">
        <f>VLOOKUP(dataset_table[[#This Row],[id]],dataset!$A$2:$I$2533,4,FALSE)</f>
        <v>2002</v>
      </c>
      <c r="E841">
        <f>VLOOKUP(dataset_table[[#This Row],[id]],dataset!$A$2:$I$2533,5,FALSE)</f>
        <v>115</v>
      </c>
      <c r="F841">
        <f>VLOOKUP(dataset_table[[#This Row],[id]],dataset!$A$2:$I$2533,7,FALSE)</f>
        <v>7.7</v>
      </c>
      <c r="G841">
        <f>VLOOKUP(dataset_table[[#This Row],[id]],dataset!$A$2:$I$2533,8,FALSE)</f>
        <v>83</v>
      </c>
      <c r="H841">
        <f>VLOOKUP(dataset_table[[#This Row],[id]],dataset!$A$2:$I$2533,9,FALSE)</f>
        <v>22.25</v>
      </c>
    </row>
    <row r="842" spans="1:8">
      <c r="A842">
        <f>A841+1</f>
        <v>840</v>
      </c>
      <c r="B842" t="str">
        <f>VLOOKUP(dataset_table[[#This Row],[id]],dataset!$A$2:$I$2533,2,FALSE)</f>
        <v>Clerks</v>
      </c>
      <c r="C842" t="str">
        <f>VLOOKUP(dataset_table[[#This Row],[id]],dataset!$A$2:$I$2533,3,FALSE)</f>
        <v>Kevin Smith</v>
      </c>
      <c r="D842">
        <f>VLOOKUP(dataset_table[[#This Row],[id]],dataset!$A$2:$I$2533,4,FALSE)</f>
        <v>1994</v>
      </c>
      <c r="E842">
        <f>VLOOKUP(dataset_table[[#This Row],[id]],dataset!$A$2:$I$2533,5,FALSE)</f>
        <v>92</v>
      </c>
      <c r="F842">
        <f>VLOOKUP(dataset_table[[#This Row],[id]],dataset!$A$2:$I$2533,7,FALSE)</f>
        <v>7.7</v>
      </c>
      <c r="G842">
        <f>VLOOKUP(dataset_table[[#This Row],[id]],dataset!$A$2:$I$2533,8,FALSE)</f>
        <v>70</v>
      </c>
      <c r="H842">
        <f>VLOOKUP(dataset_table[[#This Row],[id]],dataset!$A$2:$I$2533,9,FALSE)</f>
        <v>3.15</v>
      </c>
    </row>
    <row r="843" spans="1:8">
      <c r="A843">
        <f>A842+1</f>
        <v>841</v>
      </c>
      <c r="B843" t="str">
        <f>VLOOKUP(dataset_table[[#This Row],[id]],dataset!$A$2:$I$2533,2,FALSE)</f>
        <v>The Longest Day</v>
      </c>
      <c r="C843" t="str">
        <f>VLOOKUP(dataset_table[[#This Row],[id]],dataset!$A$2:$I$2533,3,FALSE)</f>
        <v>Ken Annakin</v>
      </c>
      <c r="D843">
        <f>VLOOKUP(dataset_table[[#This Row],[id]],dataset!$A$2:$I$2533,4,FALSE)</f>
        <v>1962</v>
      </c>
      <c r="E843">
        <f>VLOOKUP(dataset_table[[#This Row],[id]],dataset!$A$2:$I$2533,5,FALSE)</f>
        <v>178</v>
      </c>
      <c r="F843">
        <f>VLOOKUP(dataset_table[[#This Row],[id]],dataset!$A$2:$I$2533,7,FALSE)</f>
        <v>7.7</v>
      </c>
      <c r="G843">
        <f>VLOOKUP(dataset_table[[#This Row],[id]],dataset!$A$2:$I$2533,8,FALSE)</f>
        <v>75</v>
      </c>
      <c r="H843">
        <f>VLOOKUP(dataset_table[[#This Row],[id]],dataset!$A$2:$I$2533,9,FALSE)</f>
        <v>39.1</v>
      </c>
    </row>
    <row r="844" spans="1:8">
      <c r="A844">
        <f>A843+1</f>
        <v>842</v>
      </c>
      <c r="B844" t="str">
        <f>VLOOKUP(dataset_table[[#This Row],[id]],dataset!$A$2:$I$2533,2,FALSE)</f>
        <v>This Is England</v>
      </c>
      <c r="C844" t="str">
        <f>VLOOKUP(dataset_table[[#This Row],[id]],dataset!$A$2:$I$2533,3,FALSE)</f>
        <v>Shane Meadows</v>
      </c>
      <c r="D844">
        <f>VLOOKUP(dataset_table[[#This Row],[id]],dataset!$A$2:$I$2533,4,FALSE)</f>
        <v>2006</v>
      </c>
      <c r="E844">
        <f>VLOOKUP(dataset_table[[#This Row],[id]],dataset!$A$2:$I$2533,5,FALSE)</f>
        <v>101</v>
      </c>
      <c r="F844">
        <f>VLOOKUP(dataset_table[[#This Row],[id]],dataset!$A$2:$I$2533,7,FALSE)</f>
        <v>7.7</v>
      </c>
      <c r="G844">
        <f>VLOOKUP(dataset_table[[#This Row],[id]],dataset!$A$2:$I$2533,8,FALSE)</f>
        <v>86</v>
      </c>
      <c r="H844">
        <f>VLOOKUP(dataset_table[[#This Row],[id]],dataset!$A$2:$I$2533,9,FALSE)</f>
        <v>0.33</v>
      </c>
    </row>
    <row r="845" spans="1:8">
      <c r="A845">
        <f>A844+1</f>
        <v>843</v>
      </c>
      <c r="B845" t="str">
        <f>VLOOKUP(dataset_table[[#This Row],[id]],dataset!$A$2:$I$2533,2,FALSE)</f>
        <v>Flipped</v>
      </c>
      <c r="C845" t="str">
        <f>VLOOKUP(dataset_table[[#This Row],[id]],dataset!$A$2:$I$2533,3,FALSE)</f>
        <v>Rob Reiner</v>
      </c>
      <c r="D845">
        <f>VLOOKUP(dataset_table[[#This Row],[id]],dataset!$A$2:$I$2533,4,FALSE)</f>
        <v>2010</v>
      </c>
      <c r="E845">
        <f>VLOOKUP(dataset_table[[#This Row],[id]],dataset!$A$2:$I$2533,5,FALSE)</f>
        <v>90</v>
      </c>
      <c r="F845">
        <f>VLOOKUP(dataset_table[[#This Row],[id]],dataset!$A$2:$I$2533,7,FALSE)</f>
        <v>7.7</v>
      </c>
      <c r="G845">
        <f>VLOOKUP(dataset_table[[#This Row],[id]],dataset!$A$2:$I$2533,8,FALSE)</f>
        <v>45</v>
      </c>
      <c r="H845">
        <f>VLOOKUP(dataset_table[[#This Row],[id]],dataset!$A$2:$I$2533,9,FALSE)</f>
        <v>1.75</v>
      </c>
    </row>
    <row r="846" spans="1:8">
      <c r="A846">
        <f>A845+1</f>
        <v>844</v>
      </c>
      <c r="B846" t="str">
        <f>VLOOKUP(dataset_table[[#This Row],[id]],dataset!$A$2:$I$2533,2,FALSE)</f>
        <v>The Name of the Rose</v>
      </c>
      <c r="C846" t="str">
        <f>VLOOKUP(dataset_table[[#This Row],[id]],dataset!$A$2:$I$2533,3,FALSE)</f>
        <v>Jean-Jacques Annaud</v>
      </c>
      <c r="D846">
        <f>VLOOKUP(dataset_table[[#This Row],[id]],dataset!$A$2:$I$2533,4,FALSE)</f>
        <v>1986</v>
      </c>
      <c r="E846">
        <f>VLOOKUP(dataset_table[[#This Row],[id]],dataset!$A$2:$I$2533,5,FALSE)</f>
        <v>130</v>
      </c>
      <c r="F846">
        <f>VLOOKUP(dataset_table[[#This Row],[id]],dataset!$A$2:$I$2533,7,FALSE)</f>
        <v>7.7</v>
      </c>
      <c r="G846">
        <f>VLOOKUP(dataset_table[[#This Row],[id]],dataset!$A$2:$I$2533,8,FALSE)</f>
        <v>54</v>
      </c>
      <c r="H846">
        <f>VLOOKUP(dataset_table[[#This Row],[id]],dataset!$A$2:$I$2533,9,FALSE)</f>
        <v>7.15</v>
      </c>
    </row>
    <row r="847" spans="1:8">
      <c r="A847">
        <f>A846+1</f>
        <v>845</v>
      </c>
      <c r="B847" t="str">
        <f>VLOOKUP(dataset_table[[#This Row],[id]],dataset!$A$2:$I$2533,2,FALSE)</f>
        <v>Goldfinger</v>
      </c>
      <c r="C847" t="str">
        <f>VLOOKUP(dataset_table[[#This Row],[id]],dataset!$A$2:$I$2533,3,FALSE)</f>
        <v>Guy Hamilton</v>
      </c>
      <c r="D847">
        <f>VLOOKUP(dataset_table[[#This Row],[id]],dataset!$A$2:$I$2533,4,FALSE)</f>
        <v>1964</v>
      </c>
      <c r="E847">
        <f>VLOOKUP(dataset_table[[#This Row],[id]],dataset!$A$2:$I$2533,5,FALSE)</f>
        <v>110</v>
      </c>
      <c r="F847">
        <f>VLOOKUP(dataset_table[[#This Row],[id]],dataset!$A$2:$I$2533,7,FALSE)</f>
        <v>7.7</v>
      </c>
      <c r="G847">
        <f>VLOOKUP(dataset_table[[#This Row],[id]],dataset!$A$2:$I$2533,8,FALSE)</f>
        <v>87</v>
      </c>
      <c r="H847">
        <f>VLOOKUP(dataset_table[[#This Row],[id]],dataset!$A$2:$I$2533,9,FALSE)</f>
        <v>51.08</v>
      </c>
    </row>
    <row r="848" spans="1:8">
      <c r="A848">
        <f>A847+1</f>
        <v>846</v>
      </c>
      <c r="B848" t="str">
        <f>VLOOKUP(dataset_table[[#This Row],[id]],dataset!$A$2:$I$2533,2,FALSE)</f>
        <v>Ordinary People</v>
      </c>
      <c r="C848" t="str">
        <f>VLOOKUP(dataset_table[[#This Row],[id]],dataset!$A$2:$I$2533,3,FALSE)</f>
        <v>Robert Redford</v>
      </c>
      <c r="D848">
        <f>VLOOKUP(dataset_table[[#This Row],[id]],dataset!$A$2:$I$2533,4,FALSE)</f>
        <v>1980</v>
      </c>
      <c r="E848">
        <f>VLOOKUP(dataset_table[[#This Row],[id]],dataset!$A$2:$I$2533,5,FALSE)</f>
        <v>124</v>
      </c>
      <c r="F848">
        <f>VLOOKUP(dataset_table[[#This Row],[id]],dataset!$A$2:$I$2533,7,FALSE)</f>
        <v>7.7</v>
      </c>
      <c r="G848">
        <f>VLOOKUP(dataset_table[[#This Row],[id]],dataset!$A$2:$I$2533,8,FALSE)</f>
        <v>86</v>
      </c>
      <c r="H848">
        <f>VLOOKUP(dataset_table[[#This Row],[id]],dataset!$A$2:$I$2533,9,FALSE)</f>
        <v>54.8</v>
      </c>
    </row>
    <row r="849" spans="1:8">
      <c r="A849">
        <f>A848+1</f>
        <v>847</v>
      </c>
      <c r="B849" t="str">
        <f>VLOOKUP(dataset_table[[#This Row],[id]],dataset!$A$2:$I$2533,2,FALSE)</f>
        <v>South Park: Bigger, Longer &amp; Uncut</v>
      </c>
      <c r="C849" t="str">
        <f>VLOOKUP(dataset_table[[#This Row],[id]],dataset!$A$2:$I$2533,3,FALSE)</f>
        <v>Trey Parker</v>
      </c>
      <c r="D849">
        <f>VLOOKUP(dataset_table[[#This Row],[id]],dataset!$A$2:$I$2533,4,FALSE)</f>
        <v>1999</v>
      </c>
      <c r="E849">
        <f>VLOOKUP(dataset_table[[#This Row],[id]],dataset!$A$2:$I$2533,5,FALSE)</f>
        <v>81</v>
      </c>
      <c r="F849">
        <f>VLOOKUP(dataset_table[[#This Row],[id]],dataset!$A$2:$I$2533,7,FALSE)</f>
        <v>7.7</v>
      </c>
      <c r="G849">
        <f>VLOOKUP(dataset_table[[#This Row],[id]],dataset!$A$2:$I$2533,8,FALSE)</f>
        <v>73</v>
      </c>
      <c r="H849">
        <f>VLOOKUP(dataset_table[[#This Row],[id]],dataset!$A$2:$I$2533,9,FALSE)</f>
        <v>52.04</v>
      </c>
    </row>
    <row r="850" spans="1:8">
      <c r="A850">
        <f>A849+1</f>
        <v>848</v>
      </c>
      <c r="B850" t="str">
        <f>VLOOKUP(dataset_table[[#This Row],[id]],dataset!$A$2:$I$2533,2,FALSE)</f>
        <v>Bonnie and Clyde</v>
      </c>
      <c r="C850" t="str">
        <f>VLOOKUP(dataset_table[[#This Row],[id]],dataset!$A$2:$I$2533,3,FALSE)</f>
        <v>Arthur Penn</v>
      </c>
      <c r="D850">
        <f>VLOOKUP(dataset_table[[#This Row],[id]],dataset!$A$2:$I$2533,4,FALSE)</f>
        <v>1967</v>
      </c>
      <c r="E850">
        <f>VLOOKUP(dataset_table[[#This Row],[id]],dataset!$A$2:$I$2533,5,FALSE)</f>
        <v>111</v>
      </c>
      <c r="F850">
        <f>VLOOKUP(dataset_table[[#This Row],[id]],dataset!$A$2:$I$2533,7,FALSE)</f>
        <v>7.7</v>
      </c>
      <c r="G850">
        <f>VLOOKUP(dataset_table[[#This Row],[id]],dataset!$A$2:$I$2533,8,FALSE)</f>
        <v>86</v>
      </c>
      <c r="H850">
        <f>VLOOKUP(dataset_table[[#This Row],[id]],dataset!$A$2:$I$2533,9,FALSE)</f>
        <v>0</v>
      </c>
    </row>
    <row r="851" spans="1:8">
      <c r="A851">
        <f>A850+1</f>
        <v>849</v>
      </c>
      <c r="B851" t="str">
        <f>VLOOKUP(dataset_table[[#This Row],[id]],dataset!$A$2:$I$2533,2,FALSE)</f>
        <v>The Verdict</v>
      </c>
      <c r="C851" t="str">
        <f>VLOOKUP(dataset_table[[#This Row],[id]],dataset!$A$2:$I$2533,3,FALSE)</f>
        <v>Sidney Lumet</v>
      </c>
      <c r="D851">
        <f>VLOOKUP(dataset_table[[#This Row],[id]],dataset!$A$2:$I$2533,4,FALSE)</f>
        <v>1982</v>
      </c>
      <c r="E851">
        <f>VLOOKUP(dataset_table[[#This Row],[id]],dataset!$A$2:$I$2533,5,FALSE)</f>
        <v>129</v>
      </c>
      <c r="F851">
        <f>VLOOKUP(dataset_table[[#This Row],[id]],dataset!$A$2:$I$2533,7,FALSE)</f>
        <v>7.7</v>
      </c>
      <c r="G851">
        <f>VLOOKUP(dataset_table[[#This Row],[id]],dataset!$A$2:$I$2533,8,FALSE)</f>
        <v>77</v>
      </c>
      <c r="H851">
        <f>VLOOKUP(dataset_table[[#This Row],[id]],dataset!$A$2:$I$2533,9,FALSE)</f>
        <v>54</v>
      </c>
    </row>
    <row r="852" spans="1:8">
      <c r="A852">
        <f>A851+1</f>
        <v>850</v>
      </c>
      <c r="B852" t="str">
        <f>VLOOKUP(dataset_table[[#This Row],[id]],dataset!$A$2:$I$2533,2,FALSE)</f>
        <v>The Great Beauty</v>
      </c>
      <c r="C852" t="str">
        <f>VLOOKUP(dataset_table[[#This Row],[id]],dataset!$A$2:$I$2533,3,FALSE)</f>
        <v>Paolo Sorrentino</v>
      </c>
      <c r="D852">
        <f>VLOOKUP(dataset_table[[#This Row],[id]],dataset!$A$2:$I$2533,4,FALSE)</f>
        <v>2013</v>
      </c>
      <c r="E852">
        <f>VLOOKUP(dataset_table[[#This Row],[id]],dataset!$A$2:$I$2533,5,FALSE)</f>
        <v>141</v>
      </c>
      <c r="F852">
        <f>VLOOKUP(dataset_table[[#This Row],[id]],dataset!$A$2:$I$2533,7,FALSE)</f>
        <v>7.7</v>
      </c>
      <c r="G852">
        <f>VLOOKUP(dataset_table[[#This Row],[id]],dataset!$A$2:$I$2533,8,FALSE)</f>
        <v>86</v>
      </c>
      <c r="H852">
        <f>VLOOKUP(dataset_table[[#This Row],[id]],dataset!$A$2:$I$2533,9,FALSE)</f>
        <v>2.85</v>
      </c>
    </row>
    <row r="853" spans="1:8">
      <c r="A853">
        <f>A852+1</f>
        <v>851</v>
      </c>
      <c r="B853" t="str">
        <f>VLOOKUP(dataset_table[[#This Row],[id]],dataset!$A$2:$I$2533,2,FALSE)</f>
        <v>Malcolm X</v>
      </c>
      <c r="C853" t="str">
        <f>VLOOKUP(dataset_table[[#This Row],[id]],dataset!$A$2:$I$2533,3,FALSE)</f>
        <v>Spike Lee</v>
      </c>
      <c r="D853">
        <f>VLOOKUP(dataset_table[[#This Row],[id]],dataset!$A$2:$I$2533,4,FALSE)</f>
        <v>1992</v>
      </c>
      <c r="E853">
        <f>VLOOKUP(dataset_table[[#This Row],[id]],dataset!$A$2:$I$2533,5,FALSE)</f>
        <v>202</v>
      </c>
      <c r="F853">
        <f>VLOOKUP(dataset_table[[#This Row],[id]],dataset!$A$2:$I$2533,7,FALSE)</f>
        <v>7.7</v>
      </c>
      <c r="G853">
        <f>VLOOKUP(dataset_table[[#This Row],[id]],dataset!$A$2:$I$2533,8,FALSE)</f>
        <v>73</v>
      </c>
      <c r="H853">
        <f>VLOOKUP(dataset_table[[#This Row],[id]],dataset!$A$2:$I$2533,9,FALSE)</f>
        <v>48.17</v>
      </c>
    </row>
    <row r="854" spans="1:8">
      <c r="A854">
        <f>A853+1</f>
        <v>852</v>
      </c>
      <c r="B854" t="str">
        <f>VLOOKUP(dataset_table[[#This Row],[id]],dataset!$A$2:$I$2533,2,FALSE)</f>
        <v>Billy Elliot</v>
      </c>
      <c r="C854" t="str">
        <f>VLOOKUP(dataset_table[[#This Row],[id]],dataset!$A$2:$I$2533,3,FALSE)</f>
        <v>Stephen Daldry</v>
      </c>
      <c r="D854">
        <f>VLOOKUP(dataset_table[[#This Row],[id]],dataset!$A$2:$I$2533,4,FALSE)</f>
        <v>2000</v>
      </c>
      <c r="E854">
        <f>VLOOKUP(dataset_table[[#This Row],[id]],dataset!$A$2:$I$2533,5,FALSE)</f>
        <v>110</v>
      </c>
      <c r="F854">
        <f>VLOOKUP(dataset_table[[#This Row],[id]],dataset!$A$2:$I$2533,7,FALSE)</f>
        <v>7.7</v>
      </c>
      <c r="G854">
        <f>VLOOKUP(dataset_table[[#This Row],[id]],dataset!$A$2:$I$2533,8,FALSE)</f>
        <v>74</v>
      </c>
      <c r="H854">
        <f>VLOOKUP(dataset_table[[#This Row],[id]],dataset!$A$2:$I$2533,9,FALSE)</f>
        <v>22</v>
      </c>
    </row>
    <row r="855" spans="1:8">
      <c r="A855">
        <f>A854+1</f>
        <v>853</v>
      </c>
      <c r="B855" t="str">
        <f>VLOOKUP(dataset_table[[#This Row],[id]],dataset!$A$2:$I$2533,2,FALSE)</f>
        <v>Miller's Crossing</v>
      </c>
      <c r="C855" t="str">
        <f>VLOOKUP(dataset_table[[#This Row],[id]],dataset!$A$2:$I$2533,3,FALSE)</f>
        <v>Joel Coen</v>
      </c>
      <c r="D855">
        <f>VLOOKUP(dataset_table[[#This Row],[id]],dataset!$A$2:$I$2533,4,FALSE)</f>
        <v>1990</v>
      </c>
      <c r="E855">
        <f>VLOOKUP(dataset_table[[#This Row],[id]],dataset!$A$2:$I$2533,5,FALSE)</f>
        <v>115</v>
      </c>
      <c r="F855">
        <f>VLOOKUP(dataset_table[[#This Row],[id]],dataset!$A$2:$I$2533,7,FALSE)</f>
        <v>7.7</v>
      </c>
      <c r="G855">
        <f>VLOOKUP(dataset_table[[#This Row],[id]],dataset!$A$2:$I$2533,8,FALSE)</f>
        <v>66</v>
      </c>
      <c r="H855">
        <f>VLOOKUP(dataset_table[[#This Row],[id]],dataset!$A$2:$I$2533,9,FALSE)</f>
        <v>5.08</v>
      </c>
    </row>
    <row r="856" spans="1:8">
      <c r="A856">
        <f>A855+1</f>
        <v>854</v>
      </c>
      <c r="B856" t="str">
        <f>VLOOKUP(dataset_table[[#This Row],[id]],dataset!$A$2:$I$2533,2,FALSE)</f>
        <v>Paprika</v>
      </c>
      <c r="C856" t="str">
        <f>VLOOKUP(dataset_table[[#This Row],[id]],dataset!$A$2:$I$2533,3,FALSE)</f>
        <v>Satoshi Kon</v>
      </c>
      <c r="D856">
        <f>VLOOKUP(dataset_table[[#This Row],[id]],dataset!$A$2:$I$2533,4,FALSE)</f>
        <v>2006</v>
      </c>
      <c r="E856">
        <f>VLOOKUP(dataset_table[[#This Row],[id]],dataset!$A$2:$I$2533,5,FALSE)</f>
        <v>90</v>
      </c>
      <c r="F856">
        <f>VLOOKUP(dataset_table[[#This Row],[id]],dataset!$A$2:$I$2533,7,FALSE)</f>
        <v>7.7</v>
      </c>
      <c r="G856">
        <f>VLOOKUP(dataset_table[[#This Row],[id]],dataset!$A$2:$I$2533,8,FALSE)</f>
        <v>81</v>
      </c>
      <c r="H856">
        <f>VLOOKUP(dataset_table[[#This Row],[id]],dataset!$A$2:$I$2533,9,FALSE)</f>
        <v>0.88</v>
      </c>
    </row>
    <row r="857" spans="1:8">
      <c r="A857">
        <f>A856+1</f>
        <v>855</v>
      </c>
      <c r="B857" t="str">
        <f>VLOOKUP(dataset_table[[#This Row],[id]],dataset!$A$2:$I$2533,2,FALSE)</f>
        <v>The Wind Rises</v>
      </c>
      <c r="C857" t="str">
        <f>VLOOKUP(dataset_table[[#This Row],[id]],dataset!$A$2:$I$2533,3,FALSE)</f>
        <v>Hayao Miyazaki</v>
      </c>
      <c r="D857">
        <f>VLOOKUP(dataset_table[[#This Row],[id]],dataset!$A$2:$I$2533,4,FALSE)</f>
        <v>2013</v>
      </c>
      <c r="E857">
        <f>VLOOKUP(dataset_table[[#This Row],[id]],dataset!$A$2:$I$2533,5,FALSE)</f>
        <v>126</v>
      </c>
      <c r="F857">
        <f>VLOOKUP(dataset_table[[#This Row],[id]],dataset!$A$2:$I$2533,7,FALSE)</f>
        <v>7.7</v>
      </c>
      <c r="G857">
        <f>VLOOKUP(dataset_table[[#This Row],[id]],dataset!$A$2:$I$2533,8,FALSE)</f>
        <v>83</v>
      </c>
      <c r="H857">
        <f>VLOOKUP(dataset_table[[#This Row],[id]],dataset!$A$2:$I$2533,9,FALSE)</f>
        <v>5.21</v>
      </c>
    </row>
    <row r="858" spans="1:8">
      <c r="A858">
        <f>A857+1</f>
        <v>856</v>
      </c>
      <c r="B858" t="str">
        <f>VLOOKUP(dataset_table[[#This Row],[id]],dataset!$A$2:$I$2533,2,FALSE)</f>
        <v>Ray</v>
      </c>
      <c r="C858" t="str">
        <f>VLOOKUP(dataset_table[[#This Row],[id]],dataset!$A$2:$I$2533,3,FALSE)</f>
        <v>Taylor Hackford</v>
      </c>
      <c r="D858">
        <f>VLOOKUP(dataset_table[[#This Row],[id]],dataset!$A$2:$I$2533,4,FALSE)</f>
        <v>2004</v>
      </c>
      <c r="E858">
        <f>VLOOKUP(dataset_table[[#This Row],[id]],dataset!$A$2:$I$2533,5,FALSE)</f>
        <v>152</v>
      </c>
      <c r="F858">
        <f>VLOOKUP(dataset_table[[#This Row],[id]],dataset!$A$2:$I$2533,7,FALSE)</f>
        <v>7.7</v>
      </c>
      <c r="G858">
        <f>VLOOKUP(dataset_table[[#This Row],[id]],dataset!$A$2:$I$2533,8,FALSE)</f>
        <v>73</v>
      </c>
      <c r="H858">
        <f>VLOOKUP(dataset_table[[#This Row],[id]],dataset!$A$2:$I$2533,9,FALSE)</f>
        <v>75.33</v>
      </c>
    </row>
    <row r="859" spans="1:8">
      <c r="A859">
        <f>A858+1</f>
        <v>857</v>
      </c>
      <c r="B859" t="str">
        <f>VLOOKUP(dataset_table[[#This Row],[id]],dataset!$A$2:$I$2533,2,FALSE)</f>
        <v>Roma</v>
      </c>
      <c r="C859" t="str">
        <f>VLOOKUP(dataset_table[[#This Row],[id]],dataset!$A$2:$I$2533,3,FALSE)</f>
        <v>Alfonso Cuarón</v>
      </c>
      <c r="D859">
        <f>VLOOKUP(dataset_table[[#This Row],[id]],dataset!$A$2:$I$2533,4,FALSE)</f>
        <v>2018</v>
      </c>
      <c r="E859">
        <f>VLOOKUP(dataset_table[[#This Row],[id]],dataset!$A$2:$I$2533,5,FALSE)</f>
        <v>135</v>
      </c>
      <c r="F859">
        <f>VLOOKUP(dataset_table[[#This Row],[id]],dataset!$A$2:$I$2533,7,FALSE)</f>
        <v>7.7</v>
      </c>
      <c r="G859">
        <f>VLOOKUP(dataset_table[[#This Row],[id]],dataset!$A$2:$I$2533,8,FALSE)</f>
        <v>96</v>
      </c>
      <c r="H859">
        <f>VLOOKUP(dataset_table[[#This Row],[id]],dataset!$A$2:$I$2533,9,FALSE)</f>
        <v>0</v>
      </c>
    </row>
    <row r="860" spans="1:8">
      <c r="A860">
        <f>A859+1</f>
        <v>858</v>
      </c>
      <c r="B860" t="str">
        <f>VLOOKUP(dataset_table[[#This Row],[id]],dataset!$A$2:$I$2533,2,FALSE)</f>
        <v>Joint Security Area</v>
      </c>
      <c r="C860" t="str">
        <f>VLOOKUP(dataset_table[[#This Row],[id]],dataset!$A$2:$I$2533,3,FALSE)</f>
        <v>Park Chan-wook</v>
      </c>
      <c r="D860">
        <f>VLOOKUP(dataset_table[[#This Row],[id]],dataset!$A$2:$I$2533,4,FALSE)</f>
        <v>2000</v>
      </c>
      <c r="E860">
        <f>VLOOKUP(dataset_table[[#This Row],[id]],dataset!$A$2:$I$2533,5,FALSE)</f>
        <v>110</v>
      </c>
      <c r="F860">
        <f>VLOOKUP(dataset_table[[#This Row],[id]],dataset!$A$2:$I$2533,7,FALSE)</f>
        <v>7.7</v>
      </c>
      <c r="G860">
        <f>VLOOKUP(dataset_table[[#This Row],[id]],dataset!$A$2:$I$2533,8,FALSE)</f>
        <v>58</v>
      </c>
      <c r="H860">
        <f>VLOOKUP(dataset_table[[#This Row],[id]],dataset!$A$2:$I$2533,9,FALSE)</f>
        <v>0</v>
      </c>
    </row>
    <row r="861" spans="1:8">
      <c r="A861">
        <f>A860+1</f>
        <v>859</v>
      </c>
      <c r="B861" t="str">
        <f>VLOOKUP(dataset_table[[#This Row],[id]],dataset!$A$2:$I$2533,2,FALSE)</f>
        <v>Run Lola Run</v>
      </c>
      <c r="C861" t="str">
        <f>VLOOKUP(dataset_table[[#This Row],[id]],dataset!$A$2:$I$2533,3,FALSE)</f>
        <v>Tom Tykwer</v>
      </c>
      <c r="D861">
        <f>VLOOKUP(dataset_table[[#This Row],[id]],dataset!$A$2:$I$2533,4,FALSE)</f>
        <v>1998</v>
      </c>
      <c r="E861">
        <f>VLOOKUP(dataset_table[[#This Row],[id]],dataset!$A$2:$I$2533,5,FALSE)</f>
        <v>80</v>
      </c>
      <c r="F861">
        <f>VLOOKUP(dataset_table[[#This Row],[id]],dataset!$A$2:$I$2533,7,FALSE)</f>
        <v>7.7</v>
      </c>
      <c r="G861">
        <f>VLOOKUP(dataset_table[[#This Row],[id]],dataset!$A$2:$I$2533,8,FALSE)</f>
        <v>77</v>
      </c>
      <c r="H861">
        <f>VLOOKUP(dataset_table[[#This Row],[id]],dataset!$A$2:$I$2533,9,FALSE)</f>
        <v>7.27</v>
      </c>
    </row>
    <row r="862" spans="1:8">
      <c r="A862">
        <f>A861+1</f>
        <v>860</v>
      </c>
      <c r="B862" t="str">
        <f>VLOOKUP(dataset_table[[#This Row],[id]],dataset!$A$2:$I$2533,2,FALSE)</f>
        <v>Belle de Jour</v>
      </c>
      <c r="C862" t="str">
        <f>VLOOKUP(dataset_table[[#This Row],[id]],dataset!$A$2:$I$2533,3,FALSE)</f>
        <v>Luis Buñuel</v>
      </c>
      <c r="D862">
        <f>VLOOKUP(dataset_table[[#This Row],[id]],dataset!$A$2:$I$2533,4,FALSE)</f>
        <v>1967</v>
      </c>
      <c r="E862">
        <f>VLOOKUP(dataset_table[[#This Row],[id]],dataset!$A$2:$I$2533,5,FALSE)</f>
        <v>100</v>
      </c>
      <c r="F862">
        <f>VLOOKUP(dataset_table[[#This Row],[id]],dataset!$A$2:$I$2533,7,FALSE)</f>
        <v>7.7</v>
      </c>
      <c r="G862">
        <f>VLOOKUP(dataset_table[[#This Row],[id]],dataset!$A$2:$I$2533,8,FALSE)</f>
        <v>0</v>
      </c>
      <c r="H862">
        <f>VLOOKUP(dataset_table[[#This Row],[id]],dataset!$A$2:$I$2533,9,FALSE)</f>
        <v>0.03</v>
      </c>
    </row>
    <row r="863" spans="1:8">
      <c r="A863">
        <f>A862+1</f>
        <v>861</v>
      </c>
      <c r="B863" t="str">
        <f>VLOOKUP(dataset_table[[#This Row],[id]],dataset!$A$2:$I$2533,2,FALSE)</f>
        <v>The Last Emperor</v>
      </c>
      <c r="C863" t="str">
        <f>VLOOKUP(dataset_table[[#This Row],[id]],dataset!$A$2:$I$2533,3,FALSE)</f>
        <v>Bernardo Bertolucci</v>
      </c>
      <c r="D863">
        <f>VLOOKUP(dataset_table[[#This Row],[id]],dataset!$A$2:$I$2533,4,FALSE)</f>
        <v>1987</v>
      </c>
      <c r="E863">
        <f>VLOOKUP(dataset_table[[#This Row],[id]],dataset!$A$2:$I$2533,5,FALSE)</f>
        <v>163</v>
      </c>
      <c r="F863">
        <f>VLOOKUP(dataset_table[[#This Row],[id]],dataset!$A$2:$I$2533,7,FALSE)</f>
        <v>7.7</v>
      </c>
      <c r="G863">
        <f>VLOOKUP(dataset_table[[#This Row],[id]],dataset!$A$2:$I$2533,8,FALSE)</f>
        <v>76</v>
      </c>
      <c r="H863">
        <f>VLOOKUP(dataset_table[[#This Row],[id]],dataset!$A$2:$I$2533,9,FALSE)</f>
        <v>43.98</v>
      </c>
    </row>
    <row r="864" spans="1:8">
      <c r="A864">
        <f>A863+1</f>
        <v>862</v>
      </c>
      <c r="B864" t="str">
        <f>VLOOKUP(dataset_table[[#This Row],[id]],dataset!$A$2:$I$2533,2,FALSE)</f>
        <v>Hard Boiled</v>
      </c>
      <c r="C864" t="str">
        <f>VLOOKUP(dataset_table[[#This Row],[id]],dataset!$A$2:$I$2533,3,FALSE)</f>
        <v>John Woo</v>
      </c>
      <c r="D864">
        <f>VLOOKUP(dataset_table[[#This Row],[id]],dataset!$A$2:$I$2533,4,FALSE)</f>
        <v>1992</v>
      </c>
      <c r="E864">
        <f>VLOOKUP(dataset_table[[#This Row],[id]],dataset!$A$2:$I$2533,5,FALSE)</f>
        <v>128</v>
      </c>
      <c r="F864">
        <f>VLOOKUP(dataset_table[[#This Row],[id]],dataset!$A$2:$I$2533,7,FALSE)</f>
        <v>7.7</v>
      </c>
      <c r="G864">
        <f>VLOOKUP(dataset_table[[#This Row],[id]],dataset!$A$2:$I$2533,8,FALSE)</f>
        <v>0</v>
      </c>
      <c r="H864">
        <f>VLOOKUP(dataset_table[[#This Row],[id]],dataset!$A$2:$I$2533,9,FALSE)</f>
        <v>0</v>
      </c>
    </row>
    <row r="865" spans="1:8">
      <c r="A865">
        <f>A864+1</f>
        <v>863</v>
      </c>
      <c r="B865" t="str">
        <f>VLOOKUP(dataset_table[[#This Row],[id]],dataset!$A$2:$I$2533,2,FALSE)</f>
        <v>Kubo and the Two Strings</v>
      </c>
      <c r="C865" t="str">
        <f>VLOOKUP(dataset_table[[#This Row],[id]],dataset!$A$2:$I$2533,3,FALSE)</f>
        <v>Travis Knight</v>
      </c>
      <c r="D865">
        <f>VLOOKUP(dataset_table[[#This Row],[id]],dataset!$A$2:$I$2533,4,FALSE)</f>
        <v>2016</v>
      </c>
      <c r="E865">
        <f>VLOOKUP(dataset_table[[#This Row],[id]],dataset!$A$2:$I$2533,5,FALSE)</f>
        <v>101</v>
      </c>
      <c r="F865">
        <f>VLOOKUP(dataset_table[[#This Row],[id]],dataset!$A$2:$I$2533,7,FALSE)</f>
        <v>7.7</v>
      </c>
      <c r="G865">
        <f>VLOOKUP(dataset_table[[#This Row],[id]],dataset!$A$2:$I$2533,8,FALSE)</f>
        <v>84</v>
      </c>
      <c r="H865">
        <f>VLOOKUP(dataset_table[[#This Row],[id]],dataset!$A$2:$I$2533,9,FALSE)</f>
        <v>48.02</v>
      </c>
    </row>
    <row r="866" spans="1:8">
      <c r="A866">
        <f>A865+1</f>
        <v>864</v>
      </c>
      <c r="B866" t="str">
        <f>VLOOKUP(dataset_table[[#This Row],[id]],dataset!$A$2:$I$2533,2,FALSE)</f>
        <v>Fantastic Planet</v>
      </c>
      <c r="C866" t="str">
        <f>VLOOKUP(dataset_table[[#This Row],[id]],dataset!$A$2:$I$2533,3,FALSE)</f>
        <v>René Laloux</v>
      </c>
      <c r="D866">
        <f>VLOOKUP(dataset_table[[#This Row],[id]],dataset!$A$2:$I$2533,4,FALSE)</f>
        <v>1973</v>
      </c>
      <c r="E866">
        <f>VLOOKUP(dataset_table[[#This Row],[id]],dataset!$A$2:$I$2533,5,FALSE)</f>
        <v>72</v>
      </c>
      <c r="F866">
        <f>VLOOKUP(dataset_table[[#This Row],[id]],dataset!$A$2:$I$2533,7,FALSE)</f>
        <v>7.7</v>
      </c>
      <c r="G866">
        <f>VLOOKUP(dataset_table[[#This Row],[id]],dataset!$A$2:$I$2533,8,FALSE)</f>
        <v>73</v>
      </c>
      <c r="H866">
        <f>VLOOKUP(dataset_table[[#This Row],[id]],dataset!$A$2:$I$2533,9,FALSE)</f>
        <v>0.19</v>
      </c>
    </row>
    <row r="867" spans="1:8">
      <c r="A867">
        <f>A866+1</f>
        <v>865</v>
      </c>
      <c r="B867" t="str">
        <f>VLOOKUP(dataset_table[[#This Row],[id]],dataset!$A$2:$I$2533,2,FALSE)</f>
        <v>The Man from Nowhere</v>
      </c>
      <c r="C867" t="str">
        <f>VLOOKUP(dataset_table[[#This Row],[id]],dataset!$A$2:$I$2533,3,FALSE)</f>
        <v>Jeong-beom Lee</v>
      </c>
      <c r="D867">
        <f>VLOOKUP(dataset_table[[#This Row],[id]],dataset!$A$2:$I$2533,4,FALSE)</f>
        <v>2010</v>
      </c>
      <c r="E867">
        <f>VLOOKUP(dataset_table[[#This Row],[id]],dataset!$A$2:$I$2533,5,FALSE)</f>
        <v>119</v>
      </c>
      <c r="F867">
        <f>VLOOKUP(dataset_table[[#This Row],[id]],dataset!$A$2:$I$2533,7,FALSE)</f>
        <v>7.7</v>
      </c>
      <c r="G867">
        <f>VLOOKUP(dataset_table[[#This Row],[id]],dataset!$A$2:$I$2533,8,FALSE)</f>
        <v>0</v>
      </c>
      <c r="H867">
        <f>VLOOKUP(dataset_table[[#This Row],[id]],dataset!$A$2:$I$2533,9,FALSE)</f>
        <v>0.01</v>
      </c>
    </row>
    <row r="868" spans="1:8">
      <c r="A868">
        <f>A867+1</f>
        <v>866</v>
      </c>
      <c r="B868" t="str">
        <f>VLOOKUP(dataset_table[[#This Row],[id]],dataset!$A$2:$I$2533,2,FALSE)</f>
        <v>Mother</v>
      </c>
      <c r="C868" t="str">
        <f>VLOOKUP(dataset_table[[#This Row],[id]],dataset!$A$2:$I$2533,3,FALSE)</f>
        <v>Bong Joon Ho</v>
      </c>
      <c r="D868">
        <f>VLOOKUP(dataset_table[[#This Row],[id]],dataset!$A$2:$I$2533,4,FALSE)</f>
        <v>2009</v>
      </c>
      <c r="E868">
        <f>VLOOKUP(dataset_table[[#This Row],[id]],dataset!$A$2:$I$2533,5,FALSE)</f>
        <v>129</v>
      </c>
      <c r="F868">
        <f>VLOOKUP(dataset_table[[#This Row],[id]],dataset!$A$2:$I$2533,7,FALSE)</f>
        <v>7.7</v>
      </c>
      <c r="G868">
        <f>VLOOKUP(dataset_table[[#This Row],[id]],dataset!$A$2:$I$2533,8,FALSE)</f>
        <v>79</v>
      </c>
      <c r="H868">
        <f>VLOOKUP(dataset_table[[#This Row],[id]],dataset!$A$2:$I$2533,9,FALSE)</f>
        <v>0.55000000000000004</v>
      </c>
    </row>
    <row r="869" spans="1:8">
      <c r="A869">
        <f>A868+1</f>
        <v>867</v>
      </c>
      <c r="B869" t="str">
        <f>VLOOKUP(dataset_table[[#This Row],[id]],dataset!$A$2:$I$2533,2,FALSE)</f>
        <v>Badlands</v>
      </c>
      <c r="C869" t="str">
        <f>VLOOKUP(dataset_table[[#This Row],[id]],dataset!$A$2:$I$2533,3,FALSE)</f>
        <v>Terrence Malick</v>
      </c>
      <c r="D869">
        <f>VLOOKUP(dataset_table[[#This Row],[id]],dataset!$A$2:$I$2533,4,FALSE)</f>
        <v>1973</v>
      </c>
      <c r="E869">
        <f>VLOOKUP(dataset_table[[#This Row],[id]],dataset!$A$2:$I$2533,5,FALSE)</f>
        <v>94</v>
      </c>
      <c r="F869">
        <f>VLOOKUP(dataset_table[[#This Row],[id]],dataset!$A$2:$I$2533,7,FALSE)</f>
        <v>7.7</v>
      </c>
      <c r="G869">
        <f>VLOOKUP(dataset_table[[#This Row],[id]],dataset!$A$2:$I$2533,8,FALSE)</f>
        <v>93</v>
      </c>
      <c r="H869">
        <f>VLOOKUP(dataset_table[[#This Row],[id]],dataset!$A$2:$I$2533,9,FALSE)</f>
        <v>0</v>
      </c>
    </row>
    <row r="870" spans="1:8">
      <c r="A870">
        <f>A869+1</f>
        <v>868</v>
      </c>
      <c r="B870" t="str">
        <f>VLOOKUP(dataset_table[[#This Row],[id]],dataset!$A$2:$I$2533,2,FALSE)</f>
        <v>The African Queen</v>
      </c>
      <c r="C870" t="str">
        <f>VLOOKUP(dataset_table[[#This Row],[id]],dataset!$A$2:$I$2533,3,FALSE)</f>
        <v>John Huston</v>
      </c>
      <c r="D870">
        <f>VLOOKUP(dataset_table[[#This Row],[id]],dataset!$A$2:$I$2533,4,FALSE)</f>
        <v>1951</v>
      </c>
      <c r="E870">
        <f>VLOOKUP(dataset_table[[#This Row],[id]],dataset!$A$2:$I$2533,5,FALSE)</f>
        <v>105</v>
      </c>
      <c r="F870">
        <f>VLOOKUP(dataset_table[[#This Row],[id]],dataset!$A$2:$I$2533,7,FALSE)</f>
        <v>7.7</v>
      </c>
      <c r="G870">
        <f>VLOOKUP(dataset_table[[#This Row],[id]],dataset!$A$2:$I$2533,8,FALSE)</f>
        <v>91</v>
      </c>
      <c r="H870">
        <f>VLOOKUP(dataset_table[[#This Row],[id]],dataset!$A$2:$I$2533,9,FALSE)</f>
        <v>0.54</v>
      </c>
    </row>
    <row r="871" spans="1:8">
      <c r="A871">
        <f>A870+1</f>
        <v>869</v>
      </c>
      <c r="B871" t="str">
        <f>VLOOKUP(dataset_table[[#This Row],[id]],dataset!$A$2:$I$2533,2,FALSE)</f>
        <v>Open Your Eyes</v>
      </c>
      <c r="C871" t="str">
        <f>VLOOKUP(dataset_table[[#This Row],[id]],dataset!$A$2:$I$2533,3,FALSE)</f>
        <v>Alejandro Amenábar</v>
      </c>
      <c r="D871">
        <f>VLOOKUP(dataset_table[[#This Row],[id]],dataset!$A$2:$I$2533,4,FALSE)</f>
        <v>1997</v>
      </c>
      <c r="E871">
        <f>VLOOKUP(dataset_table[[#This Row],[id]],dataset!$A$2:$I$2533,5,FALSE)</f>
        <v>119</v>
      </c>
      <c r="F871">
        <f>VLOOKUP(dataset_table[[#This Row],[id]],dataset!$A$2:$I$2533,7,FALSE)</f>
        <v>7.7</v>
      </c>
      <c r="G871">
        <f>VLOOKUP(dataset_table[[#This Row],[id]],dataset!$A$2:$I$2533,8,FALSE)</f>
        <v>0</v>
      </c>
      <c r="H871">
        <f>VLOOKUP(dataset_table[[#This Row],[id]],dataset!$A$2:$I$2533,9,FALSE)</f>
        <v>0.37</v>
      </c>
    </row>
    <row r="872" spans="1:8">
      <c r="A872">
        <f>A871+1</f>
        <v>870</v>
      </c>
      <c r="B872" t="str">
        <f>VLOOKUP(dataset_table[[#This Row],[id]],dataset!$A$2:$I$2533,2,FALSE)</f>
        <v>Beasts of No Nation</v>
      </c>
      <c r="C872" t="str">
        <f>VLOOKUP(dataset_table[[#This Row],[id]],dataset!$A$2:$I$2533,3,FALSE)</f>
        <v>Cary Joji Fukunaga</v>
      </c>
      <c r="D872">
        <f>VLOOKUP(dataset_table[[#This Row],[id]],dataset!$A$2:$I$2533,4,FALSE)</f>
        <v>2015</v>
      </c>
      <c r="E872">
        <f>VLOOKUP(dataset_table[[#This Row],[id]],dataset!$A$2:$I$2533,5,FALSE)</f>
        <v>137</v>
      </c>
      <c r="F872">
        <f>VLOOKUP(dataset_table[[#This Row],[id]],dataset!$A$2:$I$2533,7,FALSE)</f>
        <v>7.7</v>
      </c>
      <c r="G872">
        <f>VLOOKUP(dataset_table[[#This Row],[id]],dataset!$A$2:$I$2533,8,FALSE)</f>
        <v>79</v>
      </c>
      <c r="H872">
        <f>VLOOKUP(dataset_table[[#This Row],[id]],dataset!$A$2:$I$2533,9,FALSE)</f>
        <v>0.08</v>
      </c>
    </row>
    <row r="873" spans="1:8">
      <c r="A873">
        <f>A872+1</f>
        <v>871</v>
      </c>
      <c r="B873" t="str">
        <f>VLOOKUP(dataset_table[[#This Row],[id]],dataset!$A$2:$I$2533,2,FALSE)</f>
        <v>Finding Neverland</v>
      </c>
      <c r="C873" t="str">
        <f>VLOOKUP(dataset_table[[#This Row],[id]],dataset!$A$2:$I$2533,3,FALSE)</f>
        <v>Marc Forster</v>
      </c>
      <c r="D873">
        <f>VLOOKUP(dataset_table[[#This Row],[id]],dataset!$A$2:$I$2533,4,FALSE)</f>
        <v>2004</v>
      </c>
      <c r="E873">
        <f>VLOOKUP(dataset_table[[#This Row],[id]],dataset!$A$2:$I$2533,5,FALSE)</f>
        <v>106</v>
      </c>
      <c r="F873">
        <f>VLOOKUP(dataset_table[[#This Row],[id]],dataset!$A$2:$I$2533,7,FALSE)</f>
        <v>7.7</v>
      </c>
      <c r="G873">
        <f>VLOOKUP(dataset_table[[#This Row],[id]],dataset!$A$2:$I$2533,8,FALSE)</f>
        <v>67</v>
      </c>
      <c r="H873">
        <f>VLOOKUP(dataset_table[[#This Row],[id]],dataset!$A$2:$I$2533,9,FALSE)</f>
        <v>51.68</v>
      </c>
    </row>
    <row r="874" spans="1:8">
      <c r="A874">
        <f>A873+1</f>
        <v>872</v>
      </c>
      <c r="B874" t="str">
        <f>VLOOKUP(dataset_table[[#This Row],[id]],dataset!$A$2:$I$2533,2,FALSE)</f>
        <v>Me and Earl and the Dying Girl</v>
      </c>
      <c r="C874" t="str">
        <f>VLOOKUP(dataset_table[[#This Row],[id]],dataset!$A$2:$I$2533,3,FALSE)</f>
        <v>Alfonso Gomez-Rejon</v>
      </c>
      <c r="D874">
        <f>VLOOKUP(dataset_table[[#This Row],[id]],dataset!$A$2:$I$2533,4,FALSE)</f>
        <v>2015</v>
      </c>
      <c r="E874">
        <f>VLOOKUP(dataset_table[[#This Row],[id]],dataset!$A$2:$I$2533,5,FALSE)</f>
        <v>105</v>
      </c>
      <c r="F874">
        <f>VLOOKUP(dataset_table[[#This Row],[id]],dataset!$A$2:$I$2533,7,FALSE)</f>
        <v>7.7</v>
      </c>
      <c r="G874">
        <f>VLOOKUP(dataset_table[[#This Row],[id]],dataset!$A$2:$I$2533,8,FALSE)</f>
        <v>74</v>
      </c>
      <c r="H874">
        <f>VLOOKUP(dataset_table[[#This Row],[id]],dataset!$A$2:$I$2533,9,FALSE)</f>
        <v>6.74</v>
      </c>
    </row>
    <row r="875" spans="1:8">
      <c r="A875">
        <f>A874+1</f>
        <v>873</v>
      </c>
      <c r="B875" t="str">
        <f>VLOOKUP(dataset_table[[#This Row],[id]],dataset!$A$2:$I$2533,2,FALSE)</f>
        <v>The Quiet Man</v>
      </c>
      <c r="C875" t="str">
        <f>VLOOKUP(dataset_table[[#This Row],[id]],dataset!$A$2:$I$2533,3,FALSE)</f>
        <v>John Ford</v>
      </c>
      <c r="D875">
        <f>VLOOKUP(dataset_table[[#This Row],[id]],dataset!$A$2:$I$2533,4,FALSE)</f>
        <v>1952</v>
      </c>
      <c r="E875">
        <f>VLOOKUP(dataset_table[[#This Row],[id]],dataset!$A$2:$I$2533,5,FALSE)</f>
        <v>129</v>
      </c>
      <c r="F875">
        <f>VLOOKUP(dataset_table[[#This Row],[id]],dataset!$A$2:$I$2533,7,FALSE)</f>
        <v>7.7</v>
      </c>
      <c r="G875">
        <f>VLOOKUP(dataset_table[[#This Row],[id]],dataset!$A$2:$I$2533,8,FALSE)</f>
        <v>85</v>
      </c>
      <c r="H875">
        <f>VLOOKUP(dataset_table[[#This Row],[id]],dataset!$A$2:$I$2533,9,FALSE)</f>
        <v>10.55</v>
      </c>
    </row>
    <row r="876" spans="1:8">
      <c r="A876">
        <f>A875+1</f>
        <v>874</v>
      </c>
      <c r="B876" t="str">
        <f>VLOOKUP(dataset_table[[#This Row],[id]],dataset!$A$2:$I$2533,2,FALSE)</f>
        <v>Happy Together</v>
      </c>
      <c r="C876" t="str">
        <f>VLOOKUP(dataset_table[[#This Row],[id]],dataset!$A$2:$I$2533,3,FALSE)</f>
        <v>Kar-Wai Wong</v>
      </c>
      <c r="D876">
        <f>VLOOKUP(dataset_table[[#This Row],[id]],dataset!$A$2:$I$2533,4,FALSE)</f>
        <v>1997</v>
      </c>
      <c r="E876">
        <f>VLOOKUP(dataset_table[[#This Row],[id]],dataset!$A$2:$I$2533,5,FALSE)</f>
        <v>96</v>
      </c>
      <c r="F876">
        <f>VLOOKUP(dataset_table[[#This Row],[id]],dataset!$A$2:$I$2533,7,FALSE)</f>
        <v>7.7</v>
      </c>
      <c r="G876">
        <f>VLOOKUP(dataset_table[[#This Row],[id]],dataset!$A$2:$I$2533,8,FALSE)</f>
        <v>70</v>
      </c>
      <c r="H876">
        <f>VLOOKUP(dataset_table[[#This Row],[id]],dataset!$A$2:$I$2533,9,FALSE)</f>
        <v>0.19</v>
      </c>
    </row>
    <row r="877" spans="1:8">
      <c r="A877">
        <f>A876+1</f>
        <v>875</v>
      </c>
      <c r="B877" t="str">
        <f>VLOOKUP(dataset_table[[#This Row],[id]],dataset!$A$2:$I$2533,2,FALSE)</f>
        <v>Breathless</v>
      </c>
      <c r="C877" t="str">
        <f>VLOOKUP(dataset_table[[#This Row],[id]],dataset!$A$2:$I$2533,3,FALSE)</f>
        <v>Jean-Luc Godard</v>
      </c>
      <c r="D877">
        <f>VLOOKUP(dataset_table[[#This Row],[id]],dataset!$A$2:$I$2533,4,FALSE)</f>
        <v>1960</v>
      </c>
      <c r="E877">
        <f>VLOOKUP(dataset_table[[#This Row],[id]],dataset!$A$2:$I$2533,5,FALSE)</f>
        <v>90</v>
      </c>
      <c r="F877">
        <f>VLOOKUP(dataset_table[[#This Row],[id]],dataset!$A$2:$I$2533,7,FALSE)</f>
        <v>7.7</v>
      </c>
      <c r="G877">
        <f>VLOOKUP(dataset_table[[#This Row],[id]],dataset!$A$2:$I$2533,8,FALSE)</f>
        <v>0</v>
      </c>
      <c r="H877">
        <f>VLOOKUP(dataset_table[[#This Row],[id]],dataset!$A$2:$I$2533,9,FALSE)</f>
        <v>0.34</v>
      </c>
    </row>
    <row r="878" spans="1:8">
      <c r="A878">
        <f>A877+1</f>
        <v>876</v>
      </c>
      <c r="B878" t="str">
        <f>VLOOKUP(dataset_table[[#This Row],[id]],dataset!$A$2:$I$2533,2,FALSE)</f>
        <v>Black Book</v>
      </c>
      <c r="C878" t="str">
        <f>VLOOKUP(dataset_table[[#This Row],[id]],dataset!$A$2:$I$2533,3,FALSE)</f>
        <v>Paul Verhoeven</v>
      </c>
      <c r="D878">
        <f>VLOOKUP(dataset_table[[#This Row],[id]],dataset!$A$2:$I$2533,4,FALSE)</f>
        <v>2006</v>
      </c>
      <c r="E878">
        <f>VLOOKUP(dataset_table[[#This Row],[id]],dataset!$A$2:$I$2533,5,FALSE)</f>
        <v>145</v>
      </c>
      <c r="F878">
        <f>VLOOKUP(dataset_table[[#This Row],[id]],dataset!$A$2:$I$2533,7,FALSE)</f>
        <v>7.7</v>
      </c>
      <c r="G878">
        <f>VLOOKUP(dataset_table[[#This Row],[id]],dataset!$A$2:$I$2533,8,FALSE)</f>
        <v>71</v>
      </c>
      <c r="H878">
        <f>VLOOKUP(dataset_table[[#This Row],[id]],dataset!$A$2:$I$2533,9,FALSE)</f>
        <v>4.4000000000000004</v>
      </c>
    </row>
    <row r="879" spans="1:8">
      <c r="A879">
        <f>A878+1</f>
        <v>877</v>
      </c>
      <c r="B879" t="str">
        <f>VLOOKUP(dataset_table[[#This Row],[id]],dataset!$A$2:$I$2533,2,FALSE)</f>
        <v>Short Cuts</v>
      </c>
      <c r="C879" t="str">
        <f>VLOOKUP(dataset_table[[#This Row],[id]],dataset!$A$2:$I$2533,3,FALSE)</f>
        <v>Robert Altman</v>
      </c>
      <c r="D879">
        <f>VLOOKUP(dataset_table[[#This Row],[id]],dataset!$A$2:$I$2533,4,FALSE)</f>
        <v>1993</v>
      </c>
      <c r="E879">
        <f>VLOOKUP(dataset_table[[#This Row],[id]],dataset!$A$2:$I$2533,5,FALSE)</f>
        <v>188</v>
      </c>
      <c r="F879">
        <f>VLOOKUP(dataset_table[[#This Row],[id]],dataset!$A$2:$I$2533,7,FALSE)</f>
        <v>7.7</v>
      </c>
      <c r="G879">
        <f>VLOOKUP(dataset_table[[#This Row],[id]],dataset!$A$2:$I$2533,8,FALSE)</f>
        <v>81</v>
      </c>
      <c r="H879">
        <f>VLOOKUP(dataset_table[[#This Row],[id]],dataset!$A$2:$I$2533,9,FALSE)</f>
        <v>6.11</v>
      </c>
    </row>
    <row r="880" spans="1:8">
      <c r="A880">
        <f>A879+1</f>
        <v>878</v>
      </c>
      <c r="B880" t="str">
        <f>VLOOKUP(dataset_table[[#This Row],[id]],dataset!$A$2:$I$2533,2,FALSE)</f>
        <v>Hamlet</v>
      </c>
      <c r="C880" t="str">
        <f>VLOOKUP(dataset_table[[#This Row],[id]],dataset!$A$2:$I$2533,3,FALSE)</f>
        <v>Kenneth Branagh</v>
      </c>
      <c r="D880">
        <f>VLOOKUP(dataset_table[[#This Row],[id]],dataset!$A$2:$I$2533,4,FALSE)</f>
        <v>1996</v>
      </c>
      <c r="E880">
        <f>VLOOKUP(dataset_table[[#This Row],[id]],dataset!$A$2:$I$2533,5,FALSE)</f>
        <v>242</v>
      </c>
      <c r="F880">
        <f>VLOOKUP(dataset_table[[#This Row],[id]],dataset!$A$2:$I$2533,7,FALSE)</f>
        <v>7.7</v>
      </c>
      <c r="G880">
        <f>VLOOKUP(dataset_table[[#This Row],[id]],dataset!$A$2:$I$2533,8,FALSE)</f>
        <v>0</v>
      </c>
      <c r="H880">
        <f>VLOOKUP(dataset_table[[#This Row],[id]],dataset!$A$2:$I$2533,9,FALSE)</f>
        <v>4.41</v>
      </c>
    </row>
    <row r="881" spans="1:8">
      <c r="A881">
        <f>A880+1</f>
        <v>879</v>
      </c>
      <c r="B881" t="str">
        <f>VLOOKUP(dataset_table[[#This Row],[id]],dataset!$A$2:$I$2533,2,FALSE)</f>
        <v>Fantasia</v>
      </c>
      <c r="C881" t="str">
        <f>VLOOKUP(dataset_table[[#This Row],[id]],dataset!$A$2:$I$2533,3,FALSE)</f>
        <v>James Algar</v>
      </c>
      <c r="D881">
        <f>VLOOKUP(dataset_table[[#This Row],[id]],dataset!$A$2:$I$2533,4,FALSE)</f>
        <v>1940</v>
      </c>
      <c r="E881">
        <f>VLOOKUP(dataset_table[[#This Row],[id]],dataset!$A$2:$I$2533,5,FALSE)</f>
        <v>124</v>
      </c>
      <c r="F881">
        <f>VLOOKUP(dataset_table[[#This Row],[id]],dataset!$A$2:$I$2533,7,FALSE)</f>
        <v>7.7</v>
      </c>
      <c r="G881">
        <f>VLOOKUP(dataset_table[[#This Row],[id]],dataset!$A$2:$I$2533,8,FALSE)</f>
        <v>96</v>
      </c>
      <c r="H881">
        <f>VLOOKUP(dataset_table[[#This Row],[id]],dataset!$A$2:$I$2533,9,FALSE)</f>
        <v>76.41</v>
      </c>
    </row>
    <row r="882" spans="1:8">
      <c r="A882">
        <f>A881+1</f>
        <v>880</v>
      </c>
      <c r="B882" t="str">
        <f>VLOOKUP(dataset_table[[#This Row],[id]],dataset!$A$2:$I$2533,2,FALSE)</f>
        <v>Nebraska</v>
      </c>
      <c r="C882" t="str">
        <f>VLOOKUP(dataset_table[[#This Row],[id]],dataset!$A$2:$I$2533,3,FALSE)</f>
        <v>Alexander Payne</v>
      </c>
      <c r="D882">
        <f>VLOOKUP(dataset_table[[#This Row],[id]],dataset!$A$2:$I$2533,4,FALSE)</f>
        <v>2013</v>
      </c>
      <c r="E882">
        <f>VLOOKUP(dataset_table[[#This Row],[id]],dataset!$A$2:$I$2533,5,FALSE)</f>
        <v>115</v>
      </c>
      <c r="F882">
        <f>VLOOKUP(dataset_table[[#This Row],[id]],dataset!$A$2:$I$2533,7,FALSE)</f>
        <v>7.7</v>
      </c>
      <c r="G882">
        <f>VLOOKUP(dataset_table[[#This Row],[id]],dataset!$A$2:$I$2533,8,FALSE)</f>
        <v>86</v>
      </c>
      <c r="H882">
        <f>VLOOKUP(dataset_table[[#This Row],[id]],dataset!$A$2:$I$2533,9,FALSE)</f>
        <v>17.649999999999999</v>
      </c>
    </row>
    <row r="883" spans="1:8">
      <c r="A883">
        <f>A882+1</f>
        <v>881</v>
      </c>
      <c r="B883" t="str">
        <f>VLOOKUP(dataset_table[[#This Row],[id]],dataset!$A$2:$I$2533,2,FALSE)</f>
        <v>The Double Life of Véronique</v>
      </c>
      <c r="C883" t="str">
        <f>VLOOKUP(dataset_table[[#This Row],[id]],dataset!$A$2:$I$2533,3,FALSE)</f>
        <v>Krzysztof Kieslowski</v>
      </c>
      <c r="D883">
        <f>VLOOKUP(dataset_table[[#This Row],[id]],dataset!$A$2:$I$2533,4,FALSE)</f>
        <v>1991</v>
      </c>
      <c r="E883">
        <f>VLOOKUP(dataset_table[[#This Row],[id]],dataset!$A$2:$I$2533,5,FALSE)</f>
        <v>98</v>
      </c>
      <c r="F883">
        <f>VLOOKUP(dataset_table[[#This Row],[id]],dataset!$A$2:$I$2533,7,FALSE)</f>
        <v>7.7</v>
      </c>
      <c r="G883">
        <f>VLOOKUP(dataset_table[[#This Row],[id]],dataset!$A$2:$I$2533,8,FALSE)</f>
        <v>86</v>
      </c>
      <c r="H883">
        <f>VLOOKUP(dataset_table[[#This Row],[id]],dataset!$A$2:$I$2533,9,FALSE)</f>
        <v>2</v>
      </c>
    </row>
    <row r="884" spans="1:8">
      <c r="A884">
        <f>A883+1</f>
        <v>882</v>
      </c>
      <c r="B884" t="str">
        <f>VLOOKUP(dataset_table[[#This Row],[id]],dataset!$A$2:$I$2533,2,FALSE)</f>
        <v>Zulu</v>
      </c>
      <c r="C884" t="str">
        <f>VLOOKUP(dataset_table[[#This Row],[id]],dataset!$A$2:$I$2533,3,FALSE)</f>
        <v>Cy Endfield</v>
      </c>
      <c r="D884">
        <f>VLOOKUP(dataset_table[[#This Row],[id]],dataset!$A$2:$I$2533,4,FALSE)</f>
        <v>1964</v>
      </c>
      <c r="E884">
        <f>VLOOKUP(dataset_table[[#This Row],[id]],dataset!$A$2:$I$2533,5,FALSE)</f>
        <v>138</v>
      </c>
      <c r="F884">
        <f>VLOOKUP(dataset_table[[#This Row],[id]],dataset!$A$2:$I$2533,7,FALSE)</f>
        <v>7.7</v>
      </c>
      <c r="G884">
        <f>VLOOKUP(dataset_table[[#This Row],[id]],dataset!$A$2:$I$2533,8,FALSE)</f>
        <v>77</v>
      </c>
      <c r="H884">
        <f>VLOOKUP(dataset_table[[#This Row],[id]],dataset!$A$2:$I$2533,9,FALSE)</f>
        <v>0</v>
      </c>
    </row>
    <row r="885" spans="1:8">
      <c r="A885">
        <f>A884+1</f>
        <v>883</v>
      </c>
      <c r="B885" t="str">
        <f>VLOOKUP(dataset_table[[#This Row],[id]],dataset!$A$2:$I$2533,2,FALSE)</f>
        <v>Waking Life</v>
      </c>
      <c r="C885" t="str">
        <f>VLOOKUP(dataset_table[[#This Row],[id]],dataset!$A$2:$I$2533,3,FALSE)</f>
        <v>Richard Linklater</v>
      </c>
      <c r="D885">
        <f>VLOOKUP(dataset_table[[#This Row],[id]],dataset!$A$2:$I$2533,4,FALSE)</f>
        <v>2001</v>
      </c>
      <c r="E885">
        <f>VLOOKUP(dataset_table[[#This Row],[id]],dataset!$A$2:$I$2533,5,FALSE)</f>
        <v>99</v>
      </c>
      <c r="F885">
        <f>VLOOKUP(dataset_table[[#This Row],[id]],dataset!$A$2:$I$2533,7,FALSE)</f>
        <v>7.7</v>
      </c>
      <c r="G885">
        <f>VLOOKUP(dataset_table[[#This Row],[id]],dataset!$A$2:$I$2533,8,FALSE)</f>
        <v>84</v>
      </c>
      <c r="H885">
        <f>VLOOKUP(dataset_table[[#This Row],[id]],dataset!$A$2:$I$2533,9,FALSE)</f>
        <v>2.89</v>
      </c>
    </row>
    <row r="886" spans="1:8">
      <c r="A886">
        <f>A885+1</f>
        <v>884</v>
      </c>
      <c r="B886" t="str">
        <f>VLOOKUP(dataset_table[[#This Row],[id]],dataset!$A$2:$I$2533,2,FALSE)</f>
        <v>Porco Rosso</v>
      </c>
      <c r="C886" t="str">
        <f>VLOOKUP(dataset_table[[#This Row],[id]],dataset!$A$2:$I$2533,3,FALSE)</f>
        <v>Hayao Miyazaki</v>
      </c>
      <c r="D886">
        <f>VLOOKUP(dataset_table[[#This Row],[id]],dataset!$A$2:$I$2533,4,FALSE)</f>
        <v>1992</v>
      </c>
      <c r="E886">
        <f>VLOOKUP(dataset_table[[#This Row],[id]],dataset!$A$2:$I$2533,5,FALSE)</f>
        <v>94</v>
      </c>
      <c r="F886">
        <f>VLOOKUP(dataset_table[[#This Row],[id]],dataset!$A$2:$I$2533,7,FALSE)</f>
        <v>7.7</v>
      </c>
      <c r="G886">
        <f>VLOOKUP(dataset_table[[#This Row],[id]],dataset!$A$2:$I$2533,8,FALSE)</f>
        <v>83</v>
      </c>
      <c r="H886">
        <f>VLOOKUP(dataset_table[[#This Row],[id]],dataset!$A$2:$I$2533,9,FALSE)</f>
        <v>0</v>
      </c>
    </row>
    <row r="887" spans="1:8">
      <c r="A887">
        <f>A886+1</f>
        <v>885</v>
      </c>
      <c r="B887" t="str">
        <f>VLOOKUP(dataset_table[[#This Row],[id]],dataset!$A$2:$I$2533,2,FALSE)</f>
        <v>The Vanishing</v>
      </c>
      <c r="C887" t="str">
        <f>VLOOKUP(dataset_table[[#This Row],[id]],dataset!$A$2:$I$2533,3,FALSE)</f>
        <v>George Sluizer</v>
      </c>
      <c r="D887">
        <f>VLOOKUP(dataset_table[[#This Row],[id]],dataset!$A$2:$I$2533,4,FALSE)</f>
        <v>1988</v>
      </c>
      <c r="E887">
        <f>VLOOKUP(dataset_table[[#This Row],[id]],dataset!$A$2:$I$2533,5,FALSE)</f>
        <v>107</v>
      </c>
      <c r="F887">
        <f>VLOOKUP(dataset_table[[#This Row],[id]],dataset!$A$2:$I$2533,7,FALSE)</f>
        <v>7.7</v>
      </c>
      <c r="G887">
        <f>VLOOKUP(dataset_table[[#This Row],[id]],dataset!$A$2:$I$2533,8,FALSE)</f>
        <v>0</v>
      </c>
      <c r="H887">
        <f>VLOOKUP(dataset_table[[#This Row],[id]],dataset!$A$2:$I$2533,9,FALSE)</f>
        <v>0</v>
      </c>
    </row>
    <row r="888" spans="1:8">
      <c r="A888">
        <f>A887+1</f>
        <v>886</v>
      </c>
      <c r="B888" t="str">
        <f>VLOOKUP(dataset_table[[#This Row],[id]],dataset!$A$2:$I$2533,2,FALSE)</f>
        <v>Invasion of the Body Snatchers</v>
      </c>
      <c r="C888" t="str">
        <f>VLOOKUP(dataset_table[[#This Row],[id]],dataset!$A$2:$I$2533,3,FALSE)</f>
        <v>Don Siegel</v>
      </c>
      <c r="D888">
        <f>VLOOKUP(dataset_table[[#This Row],[id]],dataset!$A$2:$I$2533,4,FALSE)</f>
        <v>1956</v>
      </c>
      <c r="E888">
        <f>VLOOKUP(dataset_table[[#This Row],[id]],dataset!$A$2:$I$2533,5,FALSE)</f>
        <v>80</v>
      </c>
      <c r="F888">
        <f>VLOOKUP(dataset_table[[#This Row],[id]],dataset!$A$2:$I$2533,7,FALSE)</f>
        <v>7.7</v>
      </c>
      <c r="G888">
        <f>VLOOKUP(dataset_table[[#This Row],[id]],dataset!$A$2:$I$2533,8,FALSE)</f>
        <v>92</v>
      </c>
      <c r="H888">
        <f>VLOOKUP(dataset_table[[#This Row],[id]],dataset!$A$2:$I$2533,9,FALSE)</f>
        <v>0</v>
      </c>
    </row>
    <row r="889" spans="1:8">
      <c r="A889">
        <f>A888+1</f>
        <v>887</v>
      </c>
      <c r="B889" t="str">
        <f>VLOOKUP(dataset_table[[#This Row],[id]],dataset!$A$2:$I$2533,2,FALSE)</f>
        <v>When Marnie Was There</v>
      </c>
      <c r="C889" t="str">
        <f>VLOOKUP(dataset_table[[#This Row],[id]],dataset!$A$2:$I$2533,3,FALSE)</f>
        <v>Hiromasa Yonebayashi</v>
      </c>
      <c r="D889">
        <f>VLOOKUP(dataset_table[[#This Row],[id]],dataset!$A$2:$I$2533,4,FALSE)</f>
        <v>2014</v>
      </c>
      <c r="E889">
        <f>VLOOKUP(dataset_table[[#This Row],[id]],dataset!$A$2:$I$2533,5,FALSE)</f>
        <v>103</v>
      </c>
      <c r="F889">
        <f>VLOOKUP(dataset_table[[#This Row],[id]],dataset!$A$2:$I$2533,7,FALSE)</f>
        <v>7.7</v>
      </c>
      <c r="G889">
        <f>VLOOKUP(dataset_table[[#This Row],[id]],dataset!$A$2:$I$2533,8,FALSE)</f>
        <v>72</v>
      </c>
      <c r="H889">
        <f>VLOOKUP(dataset_table[[#This Row],[id]],dataset!$A$2:$I$2533,9,FALSE)</f>
        <v>0.77</v>
      </c>
    </row>
    <row r="890" spans="1:8">
      <c r="A890">
        <f>A889+1</f>
        <v>888</v>
      </c>
      <c r="B890" t="str">
        <f>VLOOKUP(dataset_table[[#This Row],[id]],dataset!$A$2:$I$2533,2,FALSE)</f>
        <v>Hedwig and the Angry Inch</v>
      </c>
      <c r="C890" t="str">
        <f>VLOOKUP(dataset_table[[#This Row],[id]],dataset!$A$2:$I$2533,3,FALSE)</f>
        <v>John Cameron Mitchell</v>
      </c>
      <c r="D890">
        <f>VLOOKUP(dataset_table[[#This Row],[id]],dataset!$A$2:$I$2533,4,FALSE)</f>
        <v>2001</v>
      </c>
      <c r="E890">
        <f>VLOOKUP(dataset_table[[#This Row],[id]],dataset!$A$2:$I$2533,5,FALSE)</f>
        <v>95</v>
      </c>
      <c r="F890">
        <f>VLOOKUP(dataset_table[[#This Row],[id]],dataset!$A$2:$I$2533,7,FALSE)</f>
        <v>7.7</v>
      </c>
      <c r="G890">
        <f>VLOOKUP(dataset_table[[#This Row],[id]],dataset!$A$2:$I$2533,8,FALSE)</f>
        <v>85</v>
      </c>
      <c r="H890">
        <f>VLOOKUP(dataset_table[[#This Row],[id]],dataset!$A$2:$I$2533,9,FALSE)</f>
        <v>3.03</v>
      </c>
    </row>
    <row r="891" spans="1:8">
      <c r="A891">
        <f>A890+1</f>
        <v>889</v>
      </c>
      <c r="B891" t="str">
        <f>VLOOKUP(dataset_table[[#This Row],[id]],dataset!$A$2:$I$2533,2,FALSE)</f>
        <v>Perfect Strangers</v>
      </c>
      <c r="C891" t="str">
        <f>VLOOKUP(dataset_table[[#This Row],[id]],dataset!$A$2:$I$2533,3,FALSE)</f>
        <v>Paolo Genovese</v>
      </c>
      <c r="D891">
        <f>VLOOKUP(dataset_table[[#This Row],[id]],dataset!$A$2:$I$2533,4,FALSE)</f>
        <v>2016</v>
      </c>
      <c r="E891">
        <f>VLOOKUP(dataset_table[[#This Row],[id]],dataset!$A$2:$I$2533,5,FALSE)</f>
        <v>96</v>
      </c>
      <c r="F891">
        <f>VLOOKUP(dataset_table[[#This Row],[id]],dataset!$A$2:$I$2533,7,FALSE)</f>
        <v>7.7</v>
      </c>
      <c r="G891">
        <f>VLOOKUP(dataset_table[[#This Row],[id]],dataset!$A$2:$I$2533,8,FALSE)</f>
        <v>0</v>
      </c>
      <c r="H891">
        <f>VLOOKUP(dataset_table[[#This Row],[id]],dataset!$A$2:$I$2533,9,FALSE)</f>
        <v>0</v>
      </c>
    </row>
    <row r="892" spans="1:8">
      <c r="A892">
        <f>A891+1</f>
        <v>890</v>
      </c>
      <c r="B892" t="str">
        <f>VLOOKUP(dataset_table[[#This Row],[id]],dataset!$A$2:$I$2533,2,FALSE)</f>
        <v>A Man for All Seasons</v>
      </c>
      <c r="C892" t="str">
        <f>VLOOKUP(dataset_table[[#This Row],[id]],dataset!$A$2:$I$2533,3,FALSE)</f>
        <v>Fred Zinnemann</v>
      </c>
      <c r="D892">
        <f>VLOOKUP(dataset_table[[#This Row],[id]],dataset!$A$2:$I$2533,4,FALSE)</f>
        <v>1966</v>
      </c>
      <c r="E892">
        <f>VLOOKUP(dataset_table[[#This Row],[id]],dataset!$A$2:$I$2533,5,FALSE)</f>
        <v>120</v>
      </c>
      <c r="F892">
        <f>VLOOKUP(dataset_table[[#This Row],[id]],dataset!$A$2:$I$2533,7,FALSE)</f>
        <v>7.7</v>
      </c>
      <c r="G892">
        <f>VLOOKUP(dataset_table[[#This Row],[id]],dataset!$A$2:$I$2533,8,FALSE)</f>
        <v>72</v>
      </c>
      <c r="H892">
        <f>VLOOKUP(dataset_table[[#This Row],[id]],dataset!$A$2:$I$2533,9,FALSE)</f>
        <v>28.35</v>
      </c>
    </row>
    <row r="893" spans="1:8">
      <c r="A893">
        <f>A892+1</f>
        <v>891</v>
      </c>
      <c r="B893" t="str">
        <f>VLOOKUP(dataset_table[[#This Row],[id]],dataset!$A$2:$I$2533,2,FALSE)</f>
        <v>Night on Earth</v>
      </c>
      <c r="C893" t="str">
        <f>VLOOKUP(dataset_table[[#This Row],[id]],dataset!$A$2:$I$2533,3,FALSE)</f>
        <v>Jim Jarmusch</v>
      </c>
      <c r="D893">
        <f>VLOOKUP(dataset_table[[#This Row],[id]],dataset!$A$2:$I$2533,4,FALSE)</f>
        <v>1991</v>
      </c>
      <c r="E893">
        <f>VLOOKUP(dataset_table[[#This Row],[id]],dataset!$A$2:$I$2533,5,FALSE)</f>
        <v>129</v>
      </c>
      <c r="F893">
        <f>VLOOKUP(dataset_table[[#This Row],[id]],dataset!$A$2:$I$2533,7,FALSE)</f>
        <v>7.7</v>
      </c>
      <c r="G893">
        <f>VLOOKUP(dataset_table[[#This Row],[id]],dataset!$A$2:$I$2533,8,FALSE)</f>
        <v>68</v>
      </c>
      <c r="H893">
        <f>VLOOKUP(dataset_table[[#This Row],[id]],dataset!$A$2:$I$2533,9,FALSE)</f>
        <v>2.02</v>
      </c>
    </row>
    <row r="894" spans="1:8">
      <c r="A894">
        <f>A893+1</f>
        <v>892</v>
      </c>
      <c r="B894" t="str">
        <f>VLOOKUP(dataset_table[[#This Row],[id]],dataset!$A$2:$I$2533,2,FALSE)</f>
        <v>Black Narcissus</v>
      </c>
      <c r="C894" t="str">
        <f>VLOOKUP(dataset_table[[#This Row],[id]],dataset!$A$2:$I$2533,3,FALSE)</f>
        <v>Michael Powell</v>
      </c>
      <c r="D894">
        <f>VLOOKUP(dataset_table[[#This Row],[id]],dataset!$A$2:$I$2533,4,FALSE)</f>
        <v>1947</v>
      </c>
      <c r="E894">
        <f>VLOOKUP(dataset_table[[#This Row],[id]],dataset!$A$2:$I$2533,5,FALSE)</f>
        <v>101</v>
      </c>
      <c r="F894">
        <f>VLOOKUP(dataset_table[[#This Row],[id]],dataset!$A$2:$I$2533,7,FALSE)</f>
        <v>7.7</v>
      </c>
      <c r="G894">
        <f>VLOOKUP(dataset_table[[#This Row],[id]],dataset!$A$2:$I$2533,8,FALSE)</f>
        <v>86</v>
      </c>
      <c r="H894">
        <f>VLOOKUP(dataset_table[[#This Row],[id]],dataset!$A$2:$I$2533,9,FALSE)</f>
        <v>0</v>
      </c>
    </row>
    <row r="895" spans="1:8">
      <c r="A895">
        <f>A894+1</f>
        <v>893</v>
      </c>
      <c r="B895" t="str">
        <f>VLOOKUP(dataset_table[[#This Row],[id]],dataset!$A$2:$I$2533,2,FALSE)</f>
        <v>The Broken Circle Breakdown</v>
      </c>
      <c r="C895" t="str">
        <f>VLOOKUP(dataset_table[[#This Row],[id]],dataset!$A$2:$I$2533,3,FALSE)</f>
        <v>Felix van Groeningen</v>
      </c>
      <c r="D895">
        <f>VLOOKUP(dataset_table[[#This Row],[id]],dataset!$A$2:$I$2533,4,FALSE)</f>
        <v>2012</v>
      </c>
      <c r="E895">
        <f>VLOOKUP(dataset_table[[#This Row],[id]],dataset!$A$2:$I$2533,5,FALSE)</f>
        <v>111</v>
      </c>
      <c r="F895">
        <f>VLOOKUP(dataset_table[[#This Row],[id]],dataset!$A$2:$I$2533,7,FALSE)</f>
        <v>7.7</v>
      </c>
      <c r="G895">
        <f>VLOOKUP(dataset_table[[#This Row],[id]],dataset!$A$2:$I$2533,8,FALSE)</f>
        <v>70</v>
      </c>
      <c r="H895">
        <f>VLOOKUP(dataset_table[[#This Row],[id]],dataset!$A$2:$I$2533,9,FALSE)</f>
        <v>0.18</v>
      </c>
    </row>
    <row r="896" spans="1:8">
      <c r="A896">
        <f>A895+1</f>
        <v>894</v>
      </c>
      <c r="B896" t="str">
        <f>VLOOKUP(dataset_table[[#This Row],[id]],dataset!$A$2:$I$2533,2,FALSE)</f>
        <v>The Triplets of Belleville</v>
      </c>
      <c r="C896" t="str">
        <f>VLOOKUP(dataset_table[[#This Row],[id]],dataset!$A$2:$I$2533,3,FALSE)</f>
        <v>Sylvain Chomet</v>
      </c>
      <c r="D896">
        <f>VLOOKUP(dataset_table[[#This Row],[id]],dataset!$A$2:$I$2533,4,FALSE)</f>
        <v>2003</v>
      </c>
      <c r="E896">
        <f>VLOOKUP(dataset_table[[#This Row],[id]],dataset!$A$2:$I$2533,5,FALSE)</f>
        <v>80</v>
      </c>
      <c r="F896">
        <f>VLOOKUP(dataset_table[[#This Row],[id]],dataset!$A$2:$I$2533,7,FALSE)</f>
        <v>7.7</v>
      </c>
      <c r="G896">
        <f>VLOOKUP(dataset_table[[#This Row],[id]],dataset!$A$2:$I$2533,8,FALSE)</f>
        <v>91</v>
      </c>
      <c r="H896">
        <f>VLOOKUP(dataset_table[[#This Row],[id]],dataset!$A$2:$I$2533,9,FALSE)</f>
        <v>7</v>
      </c>
    </row>
    <row r="897" spans="1:8">
      <c r="A897">
        <f>A896+1</f>
        <v>895</v>
      </c>
      <c r="B897" t="str">
        <f>VLOOKUP(dataset_table[[#This Row],[id]],dataset!$A$2:$I$2533,2,FALSE)</f>
        <v>Good Bye Lenin!</v>
      </c>
      <c r="C897" t="str">
        <f>VLOOKUP(dataset_table[[#This Row],[id]],dataset!$A$2:$I$2533,3,FALSE)</f>
        <v>Wolfgang Becker</v>
      </c>
      <c r="D897">
        <f>VLOOKUP(dataset_table[[#This Row],[id]],dataset!$A$2:$I$2533,4,FALSE)</f>
        <v>2003</v>
      </c>
      <c r="E897">
        <f>VLOOKUP(dataset_table[[#This Row],[id]],dataset!$A$2:$I$2533,5,FALSE)</f>
        <v>121</v>
      </c>
      <c r="F897">
        <f>VLOOKUP(dataset_table[[#This Row],[id]],dataset!$A$2:$I$2533,7,FALSE)</f>
        <v>7.7</v>
      </c>
      <c r="G897">
        <f>VLOOKUP(dataset_table[[#This Row],[id]],dataset!$A$2:$I$2533,8,FALSE)</f>
        <v>68</v>
      </c>
      <c r="H897">
        <f>VLOOKUP(dataset_table[[#This Row],[id]],dataset!$A$2:$I$2533,9,FALSE)</f>
        <v>4.0599999999999996</v>
      </c>
    </row>
    <row r="898" spans="1:8">
      <c r="A898">
        <f>A897+1</f>
        <v>896</v>
      </c>
      <c r="B898" t="str">
        <f>VLOOKUP(dataset_table[[#This Row],[id]],dataset!$A$2:$I$2533,2,FALSE)</f>
        <v>The Little Prince</v>
      </c>
      <c r="C898" t="str">
        <f>VLOOKUP(dataset_table[[#This Row],[id]],dataset!$A$2:$I$2533,3,FALSE)</f>
        <v>Mark Osborne</v>
      </c>
      <c r="D898">
        <f>VLOOKUP(dataset_table[[#This Row],[id]],dataset!$A$2:$I$2533,4,FALSE)</f>
        <v>2015</v>
      </c>
      <c r="E898">
        <f>VLOOKUP(dataset_table[[#This Row],[id]],dataset!$A$2:$I$2533,5,FALSE)</f>
        <v>108</v>
      </c>
      <c r="F898">
        <f>VLOOKUP(dataset_table[[#This Row],[id]],dataset!$A$2:$I$2533,7,FALSE)</f>
        <v>7.7</v>
      </c>
      <c r="G898">
        <f>VLOOKUP(dataset_table[[#This Row],[id]],dataset!$A$2:$I$2533,8,FALSE)</f>
        <v>70</v>
      </c>
      <c r="H898">
        <f>VLOOKUP(dataset_table[[#This Row],[id]],dataset!$A$2:$I$2533,9,FALSE)</f>
        <v>1.34</v>
      </c>
    </row>
    <row r="899" spans="1:8">
      <c r="A899">
        <f>A898+1</f>
        <v>897</v>
      </c>
      <c r="B899" t="str">
        <f>VLOOKUP(dataset_table[[#This Row],[id]],dataset!$A$2:$I$2533,2,FALSE)</f>
        <v>Cape Fear</v>
      </c>
      <c r="C899" t="str">
        <f>VLOOKUP(dataset_table[[#This Row],[id]],dataset!$A$2:$I$2533,3,FALSE)</f>
        <v>J. Lee Thompson</v>
      </c>
      <c r="D899">
        <f>VLOOKUP(dataset_table[[#This Row],[id]],dataset!$A$2:$I$2533,4,FALSE)</f>
        <v>1962</v>
      </c>
      <c r="E899">
        <f>VLOOKUP(dataset_table[[#This Row],[id]],dataset!$A$2:$I$2533,5,FALSE)</f>
        <v>106</v>
      </c>
      <c r="F899">
        <f>VLOOKUP(dataset_table[[#This Row],[id]],dataset!$A$2:$I$2533,7,FALSE)</f>
        <v>7.7</v>
      </c>
      <c r="G899">
        <f>VLOOKUP(dataset_table[[#This Row],[id]],dataset!$A$2:$I$2533,8,FALSE)</f>
        <v>76</v>
      </c>
      <c r="H899">
        <f>VLOOKUP(dataset_table[[#This Row],[id]],dataset!$A$2:$I$2533,9,FALSE)</f>
        <v>0</v>
      </c>
    </row>
    <row r="900" spans="1:8">
      <c r="A900">
        <f>A899+1</f>
        <v>898</v>
      </c>
      <c r="B900" t="str">
        <f>VLOOKUP(dataset_table[[#This Row],[id]],dataset!$A$2:$I$2533,2,FALSE)</f>
        <v>Scarface</v>
      </c>
      <c r="C900" t="str">
        <f>VLOOKUP(dataset_table[[#This Row],[id]],dataset!$A$2:$I$2533,3,FALSE)</f>
        <v>Howard Hawks</v>
      </c>
      <c r="D900">
        <f>VLOOKUP(dataset_table[[#This Row],[id]],dataset!$A$2:$I$2533,4,FALSE)</f>
        <v>1932</v>
      </c>
      <c r="E900">
        <f>VLOOKUP(dataset_table[[#This Row],[id]],dataset!$A$2:$I$2533,5,FALSE)</f>
        <v>93</v>
      </c>
      <c r="F900">
        <f>VLOOKUP(dataset_table[[#This Row],[id]],dataset!$A$2:$I$2533,7,FALSE)</f>
        <v>7.7</v>
      </c>
      <c r="G900">
        <f>VLOOKUP(dataset_table[[#This Row],[id]],dataset!$A$2:$I$2533,8,FALSE)</f>
        <v>90</v>
      </c>
      <c r="H900">
        <f>VLOOKUP(dataset_table[[#This Row],[id]],dataset!$A$2:$I$2533,9,FALSE)</f>
        <v>0</v>
      </c>
    </row>
    <row r="901" spans="1:8">
      <c r="A901">
        <f>A900+1</f>
        <v>899</v>
      </c>
      <c r="B901" t="str">
        <f>VLOOKUP(dataset_table[[#This Row],[id]],dataset!$A$2:$I$2533,2,FALSE)</f>
        <v>Marty</v>
      </c>
      <c r="C901" t="str">
        <f>VLOOKUP(dataset_table[[#This Row],[id]],dataset!$A$2:$I$2533,3,FALSE)</f>
        <v>Delbert Mann</v>
      </c>
      <c r="D901">
        <f>VLOOKUP(dataset_table[[#This Row],[id]],dataset!$A$2:$I$2533,4,FALSE)</f>
        <v>1955</v>
      </c>
      <c r="E901">
        <f>VLOOKUP(dataset_table[[#This Row],[id]],dataset!$A$2:$I$2533,5,FALSE)</f>
        <v>90</v>
      </c>
      <c r="F901">
        <f>VLOOKUP(dataset_table[[#This Row],[id]],dataset!$A$2:$I$2533,7,FALSE)</f>
        <v>7.7</v>
      </c>
      <c r="G901">
        <f>VLOOKUP(dataset_table[[#This Row],[id]],dataset!$A$2:$I$2533,8,FALSE)</f>
        <v>0</v>
      </c>
      <c r="H901">
        <f>VLOOKUP(dataset_table[[#This Row],[id]],dataset!$A$2:$I$2533,9,FALSE)</f>
        <v>0</v>
      </c>
    </row>
    <row r="902" spans="1:8">
      <c r="A902">
        <f>A901+1</f>
        <v>900</v>
      </c>
      <c r="B902" t="str">
        <f>VLOOKUP(dataset_table[[#This Row],[id]],dataset!$A$2:$I$2533,2,FALSE)</f>
        <v>The Motorcycle Diaries</v>
      </c>
      <c r="C902" t="str">
        <f>VLOOKUP(dataset_table[[#This Row],[id]],dataset!$A$2:$I$2533,3,FALSE)</f>
        <v>Walter Salles</v>
      </c>
      <c r="D902">
        <f>VLOOKUP(dataset_table[[#This Row],[id]],dataset!$A$2:$I$2533,4,FALSE)</f>
        <v>2004</v>
      </c>
      <c r="E902">
        <f>VLOOKUP(dataset_table[[#This Row],[id]],dataset!$A$2:$I$2533,5,FALSE)</f>
        <v>126</v>
      </c>
      <c r="F902">
        <f>VLOOKUP(dataset_table[[#This Row],[id]],dataset!$A$2:$I$2533,7,FALSE)</f>
        <v>7.7</v>
      </c>
      <c r="G902">
        <f>VLOOKUP(dataset_table[[#This Row],[id]],dataset!$A$2:$I$2533,8,FALSE)</f>
        <v>75</v>
      </c>
      <c r="H902">
        <f>VLOOKUP(dataset_table[[#This Row],[id]],dataset!$A$2:$I$2533,9,FALSE)</f>
        <v>16.78</v>
      </c>
    </row>
    <row r="903" spans="1:8">
      <c r="A903">
        <f>A902+1</f>
        <v>901</v>
      </c>
      <c r="B903" t="str">
        <f>VLOOKUP(dataset_table[[#This Row],[id]],dataset!$A$2:$I$2533,2,FALSE)</f>
        <v>The Lady Vanishes</v>
      </c>
      <c r="C903" t="str">
        <f>VLOOKUP(dataset_table[[#This Row],[id]],dataset!$A$2:$I$2533,3,FALSE)</f>
        <v>Alfred Hitchcock</v>
      </c>
      <c r="D903">
        <f>VLOOKUP(dataset_table[[#This Row],[id]],dataset!$A$2:$I$2533,4,FALSE)</f>
        <v>1938</v>
      </c>
      <c r="E903">
        <f>VLOOKUP(dataset_table[[#This Row],[id]],dataset!$A$2:$I$2533,5,FALSE)</f>
        <v>96</v>
      </c>
      <c r="F903">
        <f>VLOOKUP(dataset_table[[#This Row],[id]],dataset!$A$2:$I$2533,7,FALSE)</f>
        <v>7.7</v>
      </c>
      <c r="G903">
        <f>VLOOKUP(dataset_table[[#This Row],[id]],dataset!$A$2:$I$2533,8,FALSE)</f>
        <v>98</v>
      </c>
      <c r="H903">
        <f>VLOOKUP(dataset_table[[#This Row],[id]],dataset!$A$2:$I$2533,9,FALSE)</f>
        <v>0</v>
      </c>
    </row>
    <row r="904" spans="1:8">
      <c r="A904">
        <f>A903+1</f>
        <v>902</v>
      </c>
      <c r="B904" t="str">
        <f>VLOOKUP(dataset_table[[#This Row],[id]],dataset!$A$2:$I$2533,2,FALSE)</f>
        <v>Down by Law</v>
      </c>
      <c r="C904" t="str">
        <f>VLOOKUP(dataset_table[[#This Row],[id]],dataset!$A$2:$I$2533,3,FALSE)</f>
        <v>Jim Jarmusch</v>
      </c>
      <c r="D904">
        <f>VLOOKUP(dataset_table[[#This Row],[id]],dataset!$A$2:$I$2533,4,FALSE)</f>
        <v>1986</v>
      </c>
      <c r="E904">
        <f>VLOOKUP(dataset_table[[#This Row],[id]],dataset!$A$2:$I$2533,5,FALSE)</f>
        <v>107</v>
      </c>
      <c r="F904">
        <f>VLOOKUP(dataset_table[[#This Row],[id]],dataset!$A$2:$I$2533,7,FALSE)</f>
        <v>7.7</v>
      </c>
      <c r="G904">
        <f>VLOOKUP(dataset_table[[#This Row],[id]],dataset!$A$2:$I$2533,8,FALSE)</f>
        <v>75</v>
      </c>
      <c r="H904">
        <f>VLOOKUP(dataset_table[[#This Row],[id]],dataset!$A$2:$I$2533,9,FALSE)</f>
        <v>1.44</v>
      </c>
    </row>
    <row r="905" spans="1:8">
      <c r="A905">
        <f>A904+1</f>
        <v>903</v>
      </c>
      <c r="B905" t="str">
        <f>VLOOKUP(dataset_table[[#This Row],[id]],dataset!$A$2:$I$2533,2,FALSE)</f>
        <v>The Caine Mutiny</v>
      </c>
      <c r="C905" t="str">
        <f>VLOOKUP(dataset_table[[#This Row],[id]],dataset!$A$2:$I$2533,3,FALSE)</f>
        <v>Edward Dmytryk</v>
      </c>
      <c r="D905">
        <f>VLOOKUP(dataset_table[[#This Row],[id]],dataset!$A$2:$I$2533,4,FALSE)</f>
        <v>1954</v>
      </c>
      <c r="E905">
        <f>VLOOKUP(dataset_table[[#This Row],[id]],dataset!$A$2:$I$2533,5,FALSE)</f>
        <v>124</v>
      </c>
      <c r="F905">
        <f>VLOOKUP(dataset_table[[#This Row],[id]],dataset!$A$2:$I$2533,7,FALSE)</f>
        <v>7.7</v>
      </c>
      <c r="G905">
        <f>VLOOKUP(dataset_table[[#This Row],[id]],dataset!$A$2:$I$2533,8,FALSE)</f>
        <v>63</v>
      </c>
      <c r="H905">
        <f>VLOOKUP(dataset_table[[#This Row],[id]],dataset!$A$2:$I$2533,9,FALSE)</f>
        <v>21.75</v>
      </c>
    </row>
    <row r="906" spans="1:8">
      <c r="A906">
        <f>A905+1</f>
        <v>904</v>
      </c>
      <c r="B906" t="str">
        <f>VLOOKUP(dataset_table[[#This Row],[id]],dataset!$A$2:$I$2533,2,FALSE)</f>
        <v>Frost/Nixon</v>
      </c>
      <c r="C906" t="str">
        <f>VLOOKUP(dataset_table[[#This Row],[id]],dataset!$A$2:$I$2533,3,FALSE)</f>
        <v>Ron Howard</v>
      </c>
      <c r="D906">
        <f>VLOOKUP(dataset_table[[#This Row],[id]],dataset!$A$2:$I$2533,4,FALSE)</f>
        <v>2008</v>
      </c>
      <c r="E906">
        <f>VLOOKUP(dataset_table[[#This Row],[id]],dataset!$A$2:$I$2533,5,FALSE)</f>
        <v>122</v>
      </c>
      <c r="F906">
        <f>VLOOKUP(dataset_table[[#This Row],[id]],dataset!$A$2:$I$2533,7,FALSE)</f>
        <v>7.7</v>
      </c>
      <c r="G906">
        <f>VLOOKUP(dataset_table[[#This Row],[id]],dataset!$A$2:$I$2533,8,FALSE)</f>
        <v>80</v>
      </c>
      <c r="H906">
        <f>VLOOKUP(dataset_table[[#This Row],[id]],dataset!$A$2:$I$2533,9,FALSE)</f>
        <v>18.59</v>
      </c>
    </row>
    <row r="907" spans="1:8">
      <c r="A907">
        <f>A906+1</f>
        <v>905</v>
      </c>
      <c r="B907" t="str">
        <f>VLOOKUP(dataset_table[[#This Row],[id]],dataset!$A$2:$I$2533,2,FALSE)</f>
        <v>Taste of Cherry</v>
      </c>
      <c r="C907" t="str">
        <f>VLOOKUP(dataset_table[[#This Row],[id]],dataset!$A$2:$I$2533,3,FALSE)</f>
        <v>Abbas Kiarostami</v>
      </c>
      <c r="D907">
        <f>VLOOKUP(dataset_table[[#This Row],[id]],dataset!$A$2:$I$2533,4,FALSE)</f>
        <v>1997</v>
      </c>
      <c r="E907">
        <f>VLOOKUP(dataset_table[[#This Row],[id]],dataset!$A$2:$I$2533,5,FALSE)</f>
        <v>95</v>
      </c>
      <c r="F907">
        <f>VLOOKUP(dataset_table[[#This Row],[id]],dataset!$A$2:$I$2533,7,FALSE)</f>
        <v>7.7</v>
      </c>
      <c r="G907">
        <f>VLOOKUP(dataset_table[[#This Row],[id]],dataset!$A$2:$I$2533,8,FALSE)</f>
        <v>80</v>
      </c>
      <c r="H907">
        <f>VLOOKUP(dataset_table[[#This Row],[id]],dataset!$A$2:$I$2533,9,FALSE)</f>
        <v>0.31</v>
      </c>
    </row>
    <row r="908" spans="1:8">
      <c r="A908">
        <f>A907+1</f>
        <v>906</v>
      </c>
      <c r="B908" t="str">
        <f>VLOOKUP(dataset_table[[#This Row],[id]],dataset!$A$2:$I$2533,2,FALSE)</f>
        <v>Key Largo</v>
      </c>
      <c r="C908" t="str">
        <f>VLOOKUP(dataset_table[[#This Row],[id]],dataset!$A$2:$I$2533,3,FALSE)</f>
        <v>John Huston</v>
      </c>
      <c r="D908">
        <f>VLOOKUP(dataset_table[[#This Row],[id]],dataset!$A$2:$I$2533,4,FALSE)</f>
        <v>1948</v>
      </c>
      <c r="E908">
        <f>VLOOKUP(dataset_table[[#This Row],[id]],dataset!$A$2:$I$2533,5,FALSE)</f>
        <v>100</v>
      </c>
      <c r="F908">
        <f>VLOOKUP(dataset_table[[#This Row],[id]],dataset!$A$2:$I$2533,7,FALSE)</f>
        <v>7.7</v>
      </c>
      <c r="G908">
        <f>VLOOKUP(dataset_table[[#This Row],[id]],dataset!$A$2:$I$2533,8,FALSE)</f>
        <v>0</v>
      </c>
      <c r="H908">
        <f>VLOOKUP(dataset_table[[#This Row],[id]],dataset!$A$2:$I$2533,9,FALSE)</f>
        <v>0</v>
      </c>
    </row>
    <row r="909" spans="1:8">
      <c r="A909">
        <f>A908+1</f>
        <v>907</v>
      </c>
      <c r="B909" t="str">
        <f>VLOOKUP(dataset_table[[#This Row],[id]],dataset!$A$2:$I$2533,2,FALSE)</f>
        <v>The Salesman</v>
      </c>
      <c r="C909" t="str">
        <f>VLOOKUP(dataset_table[[#This Row],[id]],dataset!$A$2:$I$2533,3,FALSE)</f>
        <v>Asghar Farhadi</v>
      </c>
      <c r="D909">
        <f>VLOOKUP(dataset_table[[#This Row],[id]],dataset!$A$2:$I$2533,4,FALSE)</f>
        <v>2016</v>
      </c>
      <c r="E909">
        <f>VLOOKUP(dataset_table[[#This Row],[id]],dataset!$A$2:$I$2533,5,FALSE)</f>
        <v>124</v>
      </c>
      <c r="F909">
        <f>VLOOKUP(dataset_table[[#This Row],[id]],dataset!$A$2:$I$2533,7,FALSE)</f>
        <v>7.7</v>
      </c>
      <c r="G909">
        <f>VLOOKUP(dataset_table[[#This Row],[id]],dataset!$A$2:$I$2533,8,FALSE)</f>
        <v>85</v>
      </c>
      <c r="H909">
        <f>VLOOKUP(dataset_table[[#This Row],[id]],dataset!$A$2:$I$2533,9,FALSE)</f>
        <v>2.4</v>
      </c>
    </row>
    <row r="910" spans="1:8">
      <c r="A910">
        <f>A909+1</f>
        <v>908</v>
      </c>
      <c r="B910" t="str">
        <f>VLOOKUP(dataset_table[[#This Row],[id]],dataset!$A$2:$I$2533,2,FALSE)</f>
        <v>Confessions</v>
      </c>
      <c r="C910" t="str">
        <f>VLOOKUP(dataset_table[[#This Row],[id]],dataset!$A$2:$I$2533,3,FALSE)</f>
        <v>Tetsuya Nakashima</v>
      </c>
      <c r="D910">
        <f>VLOOKUP(dataset_table[[#This Row],[id]],dataset!$A$2:$I$2533,4,FALSE)</f>
        <v>2010</v>
      </c>
      <c r="E910">
        <f>VLOOKUP(dataset_table[[#This Row],[id]],dataset!$A$2:$I$2533,5,FALSE)</f>
        <v>106</v>
      </c>
      <c r="F910">
        <f>VLOOKUP(dataset_table[[#This Row],[id]],dataset!$A$2:$I$2533,7,FALSE)</f>
        <v>7.7</v>
      </c>
      <c r="G910">
        <f>VLOOKUP(dataset_table[[#This Row],[id]],dataset!$A$2:$I$2533,8,FALSE)</f>
        <v>0</v>
      </c>
      <c r="H910">
        <f>VLOOKUP(dataset_table[[#This Row],[id]],dataset!$A$2:$I$2533,9,FALSE)</f>
        <v>0</v>
      </c>
    </row>
    <row r="911" spans="1:8">
      <c r="A911">
        <f>A910+1</f>
        <v>909</v>
      </c>
      <c r="B911" t="str">
        <f>VLOOKUP(dataset_table[[#This Row],[id]],dataset!$A$2:$I$2533,2,FALSE)</f>
        <v>Dreams</v>
      </c>
      <c r="C911" t="str">
        <f>VLOOKUP(dataset_table[[#This Row],[id]],dataset!$A$2:$I$2533,3,FALSE)</f>
        <v>Akira Kurosawa</v>
      </c>
      <c r="D911">
        <f>VLOOKUP(dataset_table[[#This Row],[id]],dataset!$A$2:$I$2533,4,FALSE)</f>
        <v>1990</v>
      </c>
      <c r="E911">
        <f>VLOOKUP(dataset_table[[#This Row],[id]],dataset!$A$2:$I$2533,5,FALSE)</f>
        <v>119</v>
      </c>
      <c r="F911">
        <f>VLOOKUP(dataset_table[[#This Row],[id]],dataset!$A$2:$I$2533,7,FALSE)</f>
        <v>7.7</v>
      </c>
      <c r="G911">
        <f>VLOOKUP(dataset_table[[#This Row],[id]],dataset!$A$2:$I$2533,8,FALSE)</f>
        <v>0</v>
      </c>
      <c r="H911">
        <f>VLOOKUP(dataset_table[[#This Row],[id]],dataset!$A$2:$I$2533,9,FALSE)</f>
        <v>1.96</v>
      </c>
    </row>
    <row r="912" spans="1:8">
      <c r="A912">
        <f>A911+1</f>
        <v>910</v>
      </c>
      <c r="B912" t="str">
        <f>VLOOKUP(dataset_table[[#This Row],[id]],dataset!$A$2:$I$2533,2,FALSE)</f>
        <v>The Experiment</v>
      </c>
      <c r="C912" t="str">
        <f>VLOOKUP(dataset_table[[#This Row],[id]],dataset!$A$2:$I$2533,3,FALSE)</f>
        <v>Oliver Hirschbiegel</v>
      </c>
      <c r="D912">
        <f>VLOOKUP(dataset_table[[#This Row],[id]],dataset!$A$2:$I$2533,4,FALSE)</f>
        <v>2001</v>
      </c>
      <c r="E912">
        <f>VLOOKUP(dataset_table[[#This Row],[id]],dataset!$A$2:$I$2533,5,FALSE)</f>
        <v>120</v>
      </c>
      <c r="F912">
        <f>VLOOKUP(dataset_table[[#This Row],[id]],dataset!$A$2:$I$2533,7,FALSE)</f>
        <v>7.7</v>
      </c>
      <c r="G912">
        <f>VLOOKUP(dataset_table[[#This Row],[id]],dataset!$A$2:$I$2533,8,FALSE)</f>
        <v>60</v>
      </c>
      <c r="H912">
        <f>VLOOKUP(dataset_table[[#This Row],[id]],dataset!$A$2:$I$2533,9,FALSE)</f>
        <v>0.14000000000000001</v>
      </c>
    </row>
    <row r="913" spans="1:8">
      <c r="A913">
        <f>A912+1</f>
        <v>911</v>
      </c>
      <c r="B913" t="str">
        <f>VLOOKUP(dataset_table[[#This Row],[id]],dataset!$A$2:$I$2533,2,FALSE)</f>
        <v>Evil</v>
      </c>
      <c r="C913" t="str">
        <f>VLOOKUP(dataset_table[[#This Row],[id]],dataset!$A$2:$I$2533,3,FALSE)</f>
        <v>Mikael Håfström</v>
      </c>
      <c r="D913">
        <f>VLOOKUP(dataset_table[[#This Row],[id]],dataset!$A$2:$I$2533,4,FALSE)</f>
        <v>2003</v>
      </c>
      <c r="E913">
        <f>VLOOKUP(dataset_table[[#This Row],[id]],dataset!$A$2:$I$2533,5,FALSE)</f>
        <v>113</v>
      </c>
      <c r="F913">
        <f>VLOOKUP(dataset_table[[#This Row],[id]],dataset!$A$2:$I$2533,7,FALSE)</f>
        <v>7.7</v>
      </c>
      <c r="G913">
        <f>VLOOKUP(dataset_table[[#This Row],[id]],dataset!$A$2:$I$2533,8,FALSE)</f>
        <v>61</v>
      </c>
      <c r="H913">
        <f>VLOOKUP(dataset_table[[#This Row],[id]],dataset!$A$2:$I$2533,9,FALSE)</f>
        <v>0.02</v>
      </c>
    </row>
    <row r="914" spans="1:8">
      <c r="A914">
        <f>A913+1</f>
        <v>912</v>
      </c>
      <c r="B914" t="str">
        <f>VLOOKUP(dataset_table[[#This Row],[id]],dataset!$A$2:$I$2533,2,FALSE)</f>
        <v>Adam's Apples</v>
      </c>
      <c r="C914" t="str">
        <f>VLOOKUP(dataset_table[[#This Row],[id]],dataset!$A$2:$I$2533,3,FALSE)</f>
        <v>Anders Thomas Jensen</v>
      </c>
      <c r="D914">
        <f>VLOOKUP(dataset_table[[#This Row],[id]],dataset!$A$2:$I$2533,4,FALSE)</f>
        <v>2005</v>
      </c>
      <c r="E914">
        <f>VLOOKUP(dataset_table[[#This Row],[id]],dataset!$A$2:$I$2533,5,FALSE)</f>
        <v>94</v>
      </c>
      <c r="F914">
        <f>VLOOKUP(dataset_table[[#This Row],[id]],dataset!$A$2:$I$2533,7,FALSE)</f>
        <v>7.7</v>
      </c>
      <c r="G914">
        <f>VLOOKUP(dataset_table[[#This Row],[id]],dataset!$A$2:$I$2533,8,FALSE)</f>
        <v>51</v>
      </c>
      <c r="H914">
        <f>VLOOKUP(dataset_table[[#This Row],[id]],dataset!$A$2:$I$2533,9,FALSE)</f>
        <v>0</v>
      </c>
    </row>
    <row r="915" spans="1:8">
      <c r="A915">
        <f>A914+1</f>
        <v>913</v>
      </c>
      <c r="B915" t="str">
        <f>VLOOKUP(dataset_table[[#This Row],[id]],dataset!$A$2:$I$2533,2,FALSE)</f>
        <v>The Girl Who Leapt Through Time</v>
      </c>
      <c r="C915" t="str">
        <f>VLOOKUP(dataset_table[[#This Row],[id]],dataset!$A$2:$I$2533,3,FALSE)</f>
        <v>Mamoru Hosoda</v>
      </c>
      <c r="D915">
        <f>VLOOKUP(dataset_table[[#This Row],[id]],dataset!$A$2:$I$2533,4,FALSE)</f>
        <v>2006</v>
      </c>
      <c r="E915">
        <f>VLOOKUP(dataset_table[[#This Row],[id]],dataset!$A$2:$I$2533,5,FALSE)</f>
        <v>98</v>
      </c>
      <c r="F915">
        <f>VLOOKUP(dataset_table[[#This Row],[id]],dataset!$A$2:$I$2533,7,FALSE)</f>
        <v>7.7</v>
      </c>
      <c r="G915">
        <f>VLOOKUP(dataset_table[[#This Row],[id]],dataset!$A$2:$I$2533,8,FALSE)</f>
        <v>66</v>
      </c>
      <c r="H915">
        <f>VLOOKUP(dataset_table[[#This Row],[id]],dataset!$A$2:$I$2533,9,FALSE)</f>
        <v>0</v>
      </c>
    </row>
    <row r="916" spans="1:8">
      <c r="A916">
        <f>A915+1</f>
        <v>914</v>
      </c>
      <c r="B916" t="str">
        <f>VLOOKUP(dataset_table[[#This Row],[id]],dataset!$A$2:$I$2533,2,FALSE)</f>
        <v>The Magdalene Sisters</v>
      </c>
      <c r="C916" t="str">
        <f>VLOOKUP(dataset_table[[#This Row],[id]],dataset!$A$2:$I$2533,3,FALSE)</f>
        <v>Peter Mullan</v>
      </c>
      <c r="D916">
        <f>VLOOKUP(dataset_table[[#This Row],[id]],dataset!$A$2:$I$2533,4,FALSE)</f>
        <v>2002</v>
      </c>
      <c r="E916">
        <f>VLOOKUP(dataset_table[[#This Row],[id]],dataset!$A$2:$I$2533,5,FALSE)</f>
        <v>114</v>
      </c>
      <c r="F916">
        <f>VLOOKUP(dataset_table[[#This Row],[id]],dataset!$A$2:$I$2533,7,FALSE)</f>
        <v>7.7</v>
      </c>
      <c r="G916">
        <f>VLOOKUP(dataset_table[[#This Row],[id]],dataset!$A$2:$I$2533,8,FALSE)</f>
        <v>83</v>
      </c>
      <c r="H916">
        <f>VLOOKUP(dataset_table[[#This Row],[id]],dataset!$A$2:$I$2533,9,FALSE)</f>
        <v>4.8899999999999997</v>
      </c>
    </row>
    <row r="917" spans="1:8">
      <c r="A917">
        <f>A916+1</f>
        <v>915</v>
      </c>
      <c r="B917" t="str">
        <f>VLOOKUP(dataset_table[[#This Row],[id]],dataset!$A$2:$I$2533,2,FALSE)</f>
        <v>After the Wedding</v>
      </c>
      <c r="C917" t="str">
        <f>VLOOKUP(dataset_table[[#This Row],[id]],dataset!$A$2:$I$2533,3,FALSE)</f>
        <v>Susanne Bier</v>
      </c>
      <c r="D917">
        <f>VLOOKUP(dataset_table[[#This Row],[id]],dataset!$A$2:$I$2533,4,FALSE)</f>
        <v>2006</v>
      </c>
      <c r="E917">
        <f>VLOOKUP(dataset_table[[#This Row],[id]],dataset!$A$2:$I$2533,5,FALSE)</f>
        <v>120</v>
      </c>
      <c r="F917">
        <f>VLOOKUP(dataset_table[[#This Row],[id]],dataset!$A$2:$I$2533,7,FALSE)</f>
        <v>7.7</v>
      </c>
      <c r="G917">
        <f>VLOOKUP(dataset_table[[#This Row],[id]],dataset!$A$2:$I$2533,8,FALSE)</f>
        <v>78</v>
      </c>
      <c r="H917">
        <f>VLOOKUP(dataset_table[[#This Row],[id]],dataset!$A$2:$I$2533,9,FALSE)</f>
        <v>0.41</v>
      </c>
    </row>
    <row r="918" spans="1:8">
      <c r="A918">
        <f>A917+1</f>
        <v>916</v>
      </c>
      <c r="B918" t="str">
        <f>VLOOKUP(dataset_table[[#This Row],[id]],dataset!$A$2:$I$2533,2,FALSE)</f>
        <v>In America</v>
      </c>
      <c r="C918" t="str">
        <f>VLOOKUP(dataset_table[[#This Row],[id]],dataset!$A$2:$I$2533,3,FALSE)</f>
        <v>Jim Sheridan</v>
      </c>
      <c r="D918">
        <f>VLOOKUP(dataset_table[[#This Row],[id]],dataset!$A$2:$I$2533,4,FALSE)</f>
        <v>2002</v>
      </c>
      <c r="E918">
        <f>VLOOKUP(dataset_table[[#This Row],[id]],dataset!$A$2:$I$2533,5,FALSE)</f>
        <v>105</v>
      </c>
      <c r="F918">
        <f>VLOOKUP(dataset_table[[#This Row],[id]],dataset!$A$2:$I$2533,7,FALSE)</f>
        <v>7.7</v>
      </c>
      <c r="G918">
        <f>VLOOKUP(dataset_table[[#This Row],[id]],dataset!$A$2:$I$2533,8,FALSE)</f>
        <v>76</v>
      </c>
      <c r="H918">
        <f>VLOOKUP(dataset_table[[#This Row],[id]],dataset!$A$2:$I$2533,9,FALSE)</f>
        <v>15.54</v>
      </c>
    </row>
    <row r="919" spans="1:8">
      <c r="A919">
        <f>A918+1</f>
        <v>917</v>
      </c>
      <c r="B919" t="str">
        <f>VLOOKUP(dataset_table[[#This Row],[id]],dataset!$A$2:$I$2533,2,FALSE)</f>
        <v>The Breadwinner</v>
      </c>
      <c r="C919" t="str">
        <f>VLOOKUP(dataset_table[[#This Row],[id]],dataset!$A$2:$I$2533,3,FALSE)</f>
        <v>Nora Twomey</v>
      </c>
      <c r="D919">
        <f>VLOOKUP(dataset_table[[#This Row],[id]],dataset!$A$2:$I$2533,4,FALSE)</f>
        <v>2017</v>
      </c>
      <c r="E919">
        <f>VLOOKUP(dataset_table[[#This Row],[id]],dataset!$A$2:$I$2533,5,FALSE)</f>
        <v>94</v>
      </c>
      <c r="F919">
        <f>VLOOKUP(dataset_table[[#This Row],[id]],dataset!$A$2:$I$2533,7,FALSE)</f>
        <v>7.7</v>
      </c>
      <c r="G919">
        <f>VLOOKUP(dataset_table[[#This Row],[id]],dataset!$A$2:$I$2533,8,FALSE)</f>
        <v>78</v>
      </c>
      <c r="H919">
        <f>VLOOKUP(dataset_table[[#This Row],[id]],dataset!$A$2:$I$2533,9,FALSE)</f>
        <v>0.31</v>
      </c>
    </row>
    <row r="920" spans="1:8">
      <c r="A920">
        <f>A919+1</f>
        <v>918</v>
      </c>
      <c r="B920" t="str">
        <f>VLOOKUP(dataset_table[[#This Row],[id]],dataset!$A$2:$I$2533,2,FALSE)</f>
        <v>Jules and Jim</v>
      </c>
      <c r="C920" t="str">
        <f>VLOOKUP(dataset_table[[#This Row],[id]],dataset!$A$2:$I$2533,3,FALSE)</f>
        <v>François Truffaut</v>
      </c>
      <c r="D920">
        <f>VLOOKUP(dataset_table[[#This Row],[id]],dataset!$A$2:$I$2533,4,FALSE)</f>
        <v>1962</v>
      </c>
      <c r="E920">
        <f>VLOOKUP(dataset_table[[#This Row],[id]],dataset!$A$2:$I$2533,5,FALSE)</f>
        <v>105</v>
      </c>
      <c r="F920">
        <f>VLOOKUP(dataset_table[[#This Row],[id]],dataset!$A$2:$I$2533,7,FALSE)</f>
        <v>7.7</v>
      </c>
      <c r="G920">
        <f>VLOOKUP(dataset_table[[#This Row],[id]],dataset!$A$2:$I$2533,8,FALSE)</f>
        <v>97</v>
      </c>
      <c r="H920">
        <f>VLOOKUP(dataset_table[[#This Row],[id]],dataset!$A$2:$I$2533,9,FALSE)</f>
        <v>0</v>
      </c>
    </row>
    <row r="921" spans="1:8">
      <c r="A921">
        <f>A920+1</f>
        <v>919</v>
      </c>
      <c r="B921" t="str">
        <f>VLOOKUP(dataset_table[[#This Row],[id]],dataset!$A$2:$I$2533,2,FALSE)</f>
        <v>Love and Death</v>
      </c>
      <c r="C921" t="str">
        <f>VLOOKUP(dataset_table[[#This Row],[id]],dataset!$A$2:$I$2533,3,FALSE)</f>
        <v>Woody Allen</v>
      </c>
      <c r="D921">
        <f>VLOOKUP(dataset_table[[#This Row],[id]],dataset!$A$2:$I$2533,4,FALSE)</f>
        <v>1975</v>
      </c>
      <c r="E921">
        <f>VLOOKUP(dataset_table[[#This Row],[id]],dataset!$A$2:$I$2533,5,FALSE)</f>
        <v>85</v>
      </c>
      <c r="F921">
        <f>VLOOKUP(dataset_table[[#This Row],[id]],dataset!$A$2:$I$2533,7,FALSE)</f>
        <v>7.7</v>
      </c>
      <c r="G921">
        <f>VLOOKUP(dataset_table[[#This Row],[id]],dataset!$A$2:$I$2533,8,FALSE)</f>
        <v>89</v>
      </c>
      <c r="H921">
        <f>VLOOKUP(dataset_table[[#This Row],[id]],dataset!$A$2:$I$2533,9,FALSE)</f>
        <v>0</v>
      </c>
    </row>
    <row r="922" spans="1:8">
      <c r="A922">
        <f>A921+1</f>
        <v>920</v>
      </c>
      <c r="B922" t="str">
        <f>VLOOKUP(dataset_table[[#This Row],[id]],dataset!$A$2:$I$2533,2,FALSE)</f>
        <v>Fireworks</v>
      </c>
      <c r="C922" t="str">
        <f>VLOOKUP(dataset_table[[#This Row],[id]],dataset!$A$2:$I$2533,3,FALSE)</f>
        <v>Takeshi Kitano</v>
      </c>
      <c r="D922">
        <f>VLOOKUP(dataset_table[[#This Row],[id]],dataset!$A$2:$I$2533,4,FALSE)</f>
        <v>1997</v>
      </c>
      <c r="E922">
        <f>VLOOKUP(dataset_table[[#This Row],[id]],dataset!$A$2:$I$2533,5,FALSE)</f>
        <v>103</v>
      </c>
      <c r="F922">
        <f>VLOOKUP(dataset_table[[#This Row],[id]],dataset!$A$2:$I$2533,7,FALSE)</f>
        <v>7.7</v>
      </c>
      <c r="G922">
        <f>VLOOKUP(dataset_table[[#This Row],[id]],dataset!$A$2:$I$2533,8,FALSE)</f>
        <v>83</v>
      </c>
      <c r="H922">
        <f>VLOOKUP(dataset_table[[#This Row],[id]],dataset!$A$2:$I$2533,9,FALSE)</f>
        <v>0.23</v>
      </c>
    </row>
    <row r="923" spans="1:8">
      <c r="A923">
        <f>A922+1</f>
        <v>921</v>
      </c>
      <c r="B923" t="str">
        <f>VLOOKUP(dataset_table[[#This Row],[id]],dataset!$A$2:$I$2533,2,FALSE)</f>
        <v>The Purple Rose of Cairo</v>
      </c>
      <c r="C923" t="str">
        <f>VLOOKUP(dataset_table[[#This Row],[id]],dataset!$A$2:$I$2533,3,FALSE)</f>
        <v>Woody Allen</v>
      </c>
      <c r="D923">
        <f>VLOOKUP(dataset_table[[#This Row],[id]],dataset!$A$2:$I$2533,4,FALSE)</f>
        <v>1985</v>
      </c>
      <c r="E923">
        <f>VLOOKUP(dataset_table[[#This Row],[id]],dataset!$A$2:$I$2533,5,FALSE)</f>
        <v>82</v>
      </c>
      <c r="F923">
        <f>VLOOKUP(dataset_table[[#This Row],[id]],dataset!$A$2:$I$2533,7,FALSE)</f>
        <v>7.7</v>
      </c>
      <c r="G923">
        <f>VLOOKUP(dataset_table[[#This Row],[id]],dataset!$A$2:$I$2533,8,FALSE)</f>
        <v>75</v>
      </c>
      <c r="H923">
        <f>VLOOKUP(dataset_table[[#This Row],[id]],dataset!$A$2:$I$2533,9,FALSE)</f>
        <v>10.63</v>
      </c>
    </row>
    <row r="924" spans="1:8">
      <c r="A924">
        <f>A923+1</f>
        <v>922</v>
      </c>
      <c r="B924" t="str">
        <f>VLOOKUP(dataset_table[[#This Row],[id]],dataset!$A$2:$I$2533,2,FALSE)</f>
        <v>The Muppet Christmas Carol</v>
      </c>
      <c r="C924" t="str">
        <f>VLOOKUP(dataset_table[[#This Row],[id]],dataset!$A$2:$I$2533,3,FALSE)</f>
        <v>Brian Henson</v>
      </c>
      <c r="D924">
        <f>VLOOKUP(dataset_table[[#This Row],[id]],dataset!$A$2:$I$2533,4,FALSE)</f>
        <v>1992</v>
      </c>
      <c r="E924">
        <f>VLOOKUP(dataset_table[[#This Row],[id]],dataset!$A$2:$I$2533,5,FALSE)</f>
        <v>85</v>
      </c>
      <c r="F924">
        <f>VLOOKUP(dataset_table[[#This Row],[id]],dataset!$A$2:$I$2533,7,FALSE)</f>
        <v>7.7</v>
      </c>
      <c r="G924">
        <f>VLOOKUP(dataset_table[[#This Row],[id]],dataset!$A$2:$I$2533,8,FALSE)</f>
        <v>64</v>
      </c>
      <c r="H924">
        <f>VLOOKUP(dataset_table[[#This Row],[id]],dataset!$A$2:$I$2533,9,FALSE)</f>
        <v>27.28</v>
      </c>
    </row>
    <row r="925" spans="1:8">
      <c r="A925">
        <f>A924+1</f>
        <v>923</v>
      </c>
      <c r="B925" t="str">
        <f>VLOOKUP(dataset_table[[#This Row],[id]],dataset!$A$2:$I$2533,2,FALSE)</f>
        <v>The Past</v>
      </c>
      <c r="C925" t="str">
        <f>VLOOKUP(dataset_table[[#This Row],[id]],dataset!$A$2:$I$2533,3,FALSE)</f>
        <v>Asghar Farhadi</v>
      </c>
      <c r="D925">
        <f>VLOOKUP(dataset_table[[#This Row],[id]],dataset!$A$2:$I$2533,4,FALSE)</f>
        <v>2013</v>
      </c>
      <c r="E925">
        <f>VLOOKUP(dataset_table[[#This Row],[id]],dataset!$A$2:$I$2533,5,FALSE)</f>
        <v>130</v>
      </c>
      <c r="F925">
        <f>VLOOKUP(dataset_table[[#This Row],[id]],dataset!$A$2:$I$2533,7,FALSE)</f>
        <v>7.7</v>
      </c>
      <c r="G925">
        <f>VLOOKUP(dataset_table[[#This Row],[id]],dataset!$A$2:$I$2533,8,FALSE)</f>
        <v>85</v>
      </c>
      <c r="H925">
        <f>VLOOKUP(dataset_table[[#This Row],[id]],dataset!$A$2:$I$2533,9,FALSE)</f>
        <v>1.33</v>
      </c>
    </row>
    <row r="926" spans="1:8">
      <c r="A926">
        <f>A925+1</f>
        <v>924</v>
      </c>
      <c r="B926" t="str">
        <f>VLOOKUP(dataset_table[[#This Row],[id]],dataset!$A$2:$I$2533,2,FALSE)</f>
        <v>Zelig</v>
      </c>
      <c r="C926" t="str">
        <f>VLOOKUP(dataset_table[[#This Row],[id]],dataset!$A$2:$I$2533,3,FALSE)</f>
        <v>Woody Allen</v>
      </c>
      <c r="D926">
        <f>VLOOKUP(dataset_table[[#This Row],[id]],dataset!$A$2:$I$2533,4,FALSE)</f>
        <v>1983</v>
      </c>
      <c r="E926">
        <f>VLOOKUP(dataset_table[[#This Row],[id]],dataset!$A$2:$I$2533,5,FALSE)</f>
        <v>79</v>
      </c>
      <c r="F926">
        <f>VLOOKUP(dataset_table[[#This Row],[id]],dataset!$A$2:$I$2533,7,FALSE)</f>
        <v>7.7</v>
      </c>
      <c r="G926">
        <f>VLOOKUP(dataset_table[[#This Row],[id]],dataset!$A$2:$I$2533,8,FALSE)</f>
        <v>0</v>
      </c>
      <c r="H926">
        <f>VLOOKUP(dataset_table[[#This Row],[id]],dataset!$A$2:$I$2533,9,FALSE)</f>
        <v>11.8</v>
      </c>
    </row>
    <row r="927" spans="1:8">
      <c r="A927">
        <f>A926+1</f>
        <v>925</v>
      </c>
      <c r="B927" t="str">
        <f>VLOOKUP(dataset_table[[#This Row],[id]],dataset!$A$2:$I$2533,2,FALSE)</f>
        <v>The Edge of Heaven</v>
      </c>
      <c r="C927" t="str">
        <f>VLOOKUP(dataset_table[[#This Row],[id]],dataset!$A$2:$I$2533,3,FALSE)</f>
        <v>Fatih Akin</v>
      </c>
      <c r="D927">
        <f>VLOOKUP(dataset_table[[#This Row],[id]],dataset!$A$2:$I$2533,4,FALSE)</f>
        <v>2007</v>
      </c>
      <c r="E927">
        <f>VLOOKUP(dataset_table[[#This Row],[id]],dataset!$A$2:$I$2533,5,FALSE)</f>
        <v>122</v>
      </c>
      <c r="F927">
        <f>VLOOKUP(dataset_table[[#This Row],[id]],dataset!$A$2:$I$2533,7,FALSE)</f>
        <v>7.7</v>
      </c>
      <c r="G927">
        <f>VLOOKUP(dataset_table[[#This Row],[id]],dataset!$A$2:$I$2533,8,FALSE)</f>
        <v>85</v>
      </c>
      <c r="H927">
        <f>VLOOKUP(dataset_table[[#This Row],[id]],dataset!$A$2:$I$2533,9,FALSE)</f>
        <v>0.74</v>
      </c>
    </row>
    <row r="928" spans="1:8">
      <c r="A928">
        <f>A927+1</f>
        <v>926</v>
      </c>
      <c r="B928" t="str">
        <f>VLOOKUP(dataset_table[[#This Row],[id]],dataset!$A$2:$I$2533,2,FALSE)</f>
        <v>Avatar: The Way of Water</v>
      </c>
      <c r="C928" t="str">
        <f>VLOOKUP(dataset_table[[#This Row],[id]],dataset!$A$2:$I$2533,3,FALSE)</f>
        <v>James Cameron</v>
      </c>
      <c r="D928">
        <f>VLOOKUP(dataset_table[[#This Row],[id]],dataset!$A$2:$I$2533,4,FALSE)</f>
        <v>2022</v>
      </c>
      <c r="E928">
        <f>VLOOKUP(dataset_table[[#This Row],[id]],dataset!$A$2:$I$2533,5,FALSE)</f>
        <v>192</v>
      </c>
      <c r="F928">
        <f>VLOOKUP(dataset_table[[#This Row],[id]],dataset!$A$2:$I$2533,7,FALSE)</f>
        <v>7.6</v>
      </c>
      <c r="G928">
        <f>VLOOKUP(dataset_table[[#This Row],[id]],dataset!$A$2:$I$2533,8,FALSE)</f>
        <v>67</v>
      </c>
      <c r="H928">
        <f>VLOOKUP(dataset_table[[#This Row],[id]],dataset!$A$2:$I$2533,9,FALSE)</f>
        <v>659.68</v>
      </c>
    </row>
    <row r="929" spans="1:8">
      <c r="A929">
        <f>A928+1</f>
        <v>927</v>
      </c>
      <c r="B929" t="str">
        <f>VLOOKUP(dataset_table[[#This Row],[id]],dataset!$A$2:$I$2533,2,FALSE)</f>
        <v>Harry Potter and the Sorcerer's Stone</v>
      </c>
      <c r="C929" t="str">
        <f>VLOOKUP(dataset_table[[#This Row],[id]],dataset!$A$2:$I$2533,3,FALSE)</f>
        <v>Chris Columbus</v>
      </c>
      <c r="D929">
        <f>VLOOKUP(dataset_table[[#This Row],[id]],dataset!$A$2:$I$2533,4,FALSE)</f>
        <v>2001</v>
      </c>
      <c r="E929">
        <f>VLOOKUP(dataset_table[[#This Row],[id]],dataset!$A$2:$I$2533,5,FALSE)</f>
        <v>152</v>
      </c>
      <c r="F929">
        <f>VLOOKUP(dataset_table[[#This Row],[id]],dataset!$A$2:$I$2533,7,FALSE)</f>
        <v>7.6</v>
      </c>
      <c r="G929">
        <f>VLOOKUP(dataset_table[[#This Row],[id]],dataset!$A$2:$I$2533,8,FALSE)</f>
        <v>65</v>
      </c>
      <c r="H929">
        <f>VLOOKUP(dataset_table[[#This Row],[id]],dataset!$A$2:$I$2533,9,FALSE)</f>
        <v>317.58</v>
      </c>
    </row>
    <row r="930" spans="1:8">
      <c r="A930">
        <f>A929+1</f>
        <v>928</v>
      </c>
      <c r="B930" t="str">
        <f>VLOOKUP(dataset_table[[#This Row],[id]],dataset!$A$2:$I$2533,2,FALSE)</f>
        <v>Once Upon a Time in Hollywood</v>
      </c>
      <c r="C930" t="str">
        <f>VLOOKUP(dataset_table[[#This Row],[id]],dataset!$A$2:$I$2533,3,FALSE)</f>
        <v>Quentin Tarantino</v>
      </c>
      <c r="D930">
        <f>VLOOKUP(dataset_table[[#This Row],[id]],dataset!$A$2:$I$2533,4,FALSE)</f>
        <v>2019</v>
      </c>
      <c r="E930">
        <f>VLOOKUP(dataset_table[[#This Row],[id]],dataset!$A$2:$I$2533,5,FALSE)</f>
        <v>161</v>
      </c>
      <c r="F930">
        <f>VLOOKUP(dataset_table[[#This Row],[id]],dataset!$A$2:$I$2533,7,FALSE)</f>
        <v>7.6</v>
      </c>
      <c r="G930">
        <f>VLOOKUP(dataset_table[[#This Row],[id]],dataset!$A$2:$I$2533,8,FALSE)</f>
        <v>83</v>
      </c>
      <c r="H930">
        <f>VLOOKUP(dataset_table[[#This Row],[id]],dataset!$A$2:$I$2533,9,FALSE)</f>
        <v>142.5</v>
      </c>
    </row>
    <row r="931" spans="1:8">
      <c r="A931">
        <f>A930+1</f>
        <v>929</v>
      </c>
      <c r="B931" t="str">
        <f>VLOOKUP(dataset_table[[#This Row],[id]],dataset!$A$2:$I$2533,2,FALSE)</f>
        <v>American Psycho</v>
      </c>
      <c r="C931" t="str">
        <f>VLOOKUP(dataset_table[[#This Row],[id]],dataset!$A$2:$I$2533,3,FALSE)</f>
        <v>Mary Harron</v>
      </c>
      <c r="D931">
        <f>VLOOKUP(dataset_table[[#This Row],[id]],dataset!$A$2:$I$2533,4,FALSE)</f>
        <v>2000</v>
      </c>
      <c r="E931">
        <f>VLOOKUP(dataset_table[[#This Row],[id]],dataset!$A$2:$I$2533,5,FALSE)</f>
        <v>102</v>
      </c>
      <c r="F931">
        <f>VLOOKUP(dataset_table[[#This Row],[id]],dataset!$A$2:$I$2533,7,FALSE)</f>
        <v>7.6</v>
      </c>
      <c r="G931">
        <f>VLOOKUP(dataset_table[[#This Row],[id]],dataset!$A$2:$I$2533,8,FALSE)</f>
        <v>64</v>
      </c>
      <c r="H931">
        <f>VLOOKUP(dataset_table[[#This Row],[id]],dataset!$A$2:$I$2533,9,FALSE)</f>
        <v>15.07</v>
      </c>
    </row>
    <row r="932" spans="1:8">
      <c r="A932">
        <f>A931+1</f>
        <v>930</v>
      </c>
      <c r="B932" t="str">
        <f>VLOOKUP(dataset_table[[#This Row],[id]],dataset!$A$2:$I$2533,2,FALSE)</f>
        <v>The Fifth Element</v>
      </c>
      <c r="C932" t="str">
        <f>VLOOKUP(dataset_table[[#This Row],[id]],dataset!$A$2:$I$2533,3,FALSE)</f>
        <v>Luc Besson</v>
      </c>
      <c r="D932">
        <f>VLOOKUP(dataset_table[[#This Row],[id]],dataset!$A$2:$I$2533,4,FALSE)</f>
        <v>1997</v>
      </c>
      <c r="E932">
        <f>VLOOKUP(dataset_table[[#This Row],[id]],dataset!$A$2:$I$2533,5,FALSE)</f>
        <v>126</v>
      </c>
      <c r="F932">
        <f>VLOOKUP(dataset_table[[#This Row],[id]],dataset!$A$2:$I$2533,7,FALSE)</f>
        <v>7.6</v>
      </c>
      <c r="G932">
        <f>VLOOKUP(dataset_table[[#This Row],[id]],dataset!$A$2:$I$2533,8,FALSE)</f>
        <v>52</v>
      </c>
      <c r="H932">
        <f>VLOOKUP(dataset_table[[#This Row],[id]],dataset!$A$2:$I$2533,9,FALSE)</f>
        <v>63.54</v>
      </c>
    </row>
    <row r="933" spans="1:8">
      <c r="A933">
        <f>A932+1</f>
        <v>931</v>
      </c>
      <c r="B933" t="str">
        <f>VLOOKUP(dataset_table[[#This Row],[id]],dataset!$A$2:$I$2533,2,FALSE)</f>
        <v>Superbad</v>
      </c>
      <c r="C933" t="str">
        <f>VLOOKUP(dataset_table[[#This Row],[id]],dataset!$A$2:$I$2533,3,FALSE)</f>
        <v>Greg Mottola</v>
      </c>
      <c r="D933">
        <f>VLOOKUP(dataset_table[[#This Row],[id]],dataset!$A$2:$I$2533,4,FALSE)</f>
        <v>2007</v>
      </c>
      <c r="E933">
        <f>VLOOKUP(dataset_table[[#This Row],[id]],dataset!$A$2:$I$2533,5,FALSE)</f>
        <v>113</v>
      </c>
      <c r="F933">
        <f>VLOOKUP(dataset_table[[#This Row],[id]],dataset!$A$2:$I$2533,7,FALSE)</f>
        <v>7.6</v>
      </c>
      <c r="G933">
        <f>VLOOKUP(dataset_table[[#This Row],[id]],dataset!$A$2:$I$2533,8,FALSE)</f>
        <v>76</v>
      </c>
      <c r="H933">
        <f>VLOOKUP(dataset_table[[#This Row],[id]],dataset!$A$2:$I$2533,9,FALSE)</f>
        <v>121.46</v>
      </c>
    </row>
    <row r="934" spans="1:8">
      <c r="A934">
        <f>A933+1</f>
        <v>932</v>
      </c>
      <c r="B934" t="str">
        <f>VLOOKUP(dataset_table[[#This Row],[id]],dataset!$A$2:$I$2533,2,FALSE)</f>
        <v>The Royal Tenenbaums</v>
      </c>
      <c r="C934" t="str">
        <f>VLOOKUP(dataset_table[[#This Row],[id]],dataset!$A$2:$I$2533,3,FALSE)</f>
        <v>Wes Anderson</v>
      </c>
      <c r="D934">
        <f>VLOOKUP(dataset_table[[#This Row],[id]],dataset!$A$2:$I$2533,4,FALSE)</f>
        <v>2001</v>
      </c>
      <c r="E934">
        <f>VLOOKUP(dataset_table[[#This Row],[id]],dataset!$A$2:$I$2533,5,FALSE)</f>
        <v>110</v>
      </c>
      <c r="F934">
        <f>VLOOKUP(dataset_table[[#This Row],[id]],dataset!$A$2:$I$2533,7,FALSE)</f>
        <v>7.6</v>
      </c>
      <c r="G934">
        <f>VLOOKUP(dataset_table[[#This Row],[id]],dataset!$A$2:$I$2533,8,FALSE)</f>
        <v>76</v>
      </c>
      <c r="H934">
        <f>VLOOKUP(dataset_table[[#This Row],[id]],dataset!$A$2:$I$2533,9,FALSE)</f>
        <v>52.36</v>
      </c>
    </row>
    <row r="935" spans="1:8">
      <c r="A935">
        <f>A934+1</f>
        <v>933</v>
      </c>
      <c r="B935">
        <f>VLOOKUP(dataset_table[[#This Row],[id]],dataset!$A$2:$I$2533,2,FALSE)</f>
        <v>300</v>
      </c>
      <c r="C935" t="str">
        <f>VLOOKUP(dataset_table[[#This Row],[id]],dataset!$A$2:$I$2533,3,FALSE)</f>
        <v>Zack Snyder</v>
      </c>
      <c r="D935">
        <f>VLOOKUP(dataset_table[[#This Row],[id]],dataset!$A$2:$I$2533,4,FALSE)</f>
        <v>2006</v>
      </c>
      <c r="E935">
        <f>VLOOKUP(dataset_table[[#This Row],[id]],dataset!$A$2:$I$2533,5,FALSE)</f>
        <v>117</v>
      </c>
      <c r="F935">
        <f>VLOOKUP(dataset_table[[#This Row],[id]],dataset!$A$2:$I$2533,7,FALSE)</f>
        <v>7.6</v>
      </c>
      <c r="G935">
        <f>VLOOKUP(dataset_table[[#This Row],[id]],dataset!$A$2:$I$2533,8,FALSE)</f>
        <v>52</v>
      </c>
      <c r="H935">
        <f>VLOOKUP(dataset_table[[#This Row],[id]],dataset!$A$2:$I$2533,9,FALSE)</f>
        <v>210.61</v>
      </c>
    </row>
    <row r="936" spans="1:8">
      <c r="A936">
        <f>A935+1</f>
        <v>934</v>
      </c>
      <c r="B936" t="str">
        <f>VLOOKUP(dataset_table[[#This Row],[id]],dataset!$A$2:$I$2533,2,FALSE)</f>
        <v>Watchmen</v>
      </c>
      <c r="C936" t="str">
        <f>VLOOKUP(dataset_table[[#This Row],[id]],dataset!$A$2:$I$2533,3,FALSE)</f>
        <v>Zack Snyder</v>
      </c>
      <c r="D936">
        <f>VLOOKUP(dataset_table[[#This Row],[id]],dataset!$A$2:$I$2533,4,FALSE)</f>
        <v>2009</v>
      </c>
      <c r="E936">
        <f>VLOOKUP(dataset_table[[#This Row],[id]],dataset!$A$2:$I$2533,5,FALSE)</f>
        <v>162</v>
      </c>
      <c r="F936">
        <f>VLOOKUP(dataset_table[[#This Row],[id]],dataset!$A$2:$I$2533,7,FALSE)</f>
        <v>7.6</v>
      </c>
      <c r="G936">
        <f>VLOOKUP(dataset_table[[#This Row],[id]],dataset!$A$2:$I$2533,8,FALSE)</f>
        <v>56</v>
      </c>
      <c r="H936">
        <f>VLOOKUP(dataset_table[[#This Row],[id]],dataset!$A$2:$I$2533,9,FALSE)</f>
        <v>107.51</v>
      </c>
    </row>
    <row r="937" spans="1:8">
      <c r="A937">
        <f>A936+1</f>
        <v>935</v>
      </c>
      <c r="B937" t="str">
        <f>VLOOKUP(dataset_table[[#This Row],[id]],dataset!$A$2:$I$2533,2,FALSE)</f>
        <v>Deadpool 2</v>
      </c>
      <c r="C937" t="str">
        <f>VLOOKUP(dataset_table[[#This Row],[id]],dataset!$A$2:$I$2533,3,FALSE)</f>
        <v>David Leitch</v>
      </c>
      <c r="D937">
        <f>VLOOKUP(dataset_table[[#This Row],[id]],dataset!$A$2:$I$2533,4,FALSE)</f>
        <v>2018</v>
      </c>
      <c r="E937">
        <f>VLOOKUP(dataset_table[[#This Row],[id]],dataset!$A$2:$I$2533,5,FALSE)</f>
        <v>119</v>
      </c>
      <c r="F937">
        <f>VLOOKUP(dataset_table[[#This Row],[id]],dataset!$A$2:$I$2533,7,FALSE)</f>
        <v>7.6</v>
      </c>
      <c r="G937">
        <f>VLOOKUP(dataset_table[[#This Row],[id]],dataset!$A$2:$I$2533,8,FALSE)</f>
        <v>66</v>
      </c>
      <c r="H937">
        <f>VLOOKUP(dataset_table[[#This Row],[id]],dataset!$A$2:$I$2533,9,FALSE)</f>
        <v>324.58999999999997</v>
      </c>
    </row>
    <row r="938" spans="1:8">
      <c r="A938">
        <f>A937+1</f>
        <v>936</v>
      </c>
      <c r="B938" t="str">
        <f>VLOOKUP(dataset_table[[#This Row],[id]],dataset!$A$2:$I$2533,2,FALSE)</f>
        <v>Guardians of the Galaxy Vol. 2</v>
      </c>
      <c r="C938" t="str">
        <f>VLOOKUP(dataset_table[[#This Row],[id]],dataset!$A$2:$I$2533,3,FALSE)</f>
        <v>James Gunn</v>
      </c>
      <c r="D938">
        <f>VLOOKUP(dataset_table[[#This Row],[id]],dataset!$A$2:$I$2533,4,FALSE)</f>
        <v>2017</v>
      </c>
      <c r="E938">
        <f>VLOOKUP(dataset_table[[#This Row],[id]],dataset!$A$2:$I$2533,5,FALSE)</f>
        <v>136</v>
      </c>
      <c r="F938">
        <f>VLOOKUP(dataset_table[[#This Row],[id]],dataset!$A$2:$I$2533,7,FALSE)</f>
        <v>7.6</v>
      </c>
      <c r="G938">
        <f>VLOOKUP(dataset_table[[#This Row],[id]],dataset!$A$2:$I$2533,8,FALSE)</f>
        <v>67</v>
      </c>
      <c r="H938">
        <f>VLOOKUP(dataset_table[[#This Row],[id]],dataset!$A$2:$I$2533,9,FALSE)</f>
        <v>389.81</v>
      </c>
    </row>
    <row r="939" spans="1:8">
      <c r="A939">
        <f>A938+1</f>
        <v>937</v>
      </c>
      <c r="B939" t="str">
        <f>VLOOKUP(dataset_table[[#This Row],[id]],dataset!$A$2:$I$2533,2,FALSE)</f>
        <v>Moana</v>
      </c>
      <c r="C939" t="str">
        <f>VLOOKUP(dataset_table[[#This Row],[id]],dataset!$A$2:$I$2533,3,FALSE)</f>
        <v>Ron Clements</v>
      </c>
      <c r="D939">
        <f>VLOOKUP(dataset_table[[#This Row],[id]],dataset!$A$2:$I$2533,4,FALSE)</f>
        <v>2016</v>
      </c>
      <c r="E939">
        <f>VLOOKUP(dataset_table[[#This Row],[id]],dataset!$A$2:$I$2533,5,FALSE)</f>
        <v>107</v>
      </c>
      <c r="F939">
        <f>VLOOKUP(dataset_table[[#This Row],[id]],dataset!$A$2:$I$2533,7,FALSE)</f>
        <v>7.6</v>
      </c>
      <c r="G939">
        <f>VLOOKUP(dataset_table[[#This Row],[id]],dataset!$A$2:$I$2533,8,FALSE)</f>
        <v>81</v>
      </c>
      <c r="H939">
        <f>VLOOKUP(dataset_table[[#This Row],[id]],dataset!$A$2:$I$2533,9,FALSE)</f>
        <v>248.76</v>
      </c>
    </row>
    <row r="940" spans="1:8">
      <c r="A940">
        <f>A939+1</f>
        <v>938</v>
      </c>
      <c r="B940" t="str">
        <f>VLOOKUP(dataset_table[[#This Row],[id]],dataset!$A$2:$I$2533,2,FALSE)</f>
        <v>RoboCop</v>
      </c>
      <c r="C940" t="str">
        <f>VLOOKUP(dataset_table[[#This Row],[id]],dataset!$A$2:$I$2533,3,FALSE)</f>
        <v>Paul Verhoeven</v>
      </c>
      <c r="D940">
        <f>VLOOKUP(dataset_table[[#This Row],[id]],dataset!$A$2:$I$2533,4,FALSE)</f>
        <v>1987</v>
      </c>
      <c r="E940">
        <f>VLOOKUP(dataset_table[[#This Row],[id]],dataset!$A$2:$I$2533,5,FALSE)</f>
        <v>102</v>
      </c>
      <c r="F940">
        <f>VLOOKUP(dataset_table[[#This Row],[id]],dataset!$A$2:$I$2533,7,FALSE)</f>
        <v>7.6</v>
      </c>
      <c r="G940">
        <f>VLOOKUP(dataset_table[[#This Row],[id]],dataset!$A$2:$I$2533,8,FALSE)</f>
        <v>70</v>
      </c>
      <c r="H940">
        <f>VLOOKUP(dataset_table[[#This Row],[id]],dataset!$A$2:$I$2533,9,FALSE)</f>
        <v>53.42</v>
      </c>
    </row>
    <row r="941" spans="1:8">
      <c r="A941">
        <f>A940+1</f>
        <v>939</v>
      </c>
      <c r="B941" t="str">
        <f>VLOOKUP(dataset_table[[#This Row],[id]],dataset!$A$2:$I$2533,2,FALSE)</f>
        <v>Kick-Ass</v>
      </c>
      <c r="C941" t="str">
        <f>VLOOKUP(dataset_table[[#This Row],[id]],dataset!$A$2:$I$2533,3,FALSE)</f>
        <v>Matthew Vaughn</v>
      </c>
      <c r="D941">
        <f>VLOOKUP(dataset_table[[#This Row],[id]],dataset!$A$2:$I$2533,4,FALSE)</f>
        <v>2010</v>
      </c>
      <c r="E941">
        <f>VLOOKUP(dataset_table[[#This Row],[id]],dataset!$A$2:$I$2533,5,FALSE)</f>
        <v>117</v>
      </c>
      <c r="F941">
        <f>VLOOKUP(dataset_table[[#This Row],[id]],dataset!$A$2:$I$2533,7,FALSE)</f>
        <v>7.6</v>
      </c>
      <c r="G941">
        <f>VLOOKUP(dataset_table[[#This Row],[id]],dataset!$A$2:$I$2533,8,FALSE)</f>
        <v>66</v>
      </c>
      <c r="H941">
        <f>VLOOKUP(dataset_table[[#This Row],[id]],dataset!$A$2:$I$2533,9,FALSE)</f>
        <v>48.07</v>
      </c>
    </row>
    <row r="942" spans="1:8">
      <c r="A942">
        <f>A941+1</f>
        <v>940</v>
      </c>
      <c r="B942" t="str">
        <f>VLOOKUP(dataset_table[[#This Row],[id]],dataset!$A$2:$I$2533,2,FALSE)</f>
        <v>Sicario</v>
      </c>
      <c r="C942" t="str">
        <f>VLOOKUP(dataset_table[[#This Row],[id]],dataset!$A$2:$I$2533,3,FALSE)</f>
        <v>Denis Villeneuve</v>
      </c>
      <c r="D942">
        <f>VLOOKUP(dataset_table[[#This Row],[id]],dataset!$A$2:$I$2533,4,FALSE)</f>
        <v>2015</v>
      </c>
      <c r="E942">
        <f>VLOOKUP(dataset_table[[#This Row],[id]],dataset!$A$2:$I$2533,5,FALSE)</f>
        <v>121</v>
      </c>
      <c r="F942">
        <f>VLOOKUP(dataset_table[[#This Row],[id]],dataset!$A$2:$I$2533,7,FALSE)</f>
        <v>7.6</v>
      </c>
      <c r="G942">
        <f>VLOOKUP(dataset_table[[#This Row],[id]],dataset!$A$2:$I$2533,8,FALSE)</f>
        <v>82</v>
      </c>
      <c r="H942">
        <f>VLOOKUP(dataset_table[[#This Row],[id]],dataset!$A$2:$I$2533,9,FALSE)</f>
        <v>46.89</v>
      </c>
    </row>
    <row r="943" spans="1:8">
      <c r="A943">
        <f>A942+1</f>
        <v>941</v>
      </c>
      <c r="B943" t="str">
        <f>VLOOKUP(dataset_table[[#This Row],[id]],dataset!$A$2:$I$2533,2,FALSE)</f>
        <v>My Cousin Vinny</v>
      </c>
      <c r="C943" t="str">
        <f>VLOOKUP(dataset_table[[#This Row],[id]],dataset!$A$2:$I$2533,3,FALSE)</f>
        <v>Jonathan Lynn</v>
      </c>
      <c r="D943">
        <f>VLOOKUP(dataset_table[[#This Row],[id]],dataset!$A$2:$I$2533,4,FALSE)</f>
        <v>1992</v>
      </c>
      <c r="E943">
        <f>VLOOKUP(dataset_table[[#This Row],[id]],dataset!$A$2:$I$2533,5,FALSE)</f>
        <v>120</v>
      </c>
      <c r="F943">
        <f>VLOOKUP(dataset_table[[#This Row],[id]],dataset!$A$2:$I$2533,7,FALSE)</f>
        <v>7.6</v>
      </c>
      <c r="G943">
        <f>VLOOKUP(dataset_table[[#This Row],[id]],dataset!$A$2:$I$2533,8,FALSE)</f>
        <v>68</v>
      </c>
      <c r="H943">
        <f>VLOOKUP(dataset_table[[#This Row],[id]],dataset!$A$2:$I$2533,9,FALSE)</f>
        <v>52.93</v>
      </c>
    </row>
    <row r="944" spans="1:8">
      <c r="A944">
        <f>A943+1</f>
        <v>942</v>
      </c>
      <c r="B944" t="str">
        <f>VLOOKUP(dataset_table[[#This Row],[id]],dataset!$A$2:$I$2533,2,FALSE)</f>
        <v>Rushmore</v>
      </c>
      <c r="C944" t="str">
        <f>VLOOKUP(dataset_table[[#This Row],[id]],dataset!$A$2:$I$2533,3,FALSE)</f>
        <v>Wes Anderson</v>
      </c>
      <c r="D944">
        <f>VLOOKUP(dataset_table[[#This Row],[id]],dataset!$A$2:$I$2533,4,FALSE)</f>
        <v>1998</v>
      </c>
      <c r="E944">
        <f>VLOOKUP(dataset_table[[#This Row],[id]],dataset!$A$2:$I$2533,5,FALSE)</f>
        <v>93</v>
      </c>
      <c r="F944">
        <f>VLOOKUP(dataset_table[[#This Row],[id]],dataset!$A$2:$I$2533,7,FALSE)</f>
        <v>7.6</v>
      </c>
      <c r="G944">
        <f>VLOOKUP(dataset_table[[#This Row],[id]],dataset!$A$2:$I$2533,8,FALSE)</f>
        <v>86</v>
      </c>
      <c r="H944">
        <f>VLOOKUP(dataset_table[[#This Row],[id]],dataset!$A$2:$I$2533,9,FALSE)</f>
        <v>17.11</v>
      </c>
    </row>
    <row r="945" spans="1:8">
      <c r="A945">
        <f>A944+1</f>
        <v>943</v>
      </c>
      <c r="B945" t="str">
        <f>VLOOKUP(dataset_table[[#This Row],[id]],dataset!$A$2:$I$2533,2,FALSE)</f>
        <v>Saw</v>
      </c>
      <c r="C945" t="str">
        <f>VLOOKUP(dataset_table[[#This Row],[id]],dataset!$A$2:$I$2533,3,FALSE)</f>
        <v>James Wan</v>
      </c>
      <c r="D945">
        <f>VLOOKUP(dataset_table[[#This Row],[id]],dataset!$A$2:$I$2533,4,FALSE)</f>
        <v>2004</v>
      </c>
      <c r="E945">
        <f>VLOOKUP(dataset_table[[#This Row],[id]],dataset!$A$2:$I$2533,5,FALSE)</f>
        <v>103</v>
      </c>
      <c r="F945">
        <f>VLOOKUP(dataset_table[[#This Row],[id]],dataset!$A$2:$I$2533,7,FALSE)</f>
        <v>7.6</v>
      </c>
      <c r="G945">
        <f>VLOOKUP(dataset_table[[#This Row],[id]],dataset!$A$2:$I$2533,8,FALSE)</f>
        <v>46</v>
      </c>
      <c r="H945">
        <f>VLOOKUP(dataset_table[[#This Row],[id]],dataset!$A$2:$I$2533,9,FALSE)</f>
        <v>56</v>
      </c>
    </row>
    <row r="946" spans="1:8">
      <c r="A946">
        <f>A945+1</f>
        <v>944</v>
      </c>
      <c r="B946" t="str">
        <f>VLOOKUP(dataset_table[[#This Row],[id]],dataset!$A$2:$I$2533,2,FALSE)</f>
        <v>Office Space</v>
      </c>
      <c r="C946" t="str">
        <f>VLOOKUP(dataset_table[[#This Row],[id]],dataset!$A$2:$I$2533,3,FALSE)</f>
        <v>Mike Judge</v>
      </c>
      <c r="D946">
        <f>VLOOKUP(dataset_table[[#This Row],[id]],dataset!$A$2:$I$2533,4,FALSE)</f>
        <v>1999</v>
      </c>
      <c r="E946">
        <f>VLOOKUP(dataset_table[[#This Row],[id]],dataset!$A$2:$I$2533,5,FALSE)</f>
        <v>89</v>
      </c>
      <c r="F946">
        <f>VLOOKUP(dataset_table[[#This Row],[id]],dataset!$A$2:$I$2533,7,FALSE)</f>
        <v>7.6</v>
      </c>
      <c r="G946">
        <f>VLOOKUP(dataset_table[[#This Row],[id]],dataset!$A$2:$I$2533,8,FALSE)</f>
        <v>68</v>
      </c>
      <c r="H946">
        <f>VLOOKUP(dataset_table[[#This Row],[id]],dataset!$A$2:$I$2533,9,FALSE)</f>
        <v>10.82</v>
      </c>
    </row>
    <row r="947" spans="1:8">
      <c r="A947">
        <f>A946+1</f>
        <v>945</v>
      </c>
      <c r="B947" t="str">
        <f>VLOOKUP(dataset_table[[#This Row],[id]],dataset!$A$2:$I$2533,2,FALSE)</f>
        <v>Moneyball</v>
      </c>
      <c r="C947" t="str">
        <f>VLOOKUP(dataset_table[[#This Row],[id]],dataset!$A$2:$I$2533,3,FALSE)</f>
        <v>Bennett Miller</v>
      </c>
      <c r="D947">
        <f>VLOOKUP(dataset_table[[#This Row],[id]],dataset!$A$2:$I$2533,4,FALSE)</f>
        <v>2011</v>
      </c>
      <c r="E947">
        <f>VLOOKUP(dataset_table[[#This Row],[id]],dataset!$A$2:$I$2533,5,FALSE)</f>
        <v>133</v>
      </c>
      <c r="F947">
        <f>VLOOKUP(dataset_table[[#This Row],[id]],dataset!$A$2:$I$2533,7,FALSE)</f>
        <v>7.6</v>
      </c>
      <c r="G947">
        <f>VLOOKUP(dataset_table[[#This Row],[id]],dataset!$A$2:$I$2533,8,FALSE)</f>
        <v>87</v>
      </c>
      <c r="H947">
        <f>VLOOKUP(dataset_table[[#This Row],[id]],dataset!$A$2:$I$2533,9,FALSE)</f>
        <v>75.61</v>
      </c>
    </row>
    <row r="948" spans="1:8">
      <c r="A948">
        <f>A947+1</f>
        <v>946</v>
      </c>
      <c r="B948" t="str">
        <f>VLOOKUP(dataset_table[[#This Row],[id]],dataset!$A$2:$I$2533,2,FALSE)</f>
        <v>A Star Is Born</v>
      </c>
      <c r="C948" t="str">
        <f>VLOOKUP(dataset_table[[#This Row],[id]],dataset!$A$2:$I$2533,3,FALSE)</f>
        <v>Bradley Cooper</v>
      </c>
      <c r="D948">
        <f>VLOOKUP(dataset_table[[#This Row],[id]],dataset!$A$2:$I$2533,4,FALSE)</f>
        <v>2018</v>
      </c>
      <c r="E948">
        <f>VLOOKUP(dataset_table[[#This Row],[id]],dataset!$A$2:$I$2533,5,FALSE)</f>
        <v>136</v>
      </c>
      <c r="F948">
        <f>VLOOKUP(dataset_table[[#This Row],[id]],dataset!$A$2:$I$2533,7,FALSE)</f>
        <v>7.6</v>
      </c>
      <c r="G948">
        <f>VLOOKUP(dataset_table[[#This Row],[id]],dataset!$A$2:$I$2533,8,FALSE)</f>
        <v>88</v>
      </c>
      <c r="H948">
        <f>VLOOKUP(dataset_table[[#This Row],[id]],dataset!$A$2:$I$2533,9,FALSE)</f>
        <v>215.29</v>
      </c>
    </row>
    <row r="949" spans="1:8">
      <c r="A949">
        <f>A948+1</f>
        <v>947</v>
      </c>
      <c r="B949" t="str">
        <f>VLOOKUP(dataset_table[[#This Row],[id]],dataset!$A$2:$I$2533,2,FALSE)</f>
        <v>The Butterfly Effect</v>
      </c>
      <c r="C949" t="str">
        <f>VLOOKUP(dataset_table[[#This Row],[id]],dataset!$A$2:$I$2533,3,FALSE)</f>
        <v>Eric Bress</v>
      </c>
      <c r="D949">
        <f>VLOOKUP(dataset_table[[#This Row],[id]],dataset!$A$2:$I$2533,4,FALSE)</f>
        <v>2004</v>
      </c>
      <c r="E949">
        <f>VLOOKUP(dataset_table[[#This Row],[id]],dataset!$A$2:$I$2533,5,FALSE)</f>
        <v>113</v>
      </c>
      <c r="F949">
        <f>VLOOKUP(dataset_table[[#This Row],[id]],dataset!$A$2:$I$2533,7,FALSE)</f>
        <v>7.6</v>
      </c>
      <c r="G949">
        <f>VLOOKUP(dataset_table[[#This Row],[id]],dataset!$A$2:$I$2533,8,FALSE)</f>
        <v>30</v>
      </c>
      <c r="H949">
        <f>VLOOKUP(dataset_table[[#This Row],[id]],dataset!$A$2:$I$2533,9,FALSE)</f>
        <v>57.94</v>
      </c>
    </row>
    <row r="950" spans="1:8">
      <c r="A950">
        <f>A949+1</f>
        <v>948</v>
      </c>
      <c r="B950" t="str">
        <f>VLOOKUP(dataset_table[[#This Row],[id]],dataset!$A$2:$I$2533,2,FALSE)</f>
        <v>Inside Man</v>
      </c>
      <c r="C950" t="str">
        <f>VLOOKUP(dataset_table[[#This Row],[id]],dataset!$A$2:$I$2533,3,FALSE)</f>
        <v>Spike Lee</v>
      </c>
      <c r="D950">
        <f>VLOOKUP(dataset_table[[#This Row],[id]],dataset!$A$2:$I$2533,4,FALSE)</f>
        <v>2006</v>
      </c>
      <c r="E950">
        <f>VLOOKUP(dataset_table[[#This Row],[id]],dataset!$A$2:$I$2533,5,FALSE)</f>
        <v>129</v>
      </c>
      <c r="F950">
        <f>VLOOKUP(dataset_table[[#This Row],[id]],dataset!$A$2:$I$2533,7,FALSE)</f>
        <v>7.6</v>
      </c>
      <c r="G950">
        <f>VLOOKUP(dataset_table[[#This Row],[id]],dataset!$A$2:$I$2533,8,FALSE)</f>
        <v>76</v>
      </c>
      <c r="H950">
        <f>VLOOKUP(dataset_table[[#This Row],[id]],dataset!$A$2:$I$2533,9,FALSE)</f>
        <v>88.51</v>
      </c>
    </row>
    <row r="951" spans="1:8">
      <c r="A951">
        <f>A950+1</f>
        <v>949</v>
      </c>
      <c r="B951" t="str">
        <f>VLOOKUP(dataset_table[[#This Row],[id]],dataset!$A$2:$I$2533,2,FALSE)</f>
        <v>Star Wars: Episode III - Revenge of the Sith</v>
      </c>
      <c r="C951" t="str">
        <f>VLOOKUP(dataset_table[[#This Row],[id]],dataset!$A$2:$I$2533,3,FALSE)</f>
        <v>George Lucas</v>
      </c>
      <c r="D951">
        <f>VLOOKUP(dataset_table[[#This Row],[id]],dataset!$A$2:$I$2533,4,FALSE)</f>
        <v>2005</v>
      </c>
      <c r="E951">
        <f>VLOOKUP(dataset_table[[#This Row],[id]],dataset!$A$2:$I$2533,5,FALSE)</f>
        <v>140</v>
      </c>
      <c r="F951">
        <f>VLOOKUP(dataset_table[[#This Row],[id]],dataset!$A$2:$I$2533,7,FALSE)</f>
        <v>7.6</v>
      </c>
      <c r="G951">
        <f>VLOOKUP(dataset_table[[#This Row],[id]],dataset!$A$2:$I$2533,8,FALSE)</f>
        <v>68</v>
      </c>
      <c r="H951">
        <f>VLOOKUP(dataset_table[[#This Row],[id]],dataset!$A$2:$I$2533,9,FALSE)</f>
        <v>380.26</v>
      </c>
    </row>
    <row r="952" spans="1:8">
      <c r="A952">
        <f>A951+1</f>
        <v>950</v>
      </c>
      <c r="B952" t="str">
        <f>VLOOKUP(dataset_table[[#This Row],[id]],dataset!$A$2:$I$2533,2,FALSE)</f>
        <v>Stardust</v>
      </c>
      <c r="C952" t="str">
        <f>VLOOKUP(dataset_table[[#This Row],[id]],dataset!$A$2:$I$2533,3,FALSE)</f>
        <v>Matthew Vaughn</v>
      </c>
      <c r="D952">
        <f>VLOOKUP(dataset_table[[#This Row],[id]],dataset!$A$2:$I$2533,4,FALSE)</f>
        <v>2007</v>
      </c>
      <c r="E952">
        <f>VLOOKUP(dataset_table[[#This Row],[id]],dataset!$A$2:$I$2533,5,FALSE)</f>
        <v>127</v>
      </c>
      <c r="F952">
        <f>VLOOKUP(dataset_table[[#This Row],[id]],dataset!$A$2:$I$2533,7,FALSE)</f>
        <v>7.6</v>
      </c>
      <c r="G952">
        <f>VLOOKUP(dataset_table[[#This Row],[id]],dataset!$A$2:$I$2533,8,FALSE)</f>
        <v>66</v>
      </c>
      <c r="H952">
        <f>VLOOKUP(dataset_table[[#This Row],[id]],dataset!$A$2:$I$2533,9,FALSE)</f>
        <v>38.630000000000003</v>
      </c>
    </row>
    <row r="953" spans="1:8">
      <c r="A953">
        <f>A952+1</f>
        <v>951</v>
      </c>
      <c r="B953" t="str">
        <f>VLOOKUP(dataset_table[[#This Row],[id]],dataset!$A$2:$I$2533,2,FALSE)</f>
        <v>True Grit</v>
      </c>
      <c r="C953" t="str">
        <f>VLOOKUP(dataset_table[[#This Row],[id]],dataset!$A$2:$I$2533,3,FALSE)</f>
        <v>Ethan Coen</v>
      </c>
      <c r="D953">
        <f>VLOOKUP(dataset_table[[#This Row],[id]],dataset!$A$2:$I$2533,4,FALSE)</f>
        <v>2010</v>
      </c>
      <c r="E953">
        <f>VLOOKUP(dataset_table[[#This Row],[id]],dataset!$A$2:$I$2533,5,FALSE)</f>
        <v>110</v>
      </c>
      <c r="F953">
        <f>VLOOKUP(dataset_table[[#This Row],[id]],dataset!$A$2:$I$2533,7,FALSE)</f>
        <v>7.6</v>
      </c>
      <c r="G953">
        <f>VLOOKUP(dataset_table[[#This Row],[id]],dataset!$A$2:$I$2533,8,FALSE)</f>
        <v>80</v>
      </c>
      <c r="H953">
        <f>VLOOKUP(dataset_table[[#This Row],[id]],dataset!$A$2:$I$2533,9,FALSE)</f>
        <v>171.24</v>
      </c>
    </row>
    <row r="954" spans="1:8">
      <c r="A954">
        <f>A953+1</f>
        <v>952</v>
      </c>
      <c r="B954" t="str">
        <f>VLOOKUP(dataset_table[[#This Row],[id]],dataset!$A$2:$I$2533,2,FALSE)</f>
        <v>Kung Fu Panda</v>
      </c>
      <c r="C954" t="str">
        <f>VLOOKUP(dataset_table[[#This Row],[id]],dataset!$A$2:$I$2533,3,FALSE)</f>
        <v>Mark Osborne</v>
      </c>
      <c r="D954">
        <f>VLOOKUP(dataset_table[[#This Row],[id]],dataset!$A$2:$I$2533,4,FALSE)</f>
        <v>2008</v>
      </c>
      <c r="E954">
        <f>VLOOKUP(dataset_table[[#This Row],[id]],dataset!$A$2:$I$2533,5,FALSE)</f>
        <v>92</v>
      </c>
      <c r="F954">
        <f>VLOOKUP(dataset_table[[#This Row],[id]],dataset!$A$2:$I$2533,7,FALSE)</f>
        <v>7.6</v>
      </c>
      <c r="G954">
        <f>VLOOKUP(dataset_table[[#This Row],[id]],dataset!$A$2:$I$2533,8,FALSE)</f>
        <v>74</v>
      </c>
      <c r="H954">
        <f>VLOOKUP(dataset_table[[#This Row],[id]],dataset!$A$2:$I$2533,9,FALSE)</f>
        <v>215.43</v>
      </c>
    </row>
    <row r="955" spans="1:8">
      <c r="A955">
        <f>A954+1</f>
        <v>953</v>
      </c>
      <c r="B955" t="str">
        <f>VLOOKUP(dataset_table[[#This Row],[id]],dataset!$A$2:$I$2533,2,FALSE)</f>
        <v>Minority Report</v>
      </c>
      <c r="C955" t="str">
        <f>VLOOKUP(dataset_table[[#This Row],[id]],dataset!$A$2:$I$2533,3,FALSE)</f>
        <v>Steven Spielberg</v>
      </c>
      <c r="D955">
        <f>VLOOKUP(dataset_table[[#This Row],[id]],dataset!$A$2:$I$2533,4,FALSE)</f>
        <v>2002</v>
      </c>
      <c r="E955">
        <f>VLOOKUP(dataset_table[[#This Row],[id]],dataset!$A$2:$I$2533,5,FALSE)</f>
        <v>145</v>
      </c>
      <c r="F955">
        <f>VLOOKUP(dataset_table[[#This Row],[id]],dataset!$A$2:$I$2533,7,FALSE)</f>
        <v>7.6</v>
      </c>
      <c r="G955">
        <f>VLOOKUP(dataset_table[[#This Row],[id]],dataset!$A$2:$I$2533,8,FALSE)</f>
        <v>80</v>
      </c>
      <c r="H955">
        <f>VLOOKUP(dataset_table[[#This Row],[id]],dataset!$A$2:$I$2533,9,FALSE)</f>
        <v>132.07</v>
      </c>
    </row>
    <row r="956" spans="1:8">
      <c r="A956">
        <f>A955+1</f>
        <v>954</v>
      </c>
      <c r="B956" t="str">
        <f>VLOOKUP(dataset_table[[#This Row],[id]],dataset!$A$2:$I$2533,2,FALSE)</f>
        <v>Hell or High Water</v>
      </c>
      <c r="C956" t="str">
        <f>VLOOKUP(dataset_table[[#This Row],[id]],dataset!$A$2:$I$2533,3,FALSE)</f>
        <v>David Mackenzie</v>
      </c>
      <c r="D956">
        <f>VLOOKUP(dataset_table[[#This Row],[id]],dataset!$A$2:$I$2533,4,FALSE)</f>
        <v>2016</v>
      </c>
      <c r="E956">
        <f>VLOOKUP(dataset_table[[#This Row],[id]],dataset!$A$2:$I$2533,5,FALSE)</f>
        <v>102</v>
      </c>
      <c r="F956">
        <f>VLOOKUP(dataset_table[[#This Row],[id]],dataset!$A$2:$I$2533,7,FALSE)</f>
        <v>7.6</v>
      </c>
      <c r="G956">
        <f>VLOOKUP(dataset_table[[#This Row],[id]],dataset!$A$2:$I$2533,8,FALSE)</f>
        <v>88</v>
      </c>
      <c r="H956">
        <f>VLOOKUP(dataset_table[[#This Row],[id]],dataset!$A$2:$I$2533,9,FALSE)</f>
        <v>26.86</v>
      </c>
    </row>
    <row r="957" spans="1:8">
      <c r="A957">
        <f>A956+1</f>
        <v>955</v>
      </c>
      <c r="B957" t="str">
        <f>VLOOKUP(dataset_table[[#This Row],[id]],dataset!$A$2:$I$2533,2,FALSE)</f>
        <v>The Blind Side</v>
      </c>
      <c r="C957" t="str">
        <f>VLOOKUP(dataset_table[[#This Row],[id]],dataset!$A$2:$I$2533,3,FALSE)</f>
        <v>John Lee Hancock</v>
      </c>
      <c r="D957">
        <f>VLOOKUP(dataset_table[[#This Row],[id]],dataset!$A$2:$I$2533,4,FALSE)</f>
        <v>2009</v>
      </c>
      <c r="E957">
        <f>VLOOKUP(dataset_table[[#This Row],[id]],dataset!$A$2:$I$2533,5,FALSE)</f>
        <v>129</v>
      </c>
      <c r="F957">
        <f>VLOOKUP(dataset_table[[#This Row],[id]],dataset!$A$2:$I$2533,7,FALSE)</f>
        <v>7.6</v>
      </c>
      <c r="G957">
        <f>VLOOKUP(dataset_table[[#This Row],[id]],dataset!$A$2:$I$2533,8,FALSE)</f>
        <v>53</v>
      </c>
      <c r="H957">
        <f>VLOOKUP(dataset_table[[#This Row],[id]],dataset!$A$2:$I$2533,9,FALSE)</f>
        <v>255.96</v>
      </c>
    </row>
    <row r="958" spans="1:8">
      <c r="A958">
        <f>A957+1</f>
        <v>956</v>
      </c>
      <c r="B958" t="str">
        <f>VLOOKUP(dataset_table[[#This Row],[id]],dataset!$A$2:$I$2533,2,FALSE)</f>
        <v>Eastern Promises</v>
      </c>
      <c r="C958" t="str">
        <f>VLOOKUP(dataset_table[[#This Row],[id]],dataset!$A$2:$I$2533,3,FALSE)</f>
        <v>David Cronenberg</v>
      </c>
      <c r="D958">
        <f>VLOOKUP(dataset_table[[#This Row],[id]],dataset!$A$2:$I$2533,4,FALSE)</f>
        <v>2007</v>
      </c>
      <c r="E958">
        <f>VLOOKUP(dataset_table[[#This Row],[id]],dataset!$A$2:$I$2533,5,FALSE)</f>
        <v>100</v>
      </c>
      <c r="F958">
        <f>VLOOKUP(dataset_table[[#This Row],[id]],dataset!$A$2:$I$2533,7,FALSE)</f>
        <v>7.6</v>
      </c>
      <c r="G958">
        <f>VLOOKUP(dataset_table[[#This Row],[id]],dataset!$A$2:$I$2533,8,FALSE)</f>
        <v>83</v>
      </c>
      <c r="H958">
        <f>VLOOKUP(dataset_table[[#This Row],[id]],dataset!$A$2:$I$2533,9,FALSE)</f>
        <v>17.11</v>
      </c>
    </row>
    <row r="959" spans="1:8">
      <c r="A959">
        <f>A958+1</f>
        <v>957</v>
      </c>
      <c r="B959" t="str">
        <f>VLOOKUP(dataset_table[[#This Row],[id]],dataset!$A$2:$I$2533,2,FALSE)</f>
        <v>The Others</v>
      </c>
      <c r="C959" t="str">
        <f>VLOOKUP(dataset_table[[#This Row],[id]],dataset!$A$2:$I$2533,3,FALSE)</f>
        <v>Alejandro Amenábar</v>
      </c>
      <c r="D959">
        <f>VLOOKUP(dataset_table[[#This Row],[id]],dataset!$A$2:$I$2533,4,FALSE)</f>
        <v>2001</v>
      </c>
      <c r="E959">
        <f>VLOOKUP(dataset_table[[#This Row],[id]],dataset!$A$2:$I$2533,5,FALSE)</f>
        <v>104</v>
      </c>
      <c r="F959">
        <f>VLOOKUP(dataset_table[[#This Row],[id]],dataset!$A$2:$I$2533,7,FALSE)</f>
        <v>7.6</v>
      </c>
      <c r="G959">
        <f>VLOOKUP(dataset_table[[#This Row],[id]],dataset!$A$2:$I$2533,8,FALSE)</f>
        <v>74</v>
      </c>
      <c r="H959">
        <f>VLOOKUP(dataset_table[[#This Row],[id]],dataset!$A$2:$I$2533,9,FALSE)</f>
        <v>96.52</v>
      </c>
    </row>
    <row r="960" spans="1:8">
      <c r="A960">
        <f>A959+1</f>
        <v>958</v>
      </c>
      <c r="B960" t="str">
        <f>VLOOKUP(dataset_table[[#This Row],[id]],dataset!$A$2:$I$2533,2,FALSE)</f>
        <v>The Birds</v>
      </c>
      <c r="C960" t="str">
        <f>VLOOKUP(dataset_table[[#This Row],[id]],dataset!$A$2:$I$2533,3,FALSE)</f>
        <v>Alfred Hitchcock</v>
      </c>
      <c r="D960">
        <f>VLOOKUP(dataset_table[[#This Row],[id]],dataset!$A$2:$I$2533,4,FALSE)</f>
        <v>1963</v>
      </c>
      <c r="E960">
        <f>VLOOKUP(dataset_table[[#This Row],[id]],dataset!$A$2:$I$2533,5,FALSE)</f>
        <v>119</v>
      </c>
      <c r="F960">
        <f>VLOOKUP(dataset_table[[#This Row],[id]],dataset!$A$2:$I$2533,7,FALSE)</f>
        <v>7.6</v>
      </c>
      <c r="G960">
        <f>VLOOKUP(dataset_table[[#This Row],[id]],dataset!$A$2:$I$2533,8,FALSE)</f>
        <v>90</v>
      </c>
      <c r="H960">
        <f>VLOOKUP(dataset_table[[#This Row],[id]],dataset!$A$2:$I$2533,9,FALSE)</f>
        <v>11.4</v>
      </c>
    </row>
    <row r="961" spans="1:8">
      <c r="A961">
        <f>A960+1</f>
        <v>959</v>
      </c>
      <c r="B961" t="str">
        <f>VLOOKUP(dataset_table[[#This Row],[id]],dataset!$A$2:$I$2533,2,FALSE)</f>
        <v>Mulan</v>
      </c>
      <c r="C961" t="str">
        <f>VLOOKUP(dataset_table[[#This Row],[id]],dataset!$A$2:$I$2533,3,FALSE)</f>
        <v>Tony Bancroft</v>
      </c>
      <c r="D961">
        <f>VLOOKUP(dataset_table[[#This Row],[id]],dataset!$A$2:$I$2533,4,FALSE)</f>
        <v>1998</v>
      </c>
      <c r="E961">
        <f>VLOOKUP(dataset_table[[#This Row],[id]],dataset!$A$2:$I$2533,5,FALSE)</f>
        <v>87</v>
      </c>
      <c r="F961">
        <f>VLOOKUP(dataset_table[[#This Row],[id]],dataset!$A$2:$I$2533,7,FALSE)</f>
        <v>7.6</v>
      </c>
      <c r="G961">
        <f>VLOOKUP(dataset_table[[#This Row],[id]],dataset!$A$2:$I$2533,8,FALSE)</f>
        <v>71</v>
      </c>
      <c r="H961">
        <f>VLOOKUP(dataset_table[[#This Row],[id]],dataset!$A$2:$I$2533,9,FALSE)</f>
        <v>120.62</v>
      </c>
    </row>
    <row r="962" spans="1:8">
      <c r="A962">
        <f>A961+1</f>
        <v>960</v>
      </c>
      <c r="B962" t="str">
        <f>VLOOKUP(dataset_table[[#This Row],[id]],dataset!$A$2:$I$2533,2,FALSE)</f>
        <v>The Fly</v>
      </c>
      <c r="C962" t="str">
        <f>VLOOKUP(dataset_table[[#This Row],[id]],dataset!$A$2:$I$2533,3,FALSE)</f>
        <v>David Cronenberg</v>
      </c>
      <c r="D962">
        <f>VLOOKUP(dataset_table[[#This Row],[id]],dataset!$A$2:$I$2533,4,FALSE)</f>
        <v>1986</v>
      </c>
      <c r="E962">
        <f>VLOOKUP(dataset_table[[#This Row],[id]],dataset!$A$2:$I$2533,5,FALSE)</f>
        <v>96</v>
      </c>
      <c r="F962">
        <f>VLOOKUP(dataset_table[[#This Row],[id]],dataset!$A$2:$I$2533,7,FALSE)</f>
        <v>7.6</v>
      </c>
      <c r="G962">
        <f>VLOOKUP(dataset_table[[#This Row],[id]],dataset!$A$2:$I$2533,8,FALSE)</f>
        <v>79</v>
      </c>
      <c r="H962">
        <f>VLOOKUP(dataset_table[[#This Row],[id]],dataset!$A$2:$I$2533,9,FALSE)</f>
        <v>40.46</v>
      </c>
    </row>
    <row r="963" spans="1:8">
      <c r="A963">
        <f>A962+1</f>
        <v>961</v>
      </c>
      <c r="B963" t="str">
        <f>VLOOKUP(dataset_table[[#This Row],[id]],dataset!$A$2:$I$2533,2,FALSE)</f>
        <v>Lethal Weapon</v>
      </c>
      <c r="C963" t="str">
        <f>VLOOKUP(dataset_table[[#This Row],[id]],dataset!$A$2:$I$2533,3,FALSE)</f>
        <v>Richard Donner</v>
      </c>
      <c r="D963">
        <f>VLOOKUP(dataset_table[[#This Row],[id]],dataset!$A$2:$I$2533,4,FALSE)</f>
        <v>1987</v>
      </c>
      <c r="E963">
        <f>VLOOKUP(dataset_table[[#This Row],[id]],dataset!$A$2:$I$2533,5,FALSE)</f>
        <v>109</v>
      </c>
      <c r="F963">
        <f>VLOOKUP(dataset_table[[#This Row],[id]],dataset!$A$2:$I$2533,7,FALSE)</f>
        <v>7.6</v>
      </c>
      <c r="G963">
        <f>VLOOKUP(dataset_table[[#This Row],[id]],dataset!$A$2:$I$2533,8,FALSE)</f>
        <v>68</v>
      </c>
      <c r="H963">
        <f>VLOOKUP(dataset_table[[#This Row],[id]],dataset!$A$2:$I$2533,9,FALSE)</f>
        <v>65.209999999999994</v>
      </c>
    </row>
    <row r="964" spans="1:8">
      <c r="A964">
        <f>A963+1</f>
        <v>962</v>
      </c>
      <c r="B964" t="str">
        <f>VLOOKUP(dataset_table[[#This Row],[id]],dataset!$A$2:$I$2533,2,FALSE)</f>
        <v>What We Do in the Shadows</v>
      </c>
      <c r="C964" t="str">
        <f>VLOOKUP(dataset_table[[#This Row],[id]],dataset!$A$2:$I$2533,3,FALSE)</f>
        <v>Jemaine Clement</v>
      </c>
      <c r="D964">
        <f>VLOOKUP(dataset_table[[#This Row],[id]],dataset!$A$2:$I$2533,4,FALSE)</f>
        <v>2014</v>
      </c>
      <c r="E964">
        <f>VLOOKUP(dataset_table[[#This Row],[id]],dataset!$A$2:$I$2533,5,FALSE)</f>
        <v>86</v>
      </c>
      <c r="F964">
        <f>VLOOKUP(dataset_table[[#This Row],[id]],dataset!$A$2:$I$2533,7,FALSE)</f>
        <v>7.6</v>
      </c>
      <c r="G964">
        <f>VLOOKUP(dataset_table[[#This Row],[id]],dataset!$A$2:$I$2533,8,FALSE)</f>
        <v>76</v>
      </c>
      <c r="H964">
        <f>VLOOKUP(dataset_table[[#This Row],[id]],dataset!$A$2:$I$2533,9,FALSE)</f>
        <v>3.33</v>
      </c>
    </row>
    <row r="965" spans="1:8">
      <c r="A965">
        <f>A964+1</f>
        <v>963</v>
      </c>
      <c r="B965" t="str">
        <f>VLOOKUP(dataset_table[[#This Row],[id]],dataset!$A$2:$I$2533,2,FALSE)</f>
        <v>The Mitchells vs the Machines</v>
      </c>
      <c r="C965" t="str">
        <f>VLOOKUP(dataset_table[[#This Row],[id]],dataset!$A$2:$I$2533,3,FALSE)</f>
        <v>Michael Rianda</v>
      </c>
      <c r="D965">
        <f>VLOOKUP(dataset_table[[#This Row],[id]],dataset!$A$2:$I$2533,4,FALSE)</f>
        <v>2021</v>
      </c>
      <c r="E965">
        <f>VLOOKUP(dataset_table[[#This Row],[id]],dataset!$A$2:$I$2533,5,FALSE)</f>
        <v>114</v>
      </c>
      <c r="F965">
        <f>VLOOKUP(dataset_table[[#This Row],[id]],dataset!$A$2:$I$2533,7,FALSE)</f>
        <v>7.6</v>
      </c>
      <c r="G965">
        <f>VLOOKUP(dataset_table[[#This Row],[id]],dataset!$A$2:$I$2533,8,FALSE)</f>
        <v>81</v>
      </c>
      <c r="H965">
        <f>VLOOKUP(dataset_table[[#This Row],[id]],dataset!$A$2:$I$2533,9,FALSE)</f>
        <v>0</v>
      </c>
    </row>
    <row r="966" spans="1:8">
      <c r="A966">
        <f>A965+1</f>
        <v>964</v>
      </c>
      <c r="B966" t="str">
        <f>VLOOKUP(dataset_table[[#This Row],[id]],dataset!$A$2:$I$2533,2,FALSE)</f>
        <v>The Thin Red Line</v>
      </c>
      <c r="C966" t="str">
        <f>VLOOKUP(dataset_table[[#This Row],[id]],dataset!$A$2:$I$2533,3,FALSE)</f>
        <v>Terrence Malick</v>
      </c>
      <c r="D966">
        <f>VLOOKUP(dataset_table[[#This Row],[id]],dataset!$A$2:$I$2533,4,FALSE)</f>
        <v>1998</v>
      </c>
      <c r="E966">
        <f>VLOOKUP(dataset_table[[#This Row],[id]],dataset!$A$2:$I$2533,5,FALSE)</f>
        <v>170</v>
      </c>
      <c r="F966">
        <f>VLOOKUP(dataset_table[[#This Row],[id]],dataset!$A$2:$I$2533,7,FALSE)</f>
        <v>7.6</v>
      </c>
      <c r="G966">
        <f>VLOOKUP(dataset_table[[#This Row],[id]],dataset!$A$2:$I$2533,8,FALSE)</f>
        <v>78</v>
      </c>
      <c r="H966">
        <f>VLOOKUP(dataset_table[[#This Row],[id]],dataset!$A$2:$I$2533,9,FALSE)</f>
        <v>36.4</v>
      </c>
    </row>
    <row r="967" spans="1:8">
      <c r="A967">
        <f>A966+1</f>
        <v>965</v>
      </c>
      <c r="B967" t="str">
        <f>VLOOKUP(dataset_table[[#This Row],[id]],dataset!$A$2:$I$2533,2,FALSE)</f>
        <v>Despicable Me</v>
      </c>
      <c r="C967" t="str">
        <f>VLOOKUP(dataset_table[[#This Row],[id]],dataset!$A$2:$I$2533,3,FALSE)</f>
        <v>Pierre Coffin</v>
      </c>
      <c r="D967">
        <f>VLOOKUP(dataset_table[[#This Row],[id]],dataset!$A$2:$I$2533,4,FALSE)</f>
        <v>2010</v>
      </c>
      <c r="E967">
        <f>VLOOKUP(dataset_table[[#This Row],[id]],dataset!$A$2:$I$2533,5,FALSE)</f>
        <v>95</v>
      </c>
      <c r="F967">
        <f>VLOOKUP(dataset_table[[#This Row],[id]],dataset!$A$2:$I$2533,7,FALSE)</f>
        <v>7.6</v>
      </c>
      <c r="G967">
        <f>VLOOKUP(dataset_table[[#This Row],[id]],dataset!$A$2:$I$2533,8,FALSE)</f>
        <v>72</v>
      </c>
      <c r="H967">
        <f>VLOOKUP(dataset_table[[#This Row],[id]],dataset!$A$2:$I$2533,9,FALSE)</f>
        <v>251.51</v>
      </c>
    </row>
    <row r="968" spans="1:8">
      <c r="A968">
        <f>A967+1</f>
        <v>966</v>
      </c>
      <c r="B968" t="str">
        <f>VLOOKUP(dataset_table[[#This Row],[id]],dataset!$A$2:$I$2533,2,FALSE)</f>
        <v>Searching</v>
      </c>
      <c r="C968" t="str">
        <f>VLOOKUP(dataset_table[[#This Row],[id]],dataset!$A$2:$I$2533,3,FALSE)</f>
        <v>Aneesh Chaganty</v>
      </c>
      <c r="D968">
        <f>VLOOKUP(dataset_table[[#This Row],[id]],dataset!$A$2:$I$2533,4,FALSE)</f>
        <v>2018</v>
      </c>
      <c r="E968">
        <f>VLOOKUP(dataset_table[[#This Row],[id]],dataset!$A$2:$I$2533,5,FALSE)</f>
        <v>102</v>
      </c>
      <c r="F968">
        <f>VLOOKUP(dataset_table[[#This Row],[id]],dataset!$A$2:$I$2533,7,FALSE)</f>
        <v>7.6</v>
      </c>
      <c r="G968">
        <f>VLOOKUP(dataset_table[[#This Row],[id]],dataset!$A$2:$I$2533,8,FALSE)</f>
        <v>71</v>
      </c>
      <c r="H968">
        <f>VLOOKUP(dataset_table[[#This Row],[id]],dataset!$A$2:$I$2533,9,FALSE)</f>
        <v>26.02</v>
      </c>
    </row>
    <row r="969" spans="1:8">
      <c r="A969">
        <f>A968+1</f>
        <v>967</v>
      </c>
      <c r="B969" t="str">
        <f>VLOOKUP(dataset_table[[#This Row],[id]],dataset!$A$2:$I$2533,2,FALSE)</f>
        <v>The Raid: Redemption</v>
      </c>
      <c r="C969" t="str">
        <f>VLOOKUP(dataset_table[[#This Row],[id]],dataset!$A$2:$I$2533,3,FALSE)</f>
        <v>Gareth Evans</v>
      </c>
      <c r="D969">
        <f>VLOOKUP(dataset_table[[#This Row],[id]],dataset!$A$2:$I$2533,4,FALSE)</f>
        <v>2011</v>
      </c>
      <c r="E969">
        <f>VLOOKUP(dataset_table[[#This Row],[id]],dataset!$A$2:$I$2533,5,FALSE)</f>
        <v>101</v>
      </c>
      <c r="F969">
        <f>VLOOKUP(dataset_table[[#This Row],[id]],dataset!$A$2:$I$2533,7,FALSE)</f>
        <v>7.6</v>
      </c>
      <c r="G969">
        <f>VLOOKUP(dataset_table[[#This Row],[id]],dataset!$A$2:$I$2533,8,FALSE)</f>
        <v>73</v>
      </c>
      <c r="H969">
        <f>VLOOKUP(dataset_table[[#This Row],[id]],dataset!$A$2:$I$2533,9,FALSE)</f>
        <v>4.1100000000000003</v>
      </c>
    </row>
    <row r="970" spans="1:8">
      <c r="A970">
        <f>A969+1</f>
        <v>968</v>
      </c>
      <c r="B970" t="str">
        <f>VLOOKUP(dataset_table[[#This Row],[id]],dataset!$A$2:$I$2533,2,FALSE)</f>
        <v>The Road Warrior</v>
      </c>
      <c r="C970" t="str">
        <f>VLOOKUP(dataset_table[[#This Row],[id]],dataset!$A$2:$I$2533,3,FALSE)</f>
        <v>George Miller</v>
      </c>
      <c r="D970">
        <f>VLOOKUP(dataset_table[[#This Row],[id]],dataset!$A$2:$I$2533,4,FALSE)</f>
        <v>1981</v>
      </c>
      <c r="E970">
        <f>VLOOKUP(dataset_table[[#This Row],[id]],dataset!$A$2:$I$2533,5,FALSE)</f>
        <v>96</v>
      </c>
      <c r="F970">
        <f>VLOOKUP(dataset_table[[#This Row],[id]],dataset!$A$2:$I$2533,7,FALSE)</f>
        <v>7.6</v>
      </c>
      <c r="G970">
        <f>VLOOKUP(dataset_table[[#This Row],[id]],dataset!$A$2:$I$2533,8,FALSE)</f>
        <v>77</v>
      </c>
      <c r="H970">
        <f>VLOOKUP(dataset_table[[#This Row],[id]],dataset!$A$2:$I$2533,9,FALSE)</f>
        <v>12.47</v>
      </c>
    </row>
    <row r="971" spans="1:8">
      <c r="A971">
        <f>A970+1</f>
        <v>969</v>
      </c>
      <c r="B971" t="str">
        <f>VLOOKUP(dataset_table[[#This Row],[id]],dataset!$A$2:$I$2533,2,FALSE)</f>
        <v>Dark City</v>
      </c>
      <c r="C971" t="str">
        <f>VLOOKUP(dataset_table[[#This Row],[id]],dataset!$A$2:$I$2533,3,FALSE)</f>
        <v>Alex Proyas</v>
      </c>
      <c r="D971">
        <f>VLOOKUP(dataset_table[[#This Row],[id]],dataset!$A$2:$I$2533,4,FALSE)</f>
        <v>1998</v>
      </c>
      <c r="E971">
        <f>VLOOKUP(dataset_table[[#This Row],[id]],dataset!$A$2:$I$2533,5,FALSE)</f>
        <v>100</v>
      </c>
      <c r="F971">
        <f>VLOOKUP(dataset_table[[#This Row],[id]],dataset!$A$2:$I$2533,7,FALSE)</f>
        <v>7.6</v>
      </c>
      <c r="G971">
        <f>VLOOKUP(dataset_table[[#This Row],[id]],dataset!$A$2:$I$2533,8,FALSE)</f>
        <v>66</v>
      </c>
      <c r="H971">
        <f>VLOOKUP(dataset_table[[#This Row],[id]],dataset!$A$2:$I$2533,9,FALSE)</f>
        <v>14.38</v>
      </c>
    </row>
    <row r="972" spans="1:8">
      <c r="A972">
        <f>A971+1</f>
        <v>970</v>
      </c>
      <c r="B972" t="str">
        <f>VLOOKUP(dataset_table[[#This Row],[id]],dataset!$A$2:$I$2533,2,FALSE)</f>
        <v>Gone Baby Gone</v>
      </c>
      <c r="C972" t="str">
        <f>VLOOKUP(dataset_table[[#This Row],[id]],dataset!$A$2:$I$2533,3,FALSE)</f>
        <v>Ben Affleck</v>
      </c>
      <c r="D972">
        <f>VLOOKUP(dataset_table[[#This Row],[id]],dataset!$A$2:$I$2533,4,FALSE)</f>
        <v>2007</v>
      </c>
      <c r="E972">
        <f>VLOOKUP(dataset_table[[#This Row],[id]],dataset!$A$2:$I$2533,5,FALSE)</f>
        <v>114</v>
      </c>
      <c r="F972">
        <f>VLOOKUP(dataset_table[[#This Row],[id]],dataset!$A$2:$I$2533,7,FALSE)</f>
        <v>7.6</v>
      </c>
      <c r="G972">
        <f>VLOOKUP(dataset_table[[#This Row],[id]],dataset!$A$2:$I$2533,8,FALSE)</f>
        <v>72</v>
      </c>
      <c r="H972">
        <f>VLOOKUP(dataset_table[[#This Row],[id]],dataset!$A$2:$I$2533,9,FALSE)</f>
        <v>20.3</v>
      </c>
    </row>
    <row r="973" spans="1:8">
      <c r="A973">
        <f>A972+1</f>
        <v>971</v>
      </c>
      <c r="B973" t="str">
        <f>VLOOKUP(dataset_table[[#This Row],[id]],dataset!$A$2:$I$2533,2,FALSE)</f>
        <v>The Skin I Live In</v>
      </c>
      <c r="C973" t="str">
        <f>VLOOKUP(dataset_table[[#This Row],[id]],dataset!$A$2:$I$2533,3,FALSE)</f>
        <v>Pedro Almodóvar</v>
      </c>
      <c r="D973">
        <f>VLOOKUP(dataset_table[[#This Row],[id]],dataset!$A$2:$I$2533,4,FALSE)</f>
        <v>2011</v>
      </c>
      <c r="E973">
        <f>VLOOKUP(dataset_table[[#This Row],[id]],dataset!$A$2:$I$2533,5,FALSE)</f>
        <v>120</v>
      </c>
      <c r="F973">
        <f>VLOOKUP(dataset_table[[#This Row],[id]],dataset!$A$2:$I$2533,7,FALSE)</f>
        <v>7.6</v>
      </c>
      <c r="G973">
        <f>VLOOKUP(dataset_table[[#This Row],[id]],dataset!$A$2:$I$2533,8,FALSE)</f>
        <v>70</v>
      </c>
      <c r="H973">
        <f>VLOOKUP(dataset_table[[#This Row],[id]],dataset!$A$2:$I$2533,9,FALSE)</f>
        <v>3.19</v>
      </c>
    </row>
    <row r="974" spans="1:8">
      <c r="A974">
        <f>A973+1</f>
        <v>972</v>
      </c>
      <c r="B974" t="str">
        <f>VLOOKUP(dataset_table[[#This Row],[id]],dataset!$A$2:$I$2533,2,FALSE)</f>
        <v>Ponyo</v>
      </c>
      <c r="C974" t="str">
        <f>VLOOKUP(dataset_table[[#This Row],[id]],dataset!$A$2:$I$2533,3,FALSE)</f>
        <v>Hayao Miyazaki</v>
      </c>
      <c r="D974">
        <f>VLOOKUP(dataset_table[[#This Row],[id]],dataset!$A$2:$I$2533,4,FALSE)</f>
        <v>2008</v>
      </c>
      <c r="E974">
        <f>VLOOKUP(dataset_table[[#This Row],[id]],dataset!$A$2:$I$2533,5,FALSE)</f>
        <v>101</v>
      </c>
      <c r="F974">
        <f>VLOOKUP(dataset_table[[#This Row],[id]],dataset!$A$2:$I$2533,7,FALSE)</f>
        <v>7.6</v>
      </c>
      <c r="G974">
        <f>VLOOKUP(dataset_table[[#This Row],[id]],dataset!$A$2:$I$2533,8,FALSE)</f>
        <v>86</v>
      </c>
      <c r="H974">
        <f>VLOOKUP(dataset_table[[#This Row],[id]],dataset!$A$2:$I$2533,9,FALSE)</f>
        <v>15.09</v>
      </c>
    </row>
    <row r="975" spans="1:8">
      <c r="A975">
        <f>A974+1</f>
        <v>973</v>
      </c>
      <c r="B975" t="str">
        <f>VLOOKUP(dataset_table[[#This Row],[id]],dataset!$A$2:$I$2533,2,FALSE)</f>
        <v>The Jungle Book</v>
      </c>
      <c r="C975" t="str">
        <f>VLOOKUP(dataset_table[[#This Row],[id]],dataset!$A$2:$I$2533,3,FALSE)</f>
        <v>Wolfgang Reitherman</v>
      </c>
      <c r="D975">
        <f>VLOOKUP(dataset_table[[#This Row],[id]],dataset!$A$2:$I$2533,4,FALSE)</f>
        <v>1967</v>
      </c>
      <c r="E975">
        <f>VLOOKUP(dataset_table[[#This Row],[id]],dataset!$A$2:$I$2533,5,FALSE)</f>
        <v>78</v>
      </c>
      <c r="F975">
        <f>VLOOKUP(dataset_table[[#This Row],[id]],dataset!$A$2:$I$2533,7,FALSE)</f>
        <v>7.6</v>
      </c>
      <c r="G975">
        <f>VLOOKUP(dataset_table[[#This Row],[id]],dataset!$A$2:$I$2533,8,FALSE)</f>
        <v>65</v>
      </c>
      <c r="H975">
        <f>VLOOKUP(dataset_table[[#This Row],[id]],dataset!$A$2:$I$2533,9,FALSE)</f>
        <v>141.84</v>
      </c>
    </row>
    <row r="976" spans="1:8">
      <c r="A976">
        <f>A975+1</f>
        <v>974</v>
      </c>
      <c r="B976" t="str">
        <f>VLOOKUP(dataset_table[[#This Row],[id]],dataset!$A$2:$I$2533,2,FALSE)</f>
        <v>Enter the Dragon</v>
      </c>
      <c r="C976" t="str">
        <f>VLOOKUP(dataset_table[[#This Row],[id]],dataset!$A$2:$I$2533,3,FALSE)</f>
        <v>Robert Clouse</v>
      </c>
      <c r="D976">
        <f>VLOOKUP(dataset_table[[#This Row],[id]],dataset!$A$2:$I$2533,4,FALSE)</f>
        <v>1973</v>
      </c>
      <c r="E976">
        <f>VLOOKUP(dataset_table[[#This Row],[id]],dataset!$A$2:$I$2533,5,FALSE)</f>
        <v>102</v>
      </c>
      <c r="F976">
        <f>VLOOKUP(dataset_table[[#This Row],[id]],dataset!$A$2:$I$2533,7,FALSE)</f>
        <v>7.6</v>
      </c>
      <c r="G976">
        <f>VLOOKUP(dataset_table[[#This Row],[id]],dataset!$A$2:$I$2533,8,FALSE)</f>
        <v>83</v>
      </c>
      <c r="H976">
        <f>VLOOKUP(dataset_table[[#This Row],[id]],dataset!$A$2:$I$2533,9,FALSE)</f>
        <v>25</v>
      </c>
    </row>
    <row r="977" spans="1:8">
      <c r="A977">
        <f>A976+1</f>
        <v>975</v>
      </c>
      <c r="B977" t="str">
        <f>VLOOKUP(dataset_table[[#This Row],[id]],dataset!$A$2:$I$2533,2,FALSE)</f>
        <v>End of Watch</v>
      </c>
      <c r="C977" t="str">
        <f>VLOOKUP(dataset_table[[#This Row],[id]],dataset!$A$2:$I$2533,3,FALSE)</f>
        <v>David Ayer</v>
      </c>
      <c r="D977">
        <f>VLOOKUP(dataset_table[[#This Row],[id]],dataset!$A$2:$I$2533,4,FALSE)</f>
        <v>2012</v>
      </c>
      <c r="E977">
        <f>VLOOKUP(dataset_table[[#This Row],[id]],dataset!$A$2:$I$2533,5,FALSE)</f>
        <v>109</v>
      </c>
      <c r="F977">
        <f>VLOOKUP(dataset_table[[#This Row],[id]],dataset!$A$2:$I$2533,7,FALSE)</f>
        <v>7.6</v>
      </c>
      <c r="G977">
        <f>VLOOKUP(dataset_table[[#This Row],[id]],dataset!$A$2:$I$2533,8,FALSE)</f>
        <v>68</v>
      </c>
      <c r="H977">
        <f>VLOOKUP(dataset_table[[#This Row],[id]],dataset!$A$2:$I$2533,9,FALSE)</f>
        <v>41</v>
      </c>
    </row>
    <row r="978" spans="1:8">
      <c r="A978">
        <f>A977+1</f>
        <v>976</v>
      </c>
      <c r="B978" t="str">
        <f>VLOOKUP(dataset_table[[#This Row],[id]],dataset!$A$2:$I$2533,2,FALSE)</f>
        <v>Dark Waters</v>
      </c>
      <c r="C978" t="str">
        <f>VLOOKUP(dataset_table[[#This Row],[id]],dataset!$A$2:$I$2533,3,FALSE)</f>
        <v>Todd Haynes</v>
      </c>
      <c r="D978">
        <f>VLOOKUP(dataset_table[[#This Row],[id]],dataset!$A$2:$I$2533,4,FALSE)</f>
        <v>2019</v>
      </c>
      <c r="E978">
        <f>VLOOKUP(dataset_table[[#This Row],[id]],dataset!$A$2:$I$2533,5,FALSE)</f>
        <v>126</v>
      </c>
      <c r="F978">
        <f>VLOOKUP(dataset_table[[#This Row],[id]],dataset!$A$2:$I$2533,7,FALSE)</f>
        <v>7.6</v>
      </c>
      <c r="G978">
        <f>VLOOKUP(dataset_table[[#This Row],[id]],dataset!$A$2:$I$2533,8,FALSE)</f>
        <v>73</v>
      </c>
      <c r="H978">
        <f>VLOOKUP(dataset_table[[#This Row],[id]],dataset!$A$2:$I$2533,9,FALSE)</f>
        <v>0</v>
      </c>
    </row>
    <row r="979" spans="1:8">
      <c r="A979">
        <f>A978+1</f>
        <v>977</v>
      </c>
      <c r="B979" t="str">
        <f>VLOOKUP(dataset_table[[#This Row],[id]],dataset!$A$2:$I$2533,2,FALSE)</f>
        <v>Dawn of the Planet of the Apes</v>
      </c>
      <c r="C979" t="str">
        <f>VLOOKUP(dataset_table[[#This Row],[id]],dataset!$A$2:$I$2533,3,FALSE)</f>
        <v>Matt Reeves</v>
      </c>
      <c r="D979">
        <f>VLOOKUP(dataset_table[[#This Row],[id]],dataset!$A$2:$I$2533,4,FALSE)</f>
        <v>2014</v>
      </c>
      <c r="E979">
        <f>VLOOKUP(dataset_table[[#This Row],[id]],dataset!$A$2:$I$2533,5,FALSE)</f>
        <v>130</v>
      </c>
      <c r="F979">
        <f>VLOOKUP(dataset_table[[#This Row],[id]],dataset!$A$2:$I$2533,7,FALSE)</f>
        <v>7.6</v>
      </c>
      <c r="G979">
        <f>VLOOKUP(dataset_table[[#This Row],[id]],dataset!$A$2:$I$2533,8,FALSE)</f>
        <v>79</v>
      </c>
      <c r="H979">
        <f>VLOOKUP(dataset_table[[#This Row],[id]],dataset!$A$2:$I$2533,9,FALSE)</f>
        <v>208.55</v>
      </c>
    </row>
    <row r="980" spans="1:8">
      <c r="A980">
        <f>A979+1</f>
        <v>978</v>
      </c>
      <c r="B980" t="str">
        <f>VLOOKUP(dataset_table[[#This Row],[id]],dataset!$A$2:$I$2533,2,FALSE)</f>
        <v>I Am Sam</v>
      </c>
      <c r="C980" t="str">
        <f>VLOOKUP(dataset_table[[#This Row],[id]],dataset!$A$2:$I$2533,3,FALSE)</f>
        <v>Jessie Nelson</v>
      </c>
      <c r="D980">
        <f>VLOOKUP(dataset_table[[#This Row],[id]],dataset!$A$2:$I$2533,4,FALSE)</f>
        <v>2001</v>
      </c>
      <c r="E980">
        <f>VLOOKUP(dataset_table[[#This Row],[id]],dataset!$A$2:$I$2533,5,FALSE)</f>
        <v>132</v>
      </c>
      <c r="F980">
        <f>VLOOKUP(dataset_table[[#This Row],[id]],dataset!$A$2:$I$2533,7,FALSE)</f>
        <v>7.6</v>
      </c>
      <c r="G980">
        <f>VLOOKUP(dataset_table[[#This Row],[id]],dataset!$A$2:$I$2533,8,FALSE)</f>
        <v>28</v>
      </c>
      <c r="H980">
        <f>VLOOKUP(dataset_table[[#This Row],[id]],dataset!$A$2:$I$2533,9,FALSE)</f>
        <v>40.31</v>
      </c>
    </row>
    <row r="981" spans="1:8">
      <c r="A981">
        <f>A980+1</f>
        <v>979</v>
      </c>
      <c r="B981" t="str">
        <f>VLOOKUP(dataset_table[[#This Row],[id]],dataset!$A$2:$I$2533,2,FALSE)</f>
        <v>Match Point</v>
      </c>
      <c r="C981" t="str">
        <f>VLOOKUP(dataset_table[[#This Row],[id]],dataset!$A$2:$I$2533,3,FALSE)</f>
        <v>Woody Allen</v>
      </c>
      <c r="D981">
        <f>VLOOKUP(dataset_table[[#This Row],[id]],dataset!$A$2:$I$2533,4,FALSE)</f>
        <v>2005</v>
      </c>
      <c r="E981">
        <f>VLOOKUP(dataset_table[[#This Row],[id]],dataset!$A$2:$I$2533,5,FALSE)</f>
        <v>124</v>
      </c>
      <c r="F981">
        <f>VLOOKUP(dataset_table[[#This Row],[id]],dataset!$A$2:$I$2533,7,FALSE)</f>
        <v>7.6</v>
      </c>
      <c r="G981">
        <f>VLOOKUP(dataset_table[[#This Row],[id]],dataset!$A$2:$I$2533,8,FALSE)</f>
        <v>72</v>
      </c>
      <c r="H981">
        <f>VLOOKUP(dataset_table[[#This Row],[id]],dataset!$A$2:$I$2533,9,FALSE)</f>
        <v>23.09</v>
      </c>
    </row>
    <row r="982" spans="1:8">
      <c r="A982">
        <f>A981+1</f>
        <v>980</v>
      </c>
      <c r="B982" t="str">
        <f>VLOOKUP(dataset_table[[#This Row],[id]],dataset!$A$2:$I$2533,2,FALSE)</f>
        <v>The Bridges of Madison County</v>
      </c>
      <c r="C982" t="str">
        <f>VLOOKUP(dataset_table[[#This Row],[id]],dataset!$A$2:$I$2533,3,FALSE)</f>
        <v>Clint Eastwood</v>
      </c>
      <c r="D982">
        <f>VLOOKUP(dataset_table[[#This Row],[id]],dataset!$A$2:$I$2533,4,FALSE)</f>
        <v>1995</v>
      </c>
      <c r="E982">
        <f>VLOOKUP(dataset_table[[#This Row],[id]],dataset!$A$2:$I$2533,5,FALSE)</f>
        <v>135</v>
      </c>
      <c r="F982">
        <f>VLOOKUP(dataset_table[[#This Row],[id]],dataset!$A$2:$I$2533,7,FALSE)</f>
        <v>7.6</v>
      </c>
      <c r="G982">
        <f>VLOOKUP(dataset_table[[#This Row],[id]],dataset!$A$2:$I$2533,8,FALSE)</f>
        <v>69</v>
      </c>
      <c r="H982">
        <f>VLOOKUP(dataset_table[[#This Row],[id]],dataset!$A$2:$I$2533,9,FALSE)</f>
        <v>71.52</v>
      </c>
    </row>
    <row r="983" spans="1:8">
      <c r="A983">
        <f>A982+1</f>
        <v>981</v>
      </c>
      <c r="B983" t="str">
        <f>VLOOKUP(dataset_table[[#This Row],[id]],dataset!$A$2:$I$2533,2,FALSE)</f>
        <v>After Hours</v>
      </c>
      <c r="C983" t="str">
        <f>VLOOKUP(dataset_table[[#This Row],[id]],dataset!$A$2:$I$2533,3,FALSE)</f>
        <v>Martin Scorsese</v>
      </c>
      <c r="D983">
        <f>VLOOKUP(dataset_table[[#This Row],[id]],dataset!$A$2:$I$2533,4,FALSE)</f>
        <v>1985</v>
      </c>
      <c r="E983">
        <f>VLOOKUP(dataset_table[[#This Row],[id]],dataset!$A$2:$I$2533,5,FALSE)</f>
        <v>97</v>
      </c>
      <c r="F983">
        <f>VLOOKUP(dataset_table[[#This Row],[id]],dataset!$A$2:$I$2533,7,FALSE)</f>
        <v>7.6</v>
      </c>
      <c r="G983">
        <f>VLOOKUP(dataset_table[[#This Row],[id]],dataset!$A$2:$I$2533,8,FALSE)</f>
        <v>90</v>
      </c>
      <c r="H983">
        <f>VLOOKUP(dataset_table[[#This Row],[id]],dataset!$A$2:$I$2533,9,FALSE)</f>
        <v>10.6</v>
      </c>
    </row>
    <row r="984" spans="1:8">
      <c r="A984">
        <f>A983+1</f>
        <v>982</v>
      </c>
      <c r="B984" t="str">
        <f>VLOOKUP(dataset_table[[#This Row],[id]],dataset!$A$2:$I$2533,2,FALSE)</f>
        <v>Sabrina</v>
      </c>
      <c r="C984" t="str">
        <f>VLOOKUP(dataset_table[[#This Row],[id]],dataset!$A$2:$I$2533,3,FALSE)</f>
        <v>Billy Wilder</v>
      </c>
      <c r="D984">
        <f>VLOOKUP(dataset_table[[#This Row],[id]],dataset!$A$2:$I$2533,4,FALSE)</f>
        <v>1954</v>
      </c>
      <c r="E984">
        <f>VLOOKUP(dataset_table[[#This Row],[id]],dataset!$A$2:$I$2533,5,FALSE)</f>
        <v>113</v>
      </c>
      <c r="F984">
        <f>VLOOKUP(dataset_table[[#This Row],[id]],dataset!$A$2:$I$2533,7,FALSE)</f>
        <v>7.6</v>
      </c>
      <c r="G984">
        <f>VLOOKUP(dataset_table[[#This Row],[id]],dataset!$A$2:$I$2533,8,FALSE)</f>
        <v>72</v>
      </c>
      <c r="H984">
        <f>VLOOKUP(dataset_table[[#This Row],[id]],dataset!$A$2:$I$2533,9,FALSE)</f>
        <v>0</v>
      </c>
    </row>
    <row r="985" spans="1:8">
      <c r="A985">
        <f>A984+1</f>
        <v>983</v>
      </c>
      <c r="B985" t="str">
        <f>VLOOKUP(dataset_table[[#This Row],[id]],dataset!$A$2:$I$2533,2,FALSE)</f>
        <v>Die Hard with a Vengeance</v>
      </c>
      <c r="C985" t="str">
        <f>VLOOKUP(dataset_table[[#This Row],[id]],dataset!$A$2:$I$2533,3,FALSE)</f>
        <v>John McTiernan</v>
      </c>
      <c r="D985">
        <f>VLOOKUP(dataset_table[[#This Row],[id]],dataset!$A$2:$I$2533,4,FALSE)</f>
        <v>1995</v>
      </c>
      <c r="E985">
        <f>VLOOKUP(dataset_table[[#This Row],[id]],dataset!$A$2:$I$2533,5,FALSE)</f>
        <v>128</v>
      </c>
      <c r="F985">
        <f>VLOOKUP(dataset_table[[#This Row],[id]],dataset!$A$2:$I$2533,7,FALSE)</f>
        <v>7.6</v>
      </c>
      <c r="G985">
        <f>VLOOKUP(dataset_table[[#This Row],[id]],dataset!$A$2:$I$2533,8,FALSE)</f>
        <v>58</v>
      </c>
      <c r="H985">
        <f>VLOOKUP(dataset_table[[#This Row],[id]],dataset!$A$2:$I$2533,9,FALSE)</f>
        <v>100.01</v>
      </c>
    </row>
    <row r="986" spans="1:8">
      <c r="A986">
        <f>A985+1</f>
        <v>984</v>
      </c>
      <c r="B986" t="str">
        <f>VLOOKUP(dataset_table[[#This Row],[id]],dataset!$A$2:$I$2533,2,FALSE)</f>
        <v>Rebel Without a Cause</v>
      </c>
      <c r="C986" t="str">
        <f>VLOOKUP(dataset_table[[#This Row],[id]],dataset!$A$2:$I$2533,3,FALSE)</f>
        <v>Nicholas Ray</v>
      </c>
      <c r="D986">
        <f>VLOOKUP(dataset_table[[#This Row],[id]],dataset!$A$2:$I$2533,4,FALSE)</f>
        <v>1955</v>
      </c>
      <c r="E986">
        <f>VLOOKUP(dataset_table[[#This Row],[id]],dataset!$A$2:$I$2533,5,FALSE)</f>
        <v>111</v>
      </c>
      <c r="F986">
        <f>VLOOKUP(dataset_table[[#This Row],[id]],dataset!$A$2:$I$2533,7,FALSE)</f>
        <v>7.6</v>
      </c>
      <c r="G986">
        <f>VLOOKUP(dataset_table[[#This Row],[id]],dataset!$A$2:$I$2533,8,FALSE)</f>
        <v>89</v>
      </c>
      <c r="H986">
        <f>VLOOKUP(dataset_table[[#This Row],[id]],dataset!$A$2:$I$2533,9,FALSE)</f>
        <v>0</v>
      </c>
    </row>
    <row r="987" spans="1:8">
      <c r="A987">
        <f>A986+1</f>
        <v>985</v>
      </c>
      <c r="B987" t="str">
        <f>VLOOKUP(dataset_table[[#This Row],[id]],dataset!$A$2:$I$2533,2,FALSE)</f>
        <v>Snow White and the Seven Dwarfs</v>
      </c>
      <c r="C987" t="str">
        <f>VLOOKUP(dataset_table[[#This Row],[id]],dataset!$A$2:$I$2533,3,FALSE)</f>
        <v>William Cottrell</v>
      </c>
      <c r="D987">
        <f>VLOOKUP(dataset_table[[#This Row],[id]],dataset!$A$2:$I$2533,4,FALSE)</f>
        <v>1937</v>
      </c>
      <c r="E987">
        <f>VLOOKUP(dataset_table[[#This Row],[id]],dataset!$A$2:$I$2533,5,FALSE)</f>
        <v>83</v>
      </c>
      <c r="F987">
        <f>VLOOKUP(dataset_table[[#This Row],[id]],dataset!$A$2:$I$2533,7,FALSE)</f>
        <v>7.6</v>
      </c>
      <c r="G987">
        <f>VLOOKUP(dataset_table[[#This Row],[id]],dataset!$A$2:$I$2533,8,FALSE)</f>
        <v>96</v>
      </c>
      <c r="H987">
        <f>VLOOKUP(dataset_table[[#This Row],[id]],dataset!$A$2:$I$2533,9,FALSE)</f>
        <v>184.93</v>
      </c>
    </row>
    <row r="988" spans="1:8">
      <c r="A988">
        <f>A987+1</f>
        <v>986</v>
      </c>
      <c r="B988" t="str">
        <f>VLOOKUP(dataset_table[[#This Row],[id]],dataset!$A$2:$I$2533,2,FALSE)</f>
        <v>From Here to Eternity</v>
      </c>
      <c r="C988" t="str">
        <f>VLOOKUP(dataset_table[[#This Row],[id]],dataset!$A$2:$I$2533,3,FALSE)</f>
        <v>Fred Zinnemann</v>
      </c>
      <c r="D988">
        <f>VLOOKUP(dataset_table[[#This Row],[id]],dataset!$A$2:$I$2533,4,FALSE)</f>
        <v>1953</v>
      </c>
      <c r="E988">
        <f>VLOOKUP(dataset_table[[#This Row],[id]],dataset!$A$2:$I$2533,5,FALSE)</f>
        <v>118</v>
      </c>
      <c r="F988">
        <f>VLOOKUP(dataset_table[[#This Row],[id]],dataset!$A$2:$I$2533,7,FALSE)</f>
        <v>7.6</v>
      </c>
      <c r="G988">
        <f>VLOOKUP(dataset_table[[#This Row],[id]],dataset!$A$2:$I$2533,8,FALSE)</f>
        <v>85</v>
      </c>
      <c r="H988">
        <f>VLOOKUP(dataset_table[[#This Row],[id]],dataset!$A$2:$I$2533,9,FALSE)</f>
        <v>30.5</v>
      </c>
    </row>
    <row r="989" spans="1:8">
      <c r="A989">
        <f>A988+1</f>
        <v>987</v>
      </c>
      <c r="B989" t="str">
        <f>VLOOKUP(dataset_table[[#This Row],[id]],dataset!$A$2:$I$2533,2,FALSE)</f>
        <v>50/50</v>
      </c>
      <c r="C989" t="str">
        <f>VLOOKUP(dataset_table[[#This Row],[id]],dataset!$A$2:$I$2533,3,FALSE)</f>
        <v>Jonathan Levine</v>
      </c>
      <c r="D989">
        <f>VLOOKUP(dataset_table[[#This Row],[id]],dataset!$A$2:$I$2533,4,FALSE)</f>
        <v>2011</v>
      </c>
      <c r="E989">
        <f>VLOOKUP(dataset_table[[#This Row],[id]],dataset!$A$2:$I$2533,5,FALSE)</f>
        <v>100</v>
      </c>
      <c r="F989">
        <f>VLOOKUP(dataset_table[[#This Row],[id]],dataset!$A$2:$I$2533,7,FALSE)</f>
        <v>7.6</v>
      </c>
      <c r="G989">
        <f>VLOOKUP(dataset_table[[#This Row],[id]],dataset!$A$2:$I$2533,8,FALSE)</f>
        <v>72</v>
      </c>
      <c r="H989">
        <f>VLOOKUP(dataset_table[[#This Row],[id]],dataset!$A$2:$I$2533,9,FALSE)</f>
        <v>35.01</v>
      </c>
    </row>
    <row r="990" spans="1:8">
      <c r="A990">
        <f>A989+1</f>
        <v>988</v>
      </c>
      <c r="B990" t="str">
        <f>VLOOKUP(dataset_table[[#This Row],[id]],dataset!$A$2:$I$2533,2,FALSE)</f>
        <v>Barton Fink</v>
      </c>
      <c r="C990" t="str">
        <f>VLOOKUP(dataset_table[[#This Row],[id]],dataset!$A$2:$I$2533,3,FALSE)</f>
        <v>Joel Coen</v>
      </c>
      <c r="D990">
        <f>VLOOKUP(dataset_table[[#This Row],[id]],dataset!$A$2:$I$2533,4,FALSE)</f>
        <v>1991</v>
      </c>
      <c r="E990">
        <f>VLOOKUP(dataset_table[[#This Row],[id]],dataset!$A$2:$I$2533,5,FALSE)</f>
        <v>116</v>
      </c>
      <c r="F990">
        <f>VLOOKUP(dataset_table[[#This Row],[id]],dataset!$A$2:$I$2533,7,FALSE)</f>
        <v>7.6</v>
      </c>
      <c r="G990">
        <f>VLOOKUP(dataset_table[[#This Row],[id]],dataset!$A$2:$I$2533,8,FALSE)</f>
        <v>69</v>
      </c>
      <c r="H990">
        <f>VLOOKUP(dataset_table[[#This Row],[id]],dataset!$A$2:$I$2533,9,FALSE)</f>
        <v>6.15</v>
      </c>
    </row>
    <row r="991" spans="1:8">
      <c r="A991">
        <f>A990+1</f>
        <v>989</v>
      </c>
      <c r="B991" t="str">
        <f>VLOOKUP(dataset_table[[#This Row],[id]],dataset!$A$2:$I$2533,2,FALSE)</f>
        <v>21 Grams</v>
      </c>
      <c r="C991" t="str">
        <f>VLOOKUP(dataset_table[[#This Row],[id]],dataset!$A$2:$I$2533,3,FALSE)</f>
        <v>Alejandro G. Iñárritu</v>
      </c>
      <c r="D991">
        <f>VLOOKUP(dataset_table[[#This Row],[id]],dataset!$A$2:$I$2533,4,FALSE)</f>
        <v>2003</v>
      </c>
      <c r="E991">
        <f>VLOOKUP(dataset_table[[#This Row],[id]],dataset!$A$2:$I$2533,5,FALSE)</f>
        <v>124</v>
      </c>
      <c r="F991">
        <f>VLOOKUP(dataset_table[[#This Row],[id]],dataset!$A$2:$I$2533,7,FALSE)</f>
        <v>7.6</v>
      </c>
      <c r="G991">
        <f>VLOOKUP(dataset_table[[#This Row],[id]],dataset!$A$2:$I$2533,8,FALSE)</f>
        <v>70</v>
      </c>
      <c r="H991">
        <f>VLOOKUP(dataset_table[[#This Row],[id]],dataset!$A$2:$I$2533,9,FALSE)</f>
        <v>16.29</v>
      </c>
    </row>
    <row r="992" spans="1:8">
      <c r="A992">
        <f>A991+1</f>
        <v>990</v>
      </c>
      <c r="B992" t="str">
        <f>VLOOKUP(dataset_table[[#This Row],[id]],dataset!$A$2:$I$2533,2,FALSE)</f>
        <v>United 93</v>
      </c>
      <c r="C992" t="str">
        <f>VLOOKUP(dataset_table[[#This Row],[id]],dataset!$A$2:$I$2533,3,FALSE)</f>
        <v>Paul Greengrass</v>
      </c>
      <c r="D992">
        <f>VLOOKUP(dataset_table[[#This Row],[id]],dataset!$A$2:$I$2533,4,FALSE)</f>
        <v>2006</v>
      </c>
      <c r="E992">
        <f>VLOOKUP(dataset_table[[#This Row],[id]],dataset!$A$2:$I$2533,5,FALSE)</f>
        <v>111</v>
      </c>
      <c r="F992">
        <f>VLOOKUP(dataset_table[[#This Row],[id]],dataset!$A$2:$I$2533,7,FALSE)</f>
        <v>7.6</v>
      </c>
      <c r="G992">
        <f>VLOOKUP(dataset_table[[#This Row],[id]],dataset!$A$2:$I$2533,8,FALSE)</f>
        <v>90</v>
      </c>
      <c r="H992">
        <f>VLOOKUP(dataset_table[[#This Row],[id]],dataset!$A$2:$I$2533,9,FALSE)</f>
        <v>31.57</v>
      </c>
    </row>
    <row r="993" spans="1:8">
      <c r="A993">
        <f>A992+1</f>
        <v>991</v>
      </c>
      <c r="B993" t="str">
        <f>VLOOKUP(dataset_table[[#This Row],[id]],dataset!$A$2:$I$2533,2,FALSE)</f>
        <v>The Last King of Scotland</v>
      </c>
      <c r="C993" t="str">
        <f>VLOOKUP(dataset_table[[#This Row],[id]],dataset!$A$2:$I$2533,3,FALSE)</f>
        <v>Kevin Macdonald</v>
      </c>
      <c r="D993">
        <f>VLOOKUP(dataset_table[[#This Row],[id]],dataset!$A$2:$I$2533,4,FALSE)</f>
        <v>2006</v>
      </c>
      <c r="E993">
        <f>VLOOKUP(dataset_table[[#This Row],[id]],dataset!$A$2:$I$2533,5,FALSE)</f>
        <v>123</v>
      </c>
      <c r="F993">
        <f>VLOOKUP(dataset_table[[#This Row],[id]],dataset!$A$2:$I$2533,7,FALSE)</f>
        <v>7.6</v>
      </c>
      <c r="G993">
        <f>VLOOKUP(dataset_table[[#This Row],[id]],dataset!$A$2:$I$2533,8,FALSE)</f>
        <v>74</v>
      </c>
      <c r="H993">
        <f>VLOOKUP(dataset_table[[#This Row],[id]],dataset!$A$2:$I$2533,9,FALSE)</f>
        <v>17.61</v>
      </c>
    </row>
    <row r="994" spans="1:8">
      <c r="A994">
        <f>A993+1</f>
        <v>992</v>
      </c>
      <c r="B994" t="str">
        <f>VLOOKUP(dataset_table[[#This Row],[id]],dataset!$A$2:$I$2533,2,FALSE)</f>
        <v>25th Hour</v>
      </c>
      <c r="C994" t="str">
        <f>VLOOKUP(dataset_table[[#This Row],[id]],dataset!$A$2:$I$2533,3,FALSE)</f>
        <v>Spike Lee</v>
      </c>
      <c r="D994">
        <f>VLOOKUP(dataset_table[[#This Row],[id]],dataset!$A$2:$I$2533,4,FALSE)</f>
        <v>2002</v>
      </c>
      <c r="E994">
        <f>VLOOKUP(dataset_table[[#This Row],[id]],dataset!$A$2:$I$2533,5,FALSE)</f>
        <v>135</v>
      </c>
      <c r="F994">
        <f>VLOOKUP(dataset_table[[#This Row],[id]],dataset!$A$2:$I$2533,7,FALSE)</f>
        <v>7.6</v>
      </c>
      <c r="G994">
        <f>VLOOKUP(dataset_table[[#This Row],[id]],dataset!$A$2:$I$2533,8,FALSE)</f>
        <v>69</v>
      </c>
      <c r="H994">
        <f>VLOOKUP(dataset_table[[#This Row],[id]],dataset!$A$2:$I$2533,9,FALSE)</f>
        <v>13.06</v>
      </c>
    </row>
    <row r="995" spans="1:8">
      <c r="A995">
        <f>A994+1</f>
        <v>993</v>
      </c>
      <c r="B995" t="str">
        <f>VLOOKUP(dataset_table[[#This Row],[id]],dataset!$A$2:$I$2533,2,FALSE)</f>
        <v>The Taking of Pelham One Two Three</v>
      </c>
      <c r="C995" t="str">
        <f>VLOOKUP(dataset_table[[#This Row],[id]],dataset!$A$2:$I$2533,3,FALSE)</f>
        <v>Joseph Sargent</v>
      </c>
      <c r="D995">
        <f>VLOOKUP(dataset_table[[#This Row],[id]],dataset!$A$2:$I$2533,4,FALSE)</f>
        <v>1974</v>
      </c>
      <c r="E995">
        <f>VLOOKUP(dataset_table[[#This Row],[id]],dataset!$A$2:$I$2533,5,FALSE)</f>
        <v>104</v>
      </c>
      <c r="F995">
        <f>VLOOKUP(dataset_table[[#This Row],[id]],dataset!$A$2:$I$2533,7,FALSE)</f>
        <v>7.6</v>
      </c>
      <c r="G995">
        <f>VLOOKUP(dataset_table[[#This Row],[id]],dataset!$A$2:$I$2533,8,FALSE)</f>
        <v>68</v>
      </c>
      <c r="H995">
        <f>VLOOKUP(dataset_table[[#This Row],[id]],dataset!$A$2:$I$2533,9,FALSE)</f>
        <v>2.4900000000000002</v>
      </c>
    </row>
    <row r="996" spans="1:8">
      <c r="A996">
        <f>A995+1</f>
        <v>994</v>
      </c>
      <c r="B996" t="str">
        <f>VLOOKUP(dataset_table[[#This Row],[id]],dataset!$A$2:$I$2533,2,FALSE)</f>
        <v>Control</v>
      </c>
      <c r="C996" t="str">
        <f>VLOOKUP(dataset_table[[#This Row],[id]],dataset!$A$2:$I$2533,3,FALSE)</f>
        <v>Anton Corbijn</v>
      </c>
      <c r="D996">
        <f>VLOOKUP(dataset_table[[#This Row],[id]],dataset!$A$2:$I$2533,4,FALSE)</f>
        <v>2007</v>
      </c>
      <c r="E996">
        <f>VLOOKUP(dataset_table[[#This Row],[id]],dataset!$A$2:$I$2533,5,FALSE)</f>
        <v>122</v>
      </c>
      <c r="F996">
        <f>VLOOKUP(dataset_table[[#This Row],[id]],dataset!$A$2:$I$2533,7,FALSE)</f>
        <v>7.6</v>
      </c>
      <c r="G996">
        <f>VLOOKUP(dataset_table[[#This Row],[id]],dataset!$A$2:$I$2533,8,FALSE)</f>
        <v>78</v>
      </c>
      <c r="H996">
        <f>VLOOKUP(dataset_table[[#This Row],[id]],dataset!$A$2:$I$2533,9,FALSE)</f>
        <v>0.87</v>
      </c>
    </row>
    <row r="997" spans="1:8">
      <c r="A997">
        <f>A996+1</f>
        <v>995</v>
      </c>
      <c r="B997" t="str">
        <f>VLOOKUP(dataset_table[[#This Row],[id]],dataset!$A$2:$I$2533,2,FALSE)</f>
        <v>A Very Long Engagement</v>
      </c>
      <c r="C997" t="str">
        <f>VLOOKUP(dataset_table[[#This Row],[id]],dataset!$A$2:$I$2533,3,FALSE)</f>
        <v>Jean-Pierre Jeunet</v>
      </c>
      <c r="D997">
        <f>VLOOKUP(dataset_table[[#This Row],[id]],dataset!$A$2:$I$2533,4,FALSE)</f>
        <v>2004</v>
      </c>
      <c r="E997">
        <f>VLOOKUP(dataset_table[[#This Row],[id]],dataset!$A$2:$I$2533,5,FALSE)</f>
        <v>133</v>
      </c>
      <c r="F997">
        <f>VLOOKUP(dataset_table[[#This Row],[id]],dataset!$A$2:$I$2533,7,FALSE)</f>
        <v>7.6</v>
      </c>
      <c r="G997">
        <f>VLOOKUP(dataset_table[[#This Row],[id]],dataset!$A$2:$I$2533,8,FALSE)</f>
        <v>76</v>
      </c>
      <c r="H997">
        <f>VLOOKUP(dataset_table[[#This Row],[id]],dataset!$A$2:$I$2533,9,FALSE)</f>
        <v>6.17</v>
      </c>
    </row>
    <row r="998" spans="1:8">
      <c r="A998">
        <f>A997+1</f>
        <v>996</v>
      </c>
      <c r="B998" t="str">
        <f>VLOOKUP(dataset_table[[#This Row],[id]],dataset!$A$2:$I$2533,2,FALSE)</f>
        <v>Shine</v>
      </c>
      <c r="C998" t="str">
        <f>VLOOKUP(dataset_table[[#This Row],[id]],dataset!$A$2:$I$2533,3,FALSE)</f>
        <v>Scott Hicks</v>
      </c>
      <c r="D998">
        <f>VLOOKUP(dataset_table[[#This Row],[id]],dataset!$A$2:$I$2533,4,FALSE)</f>
        <v>1996</v>
      </c>
      <c r="E998">
        <f>VLOOKUP(dataset_table[[#This Row],[id]],dataset!$A$2:$I$2533,5,FALSE)</f>
        <v>105</v>
      </c>
      <c r="F998">
        <f>VLOOKUP(dataset_table[[#This Row],[id]],dataset!$A$2:$I$2533,7,FALSE)</f>
        <v>7.6</v>
      </c>
      <c r="G998">
        <f>VLOOKUP(dataset_table[[#This Row],[id]],dataset!$A$2:$I$2533,8,FALSE)</f>
        <v>87</v>
      </c>
      <c r="H998">
        <f>VLOOKUP(dataset_table[[#This Row],[id]],dataset!$A$2:$I$2533,9,FALSE)</f>
        <v>35.81</v>
      </c>
    </row>
    <row r="999" spans="1:8">
      <c r="A999">
        <f>A998+1</f>
        <v>997</v>
      </c>
      <c r="B999" t="str">
        <f>VLOOKUP(dataset_table[[#This Row],[id]],dataset!$A$2:$I$2533,2,FALSE)</f>
        <v>Philomena</v>
      </c>
      <c r="C999" t="str">
        <f>VLOOKUP(dataset_table[[#This Row],[id]],dataset!$A$2:$I$2533,3,FALSE)</f>
        <v>Stephen Frears</v>
      </c>
      <c r="D999">
        <f>VLOOKUP(dataset_table[[#This Row],[id]],dataset!$A$2:$I$2533,4,FALSE)</f>
        <v>2013</v>
      </c>
      <c r="E999">
        <f>VLOOKUP(dataset_table[[#This Row],[id]],dataset!$A$2:$I$2533,5,FALSE)</f>
        <v>98</v>
      </c>
      <c r="F999">
        <f>VLOOKUP(dataset_table[[#This Row],[id]],dataset!$A$2:$I$2533,7,FALSE)</f>
        <v>7.6</v>
      </c>
      <c r="G999">
        <f>VLOOKUP(dataset_table[[#This Row],[id]],dataset!$A$2:$I$2533,8,FALSE)</f>
        <v>77</v>
      </c>
      <c r="H999">
        <f>VLOOKUP(dataset_table[[#This Row],[id]],dataset!$A$2:$I$2533,9,FALSE)</f>
        <v>37.71</v>
      </c>
    </row>
    <row r="1000" spans="1:8">
      <c r="A1000">
        <f>A999+1</f>
        <v>998</v>
      </c>
      <c r="B1000" t="str">
        <f>VLOOKUP(dataset_table[[#This Row],[id]],dataset!$A$2:$I$2533,2,FALSE)</f>
        <v>The Invisible Man</v>
      </c>
      <c r="C1000" t="str">
        <f>VLOOKUP(dataset_table[[#This Row],[id]],dataset!$A$2:$I$2533,3,FALSE)</f>
        <v>James Whale</v>
      </c>
      <c r="D1000">
        <f>VLOOKUP(dataset_table[[#This Row],[id]],dataset!$A$2:$I$2533,4,FALSE)</f>
        <v>1933</v>
      </c>
      <c r="E1000">
        <f>VLOOKUP(dataset_table[[#This Row],[id]],dataset!$A$2:$I$2533,5,FALSE)</f>
        <v>71</v>
      </c>
      <c r="F1000">
        <f>VLOOKUP(dataset_table[[#This Row],[id]],dataset!$A$2:$I$2533,7,FALSE)</f>
        <v>7.6</v>
      </c>
      <c r="G1000">
        <f>VLOOKUP(dataset_table[[#This Row],[id]],dataset!$A$2:$I$2533,8,FALSE)</f>
        <v>87</v>
      </c>
      <c r="H1000">
        <f>VLOOKUP(dataset_table[[#This Row],[id]],dataset!$A$2:$I$2533,9,FALSE)</f>
        <v>0</v>
      </c>
    </row>
    <row r="1001" spans="1:8">
      <c r="A1001">
        <f>A1000+1</f>
        <v>999</v>
      </c>
      <c r="B1001" t="str">
        <f>VLOOKUP(dataset_table[[#This Row],[id]],dataset!$A$2:$I$2533,2,FALSE)</f>
        <v>Cell 211</v>
      </c>
      <c r="C1001" t="str">
        <f>VLOOKUP(dataset_table[[#This Row],[id]],dataset!$A$2:$I$2533,3,FALSE)</f>
        <v>Daniel Monzón</v>
      </c>
      <c r="D1001">
        <f>VLOOKUP(dataset_table[[#This Row],[id]],dataset!$A$2:$I$2533,4,FALSE)</f>
        <v>2009</v>
      </c>
      <c r="E1001">
        <f>VLOOKUP(dataset_table[[#This Row],[id]],dataset!$A$2:$I$2533,5,FALSE)</f>
        <v>113</v>
      </c>
      <c r="F1001">
        <f>VLOOKUP(dataset_table[[#This Row],[id]],dataset!$A$2:$I$2533,7,FALSE)</f>
        <v>7.6</v>
      </c>
      <c r="G1001">
        <f>VLOOKUP(dataset_table[[#This Row],[id]],dataset!$A$2:$I$2533,8,FALSE)</f>
        <v>0</v>
      </c>
      <c r="H1001">
        <f>VLOOKUP(dataset_table[[#This Row],[id]],dataset!$A$2:$I$2533,9,FALSE)</f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50BCC-75AF-4CB3-AA27-2EB79C184C62}">
  <dimension ref="A1:H1001"/>
  <sheetViews>
    <sheetView workbookViewId="0">
      <selection activeCell="N5" sqref="N5"/>
    </sheetView>
  </sheetViews>
  <sheetFormatPr defaultRowHeight="12.75"/>
  <cols>
    <col min="2" max="3" width="30.7109375" bestFit="1" customWidth="1"/>
    <col min="4" max="4" width="14.7109375" bestFit="1" customWidth="1"/>
    <col min="5" max="5" width="10.28515625" bestFit="1" customWidth="1"/>
    <col min="7" max="7" width="12.7109375" bestFit="1" customWidth="1"/>
    <col min="8" max="8" width="11.28515625" bestFit="1" customWidth="1"/>
  </cols>
  <sheetData>
    <row r="1" spans="1:8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16</v>
      </c>
      <c r="G1" t="s">
        <v>17</v>
      </c>
      <c r="H1" t="s">
        <v>18</v>
      </c>
    </row>
    <row r="2" spans="1:8">
      <c r="A2">
        <v>0</v>
      </c>
      <c r="B2" t="s">
        <v>19</v>
      </c>
      <c r="C2" t="s">
        <v>20</v>
      </c>
      <c r="D2">
        <v>1994</v>
      </c>
      <c r="E2">
        <v>142</v>
      </c>
      <c r="F2">
        <v>9.3000000000000007</v>
      </c>
      <c r="G2">
        <v>82</v>
      </c>
      <c r="H2">
        <v>28.34</v>
      </c>
    </row>
    <row r="3" spans="1:8">
      <c r="A3">
        <v>1</v>
      </c>
      <c r="B3" t="s">
        <v>22</v>
      </c>
      <c r="C3" t="s">
        <v>23</v>
      </c>
      <c r="D3">
        <v>1972</v>
      </c>
      <c r="E3">
        <v>175</v>
      </c>
      <c r="F3">
        <v>9.1999999999999993</v>
      </c>
      <c r="G3">
        <v>100</v>
      </c>
      <c r="H3">
        <v>134.97</v>
      </c>
    </row>
    <row r="4" spans="1:8">
      <c r="A4">
        <v>2</v>
      </c>
      <c r="B4" t="s">
        <v>25</v>
      </c>
      <c r="C4" t="s">
        <v>26</v>
      </c>
      <c r="D4">
        <v>2008</v>
      </c>
      <c r="E4">
        <v>152</v>
      </c>
      <c r="F4">
        <v>9</v>
      </c>
      <c r="G4">
        <v>84</v>
      </c>
      <c r="H4">
        <v>534.86</v>
      </c>
    </row>
    <row r="5" spans="1:8">
      <c r="A5">
        <v>3</v>
      </c>
      <c r="B5" t="s">
        <v>28</v>
      </c>
      <c r="C5" t="s">
        <v>29</v>
      </c>
      <c r="D5">
        <v>1993</v>
      </c>
      <c r="E5">
        <v>195</v>
      </c>
      <c r="F5">
        <v>9</v>
      </c>
      <c r="G5">
        <v>95</v>
      </c>
      <c r="H5">
        <v>96.9</v>
      </c>
    </row>
    <row r="6" spans="1:8">
      <c r="A6">
        <v>4</v>
      </c>
      <c r="B6" t="s">
        <v>32</v>
      </c>
      <c r="C6" t="s">
        <v>33</v>
      </c>
      <c r="D6">
        <v>1957</v>
      </c>
      <c r="E6">
        <v>96</v>
      </c>
      <c r="F6">
        <v>9</v>
      </c>
      <c r="G6">
        <v>97</v>
      </c>
      <c r="H6">
        <v>4.3600000000000003</v>
      </c>
    </row>
    <row r="7" spans="1:8">
      <c r="A7">
        <v>5</v>
      </c>
      <c r="B7" t="s">
        <v>34</v>
      </c>
      <c r="C7" t="s">
        <v>35</v>
      </c>
      <c r="D7">
        <v>2003</v>
      </c>
      <c r="E7">
        <v>201</v>
      </c>
      <c r="F7">
        <v>9</v>
      </c>
      <c r="G7">
        <v>94</v>
      </c>
      <c r="H7">
        <v>377.85</v>
      </c>
    </row>
    <row r="8" spans="1:8">
      <c r="A8">
        <v>6</v>
      </c>
      <c r="B8" t="s">
        <v>37</v>
      </c>
      <c r="C8" t="s">
        <v>23</v>
      </c>
      <c r="D8">
        <v>1974</v>
      </c>
      <c r="E8">
        <v>202</v>
      </c>
      <c r="F8">
        <v>9</v>
      </c>
      <c r="G8">
        <v>90</v>
      </c>
      <c r="H8">
        <v>57.3</v>
      </c>
    </row>
    <row r="9" spans="1:8" hidden="1">
      <c r="A9">
        <v>7</v>
      </c>
      <c r="B9" t="s">
        <v>38</v>
      </c>
      <c r="C9" t="s">
        <v>39</v>
      </c>
      <c r="D9">
        <v>2023</v>
      </c>
      <c r="E9">
        <v>140</v>
      </c>
      <c r="F9">
        <v>8.9</v>
      </c>
      <c r="G9">
        <v>86</v>
      </c>
      <c r="H9">
        <v>0</v>
      </c>
    </row>
    <row r="10" spans="1:8">
      <c r="A10">
        <v>8</v>
      </c>
      <c r="B10" t="s">
        <v>41</v>
      </c>
      <c r="C10" t="s">
        <v>42</v>
      </c>
      <c r="D10">
        <v>1994</v>
      </c>
      <c r="E10">
        <v>154</v>
      </c>
      <c r="F10">
        <v>8.9</v>
      </c>
      <c r="G10">
        <v>95</v>
      </c>
      <c r="H10">
        <v>107.93</v>
      </c>
    </row>
    <row r="11" spans="1:8">
      <c r="A11">
        <v>9</v>
      </c>
      <c r="B11" t="s">
        <v>43</v>
      </c>
      <c r="C11" t="s">
        <v>26</v>
      </c>
      <c r="D11">
        <v>2010</v>
      </c>
      <c r="E11">
        <v>148</v>
      </c>
      <c r="F11">
        <v>8.8000000000000007</v>
      </c>
      <c r="G11">
        <v>74</v>
      </c>
      <c r="H11">
        <v>292.58</v>
      </c>
    </row>
    <row r="12" spans="1:8">
      <c r="A12">
        <v>10</v>
      </c>
      <c r="B12" t="s">
        <v>45</v>
      </c>
      <c r="C12" t="s">
        <v>35</v>
      </c>
      <c r="D12">
        <v>2001</v>
      </c>
      <c r="E12">
        <v>178</v>
      </c>
      <c r="F12">
        <v>8.8000000000000007</v>
      </c>
      <c r="G12">
        <v>92</v>
      </c>
      <c r="H12">
        <v>315.54000000000002</v>
      </c>
    </row>
    <row r="13" spans="1:8">
      <c r="A13">
        <v>11</v>
      </c>
      <c r="B13" t="s">
        <v>46</v>
      </c>
      <c r="C13" t="s">
        <v>47</v>
      </c>
      <c r="D13">
        <v>1999</v>
      </c>
      <c r="E13">
        <v>139</v>
      </c>
      <c r="F13">
        <v>8.8000000000000007</v>
      </c>
      <c r="G13">
        <v>67</v>
      </c>
      <c r="H13">
        <v>37.03</v>
      </c>
    </row>
    <row r="14" spans="1:8">
      <c r="A14">
        <v>12</v>
      </c>
      <c r="B14" t="s">
        <v>48</v>
      </c>
      <c r="C14" t="s">
        <v>49</v>
      </c>
      <c r="D14">
        <v>1994</v>
      </c>
      <c r="E14">
        <v>142</v>
      </c>
      <c r="F14">
        <v>8.8000000000000007</v>
      </c>
      <c r="G14">
        <v>82</v>
      </c>
      <c r="H14">
        <v>330.25</v>
      </c>
    </row>
    <row r="15" spans="1:8">
      <c r="A15">
        <v>13</v>
      </c>
      <c r="B15" t="s">
        <v>51</v>
      </c>
      <c r="C15" t="s">
        <v>52</v>
      </c>
      <c r="D15">
        <v>1966</v>
      </c>
      <c r="E15">
        <v>178</v>
      </c>
      <c r="F15">
        <v>8.8000000000000007</v>
      </c>
      <c r="G15">
        <v>90</v>
      </c>
      <c r="H15">
        <v>6.1</v>
      </c>
    </row>
    <row r="16" spans="1:8">
      <c r="A16">
        <v>14</v>
      </c>
      <c r="B16" t="s">
        <v>54</v>
      </c>
      <c r="C16" t="s">
        <v>35</v>
      </c>
      <c r="D16">
        <v>2002</v>
      </c>
      <c r="E16">
        <v>179</v>
      </c>
      <c r="F16">
        <v>8.8000000000000007</v>
      </c>
      <c r="G16">
        <v>87</v>
      </c>
      <c r="H16">
        <v>342.55</v>
      </c>
    </row>
    <row r="17" spans="1:8" hidden="1">
      <c r="A17">
        <v>15</v>
      </c>
      <c r="B17" t="s">
        <v>55</v>
      </c>
      <c r="C17" t="s">
        <v>56</v>
      </c>
      <c r="D17">
        <v>2021</v>
      </c>
      <c r="E17">
        <v>164</v>
      </c>
      <c r="F17">
        <v>8.8000000000000007</v>
      </c>
      <c r="G17">
        <v>0</v>
      </c>
      <c r="H17">
        <v>0</v>
      </c>
    </row>
    <row r="18" spans="1:8" hidden="1">
      <c r="A18">
        <v>16</v>
      </c>
      <c r="B18" t="s">
        <v>58</v>
      </c>
      <c r="C18" t="s">
        <v>59</v>
      </c>
      <c r="D18">
        <v>2022</v>
      </c>
      <c r="E18">
        <v>164</v>
      </c>
      <c r="F18">
        <v>8.8000000000000007</v>
      </c>
      <c r="G18">
        <v>0</v>
      </c>
      <c r="H18">
        <v>0</v>
      </c>
    </row>
    <row r="19" spans="1:8">
      <c r="A19">
        <v>17</v>
      </c>
      <c r="B19" t="s">
        <v>61</v>
      </c>
      <c r="C19" t="s">
        <v>26</v>
      </c>
      <c r="D19">
        <v>2014</v>
      </c>
      <c r="E19">
        <v>169</v>
      </c>
      <c r="F19">
        <v>8.6999999999999993</v>
      </c>
      <c r="G19">
        <v>74</v>
      </c>
      <c r="H19">
        <v>188.02</v>
      </c>
    </row>
    <row r="20" spans="1:8">
      <c r="A20">
        <v>18</v>
      </c>
      <c r="B20" t="s">
        <v>62</v>
      </c>
      <c r="C20" t="s">
        <v>63</v>
      </c>
      <c r="D20">
        <v>1990</v>
      </c>
      <c r="E20">
        <v>145</v>
      </c>
      <c r="F20">
        <v>8.6999999999999993</v>
      </c>
      <c r="G20">
        <v>92</v>
      </c>
      <c r="H20">
        <v>46.84</v>
      </c>
    </row>
    <row r="21" spans="1:8">
      <c r="A21">
        <v>19</v>
      </c>
      <c r="B21" t="s">
        <v>64</v>
      </c>
      <c r="C21" t="s">
        <v>65</v>
      </c>
      <c r="D21">
        <v>1999</v>
      </c>
      <c r="E21">
        <v>136</v>
      </c>
      <c r="F21">
        <v>8.6999999999999993</v>
      </c>
      <c r="G21">
        <v>73</v>
      </c>
      <c r="H21">
        <v>171.48</v>
      </c>
    </row>
    <row r="22" spans="1:8">
      <c r="A22">
        <v>20</v>
      </c>
      <c r="B22" t="s">
        <v>66</v>
      </c>
      <c r="C22" t="s">
        <v>67</v>
      </c>
      <c r="D22">
        <v>1975</v>
      </c>
      <c r="E22">
        <v>133</v>
      </c>
      <c r="F22">
        <v>8.6999999999999993</v>
      </c>
      <c r="G22">
        <v>84</v>
      </c>
      <c r="H22">
        <v>112</v>
      </c>
    </row>
    <row r="23" spans="1:8">
      <c r="A23">
        <v>21</v>
      </c>
      <c r="B23" t="s">
        <v>68</v>
      </c>
      <c r="C23" t="s">
        <v>69</v>
      </c>
      <c r="D23">
        <v>1980</v>
      </c>
      <c r="E23">
        <v>124</v>
      </c>
      <c r="F23">
        <v>8.6999999999999993</v>
      </c>
      <c r="G23">
        <v>82</v>
      </c>
      <c r="H23">
        <v>290.48</v>
      </c>
    </row>
    <row r="24" spans="1:8" hidden="1">
      <c r="A24">
        <v>22</v>
      </c>
      <c r="B24" t="s">
        <v>71</v>
      </c>
      <c r="C24" t="s">
        <v>72</v>
      </c>
      <c r="D24">
        <v>2022</v>
      </c>
      <c r="E24">
        <v>157</v>
      </c>
      <c r="F24">
        <v>8.6999999999999993</v>
      </c>
      <c r="G24">
        <v>0</v>
      </c>
      <c r="H24">
        <v>0</v>
      </c>
    </row>
    <row r="25" spans="1:8" hidden="1">
      <c r="A25">
        <v>23</v>
      </c>
      <c r="B25" t="s">
        <v>73</v>
      </c>
      <c r="C25" t="s">
        <v>74</v>
      </c>
      <c r="D25">
        <v>2020</v>
      </c>
      <c r="E25">
        <v>153</v>
      </c>
      <c r="F25">
        <v>8.6999999999999993</v>
      </c>
      <c r="G25">
        <v>0</v>
      </c>
      <c r="H25">
        <v>0</v>
      </c>
    </row>
    <row r="26" spans="1:8">
      <c r="A26">
        <v>24</v>
      </c>
      <c r="B26" t="s">
        <v>75</v>
      </c>
      <c r="C26" t="s">
        <v>20</v>
      </c>
      <c r="D26">
        <v>1999</v>
      </c>
      <c r="E26">
        <v>189</v>
      </c>
      <c r="F26">
        <v>8.6</v>
      </c>
      <c r="G26">
        <v>61</v>
      </c>
      <c r="H26">
        <v>136.80000000000001</v>
      </c>
    </row>
    <row r="27" spans="1:8">
      <c r="A27">
        <v>25</v>
      </c>
      <c r="B27" t="s">
        <v>76</v>
      </c>
      <c r="C27" t="s">
        <v>77</v>
      </c>
      <c r="D27">
        <v>1991</v>
      </c>
      <c r="E27">
        <v>137</v>
      </c>
      <c r="F27">
        <v>8.6</v>
      </c>
      <c r="G27">
        <v>75</v>
      </c>
      <c r="H27">
        <v>204.84</v>
      </c>
    </row>
    <row r="28" spans="1:8">
      <c r="A28">
        <v>26</v>
      </c>
      <c r="B28" t="s">
        <v>78</v>
      </c>
      <c r="C28" t="s">
        <v>47</v>
      </c>
      <c r="D28">
        <v>1995</v>
      </c>
      <c r="E28">
        <v>127</v>
      </c>
      <c r="F28">
        <v>8.6</v>
      </c>
      <c r="G28">
        <v>65</v>
      </c>
      <c r="H28">
        <v>100.13</v>
      </c>
    </row>
    <row r="29" spans="1:8">
      <c r="A29">
        <v>27</v>
      </c>
      <c r="B29" t="s">
        <v>79</v>
      </c>
      <c r="C29" t="s">
        <v>29</v>
      </c>
      <c r="D29">
        <v>1998</v>
      </c>
      <c r="E29">
        <v>169</v>
      </c>
      <c r="F29">
        <v>8.6</v>
      </c>
      <c r="G29">
        <v>91</v>
      </c>
      <c r="H29">
        <v>216.54</v>
      </c>
    </row>
    <row r="30" spans="1:8">
      <c r="A30">
        <v>28</v>
      </c>
      <c r="B30" t="s">
        <v>81</v>
      </c>
      <c r="C30" t="s">
        <v>82</v>
      </c>
      <c r="D30">
        <v>1991</v>
      </c>
      <c r="E30">
        <v>118</v>
      </c>
      <c r="F30">
        <v>8.6</v>
      </c>
      <c r="G30">
        <v>86</v>
      </c>
      <c r="H30">
        <v>130.74</v>
      </c>
    </row>
    <row r="31" spans="1:8">
      <c r="A31">
        <v>29</v>
      </c>
      <c r="B31" t="s">
        <v>84</v>
      </c>
      <c r="C31" t="s">
        <v>85</v>
      </c>
      <c r="D31">
        <v>1977</v>
      </c>
      <c r="E31">
        <v>121</v>
      </c>
      <c r="F31">
        <v>8.6</v>
      </c>
      <c r="G31">
        <v>90</v>
      </c>
      <c r="H31">
        <v>322.74</v>
      </c>
    </row>
    <row r="32" spans="1:8">
      <c r="A32">
        <v>30</v>
      </c>
      <c r="B32" t="s">
        <v>86</v>
      </c>
      <c r="C32" t="s">
        <v>87</v>
      </c>
      <c r="D32">
        <v>2001</v>
      </c>
      <c r="E32">
        <v>125</v>
      </c>
      <c r="F32">
        <v>8.6</v>
      </c>
      <c r="G32">
        <v>96</v>
      </c>
      <c r="H32">
        <v>10.06</v>
      </c>
    </row>
    <row r="33" spans="1:8">
      <c r="A33">
        <v>31</v>
      </c>
      <c r="B33" t="s">
        <v>89</v>
      </c>
      <c r="C33" t="s">
        <v>90</v>
      </c>
      <c r="D33">
        <v>2002</v>
      </c>
      <c r="E33">
        <v>130</v>
      </c>
      <c r="F33">
        <v>8.6</v>
      </c>
      <c r="G33">
        <v>79</v>
      </c>
      <c r="H33">
        <v>7.56</v>
      </c>
    </row>
    <row r="34" spans="1:8">
      <c r="A34">
        <v>32</v>
      </c>
      <c r="B34" t="s">
        <v>91</v>
      </c>
      <c r="C34" t="s">
        <v>92</v>
      </c>
      <c r="D34">
        <v>1997</v>
      </c>
      <c r="E34">
        <v>116</v>
      </c>
      <c r="F34">
        <v>8.6</v>
      </c>
      <c r="G34">
        <v>59</v>
      </c>
      <c r="H34">
        <v>57.6</v>
      </c>
    </row>
    <row r="35" spans="1:8">
      <c r="A35">
        <v>33</v>
      </c>
      <c r="B35" t="s">
        <v>93</v>
      </c>
      <c r="C35" t="s">
        <v>94</v>
      </c>
      <c r="D35">
        <v>1954</v>
      </c>
      <c r="E35">
        <v>207</v>
      </c>
      <c r="F35">
        <v>8.6</v>
      </c>
      <c r="G35">
        <v>98</v>
      </c>
      <c r="H35">
        <v>0.27</v>
      </c>
    </row>
    <row r="36" spans="1:8" hidden="1">
      <c r="A36">
        <v>34</v>
      </c>
      <c r="B36" t="s">
        <v>95</v>
      </c>
      <c r="C36" t="s">
        <v>96</v>
      </c>
      <c r="D36">
        <v>1946</v>
      </c>
      <c r="E36">
        <v>130</v>
      </c>
      <c r="F36">
        <v>8.6</v>
      </c>
      <c r="G36">
        <v>89</v>
      </c>
      <c r="H36">
        <v>0</v>
      </c>
    </row>
    <row r="37" spans="1:8" hidden="1">
      <c r="A37">
        <v>35</v>
      </c>
      <c r="B37" t="s">
        <v>97</v>
      </c>
      <c r="C37" t="s">
        <v>98</v>
      </c>
      <c r="D37">
        <v>1962</v>
      </c>
      <c r="E37">
        <v>133</v>
      </c>
      <c r="F37">
        <v>8.6</v>
      </c>
      <c r="G37">
        <v>85</v>
      </c>
      <c r="H37">
        <v>0</v>
      </c>
    </row>
    <row r="38" spans="1:8" hidden="1">
      <c r="A38">
        <v>36</v>
      </c>
      <c r="B38" t="s">
        <v>99</v>
      </c>
      <c r="C38" t="s">
        <v>100</v>
      </c>
      <c r="D38">
        <v>2022</v>
      </c>
      <c r="E38">
        <v>163</v>
      </c>
      <c r="F38">
        <v>8.6</v>
      </c>
      <c r="G38">
        <v>0</v>
      </c>
      <c r="H38">
        <v>0</v>
      </c>
    </row>
    <row r="39" spans="1:8">
      <c r="A39">
        <v>37</v>
      </c>
      <c r="B39" t="s">
        <v>101</v>
      </c>
      <c r="C39" t="s">
        <v>49</v>
      </c>
      <c r="D39">
        <v>1985</v>
      </c>
      <c r="E39">
        <v>116</v>
      </c>
      <c r="F39">
        <v>8.5</v>
      </c>
      <c r="G39">
        <v>87</v>
      </c>
      <c r="H39">
        <v>210.61</v>
      </c>
    </row>
    <row r="40" spans="1:8">
      <c r="A40">
        <v>38</v>
      </c>
      <c r="B40" t="s">
        <v>102</v>
      </c>
      <c r="C40" t="s">
        <v>63</v>
      </c>
      <c r="D40">
        <v>2006</v>
      </c>
      <c r="E40">
        <v>151</v>
      </c>
      <c r="F40">
        <v>8.5</v>
      </c>
      <c r="G40">
        <v>85</v>
      </c>
      <c r="H40">
        <v>132.38</v>
      </c>
    </row>
    <row r="41" spans="1:8">
      <c r="A41">
        <v>39</v>
      </c>
      <c r="B41" t="s">
        <v>103</v>
      </c>
      <c r="C41" t="s">
        <v>104</v>
      </c>
      <c r="D41">
        <v>2000</v>
      </c>
      <c r="E41">
        <v>155</v>
      </c>
      <c r="F41">
        <v>8.5</v>
      </c>
      <c r="G41">
        <v>67</v>
      </c>
      <c r="H41">
        <v>187.71</v>
      </c>
    </row>
    <row r="42" spans="1:8">
      <c r="A42">
        <v>40</v>
      </c>
      <c r="B42" t="s">
        <v>105</v>
      </c>
      <c r="C42" t="s">
        <v>104</v>
      </c>
      <c r="D42">
        <v>1979</v>
      </c>
      <c r="E42">
        <v>117</v>
      </c>
      <c r="F42">
        <v>8.5</v>
      </c>
      <c r="G42">
        <v>89</v>
      </c>
      <c r="H42">
        <v>78.900000000000006</v>
      </c>
    </row>
    <row r="43" spans="1:8">
      <c r="A43">
        <v>41</v>
      </c>
      <c r="B43" t="s">
        <v>107</v>
      </c>
      <c r="C43" t="s">
        <v>108</v>
      </c>
      <c r="D43">
        <v>2019</v>
      </c>
      <c r="E43">
        <v>132</v>
      </c>
      <c r="F43">
        <v>8.5</v>
      </c>
      <c r="G43">
        <v>96</v>
      </c>
      <c r="H43">
        <v>53.37</v>
      </c>
    </row>
    <row r="44" spans="1:8">
      <c r="A44">
        <v>42</v>
      </c>
      <c r="B44" t="s">
        <v>109</v>
      </c>
      <c r="C44" t="s">
        <v>26</v>
      </c>
      <c r="D44">
        <v>2006</v>
      </c>
      <c r="E44">
        <v>130</v>
      </c>
      <c r="F44">
        <v>8.5</v>
      </c>
      <c r="G44">
        <v>66</v>
      </c>
      <c r="H44">
        <v>53.09</v>
      </c>
    </row>
    <row r="45" spans="1:8">
      <c r="A45">
        <v>43</v>
      </c>
      <c r="B45" t="s">
        <v>110</v>
      </c>
      <c r="C45" t="s">
        <v>111</v>
      </c>
      <c r="D45">
        <v>2014</v>
      </c>
      <c r="E45">
        <v>106</v>
      </c>
      <c r="F45">
        <v>8.5</v>
      </c>
      <c r="G45">
        <v>89</v>
      </c>
      <c r="H45">
        <v>13.09</v>
      </c>
    </row>
    <row r="46" spans="1:8">
      <c r="A46">
        <v>44</v>
      </c>
      <c r="B46" t="s">
        <v>113</v>
      </c>
      <c r="C46" t="s">
        <v>114</v>
      </c>
      <c r="D46">
        <v>1994</v>
      </c>
      <c r="E46">
        <v>110</v>
      </c>
      <c r="F46">
        <v>8.5</v>
      </c>
      <c r="G46">
        <v>64</v>
      </c>
      <c r="H46">
        <v>19.5</v>
      </c>
    </row>
    <row r="47" spans="1:8">
      <c r="A47">
        <v>45</v>
      </c>
      <c r="B47" t="s">
        <v>115</v>
      </c>
      <c r="C47" t="s">
        <v>116</v>
      </c>
      <c r="D47">
        <v>1994</v>
      </c>
      <c r="E47">
        <v>88</v>
      </c>
      <c r="F47">
        <v>8.5</v>
      </c>
      <c r="G47">
        <v>88</v>
      </c>
      <c r="H47">
        <v>422.78</v>
      </c>
    </row>
    <row r="48" spans="1:8">
      <c r="A48">
        <v>46</v>
      </c>
      <c r="B48" t="s">
        <v>117</v>
      </c>
      <c r="C48" t="s">
        <v>118</v>
      </c>
      <c r="D48">
        <v>1995</v>
      </c>
      <c r="E48">
        <v>106</v>
      </c>
      <c r="F48">
        <v>8.5</v>
      </c>
      <c r="G48">
        <v>77</v>
      </c>
      <c r="H48">
        <v>23.34</v>
      </c>
    </row>
    <row r="49" spans="1:8">
      <c r="A49">
        <v>47</v>
      </c>
      <c r="B49" t="s">
        <v>119</v>
      </c>
      <c r="C49" t="s">
        <v>120</v>
      </c>
      <c r="D49">
        <v>1942</v>
      </c>
      <c r="E49">
        <v>102</v>
      </c>
      <c r="F49">
        <v>8.5</v>
      </c>
      <c r="G49">
        <v>100</v>
      </c>
      <c r="H49">
        <v>1.02</v>
      </c>
    </row>
    <row r="50" spans="1:8">
      <c r="A50">
        <v>48</v>
      </c>
      <c r="B50" t="s">
        <v>121</v>
      </c>
      <c r="C50" t="s">
        <v>122</v>
      </c>
      <c r="D50">
        <v>1998</v>
      </c>
      <c r="E50">
        <v>119</v>
      </c>
      <c r="F50">
        <v>8.5</v>
      </c>
      <c r="G50">
        <v>62</v>
      </c>
      <c r="H50">
        <v>6.72</v>
      </c>
    </row>
    <row r="51" spans="1:8">
      <c r="A51">
        <v>49</v>
      </c>
      <c r="B51" t="s">
        <v>123</v>
      </c>
      <c r="C51" t="s">
        <v>124</v>
      </c>
      <c r="D51">
        <v>1960</v>
      </c>
      <c r="E51">
        <v>109</v>
      </c>
      <c r="F51">
        <v>8.5</v>
      </c>
      <c r="G51">
        <v>97</v>
      </c>
      <c r="H51">
        <v>32</v>
      </c>
    </row>
    <row r="52" spans="1:8">
      <c r="A52">
        <v>50</v>
      </c>
      <c r="B52" t="s">
        <v>125</v>
      </c>
      <c r="C52" t="s">
        <v>126</v>
      </c>
      <c r="D52">
        <v>2002</v>
      </c>
      <c r="E52">
        <v>150</v>
      </c>
      <c r="F52">
        <v>8.5</v>
      </c>
      <c r="G52">
        <v>85</v>
      </c>
      <c r="H52">
        <v>32.57</v>
      </c>
    </row>
    <row r="53" spans="1:8">
      <c r="A53">
        <v>51</v>
      </c>
      <c r="B53" t="s">
        <v>127</v>
      </c>
      <c r="C53" t="s">
        <v>128</v>
      </c>
      <c r="D53">
        <v>2011</v>
      </c>
      <c r="E53">
        <v>112</v>
      </c>
      <c r="F53">
        <v>8.5</v>
      </c>
      <c r="G53">
        <v>57</v>
      </c>
      <c r="H53">
        <v>13.18</v>
      </c>
    </row>
    <row r="54" spans="1:8">
      <c r="A54">
        <v>52</v>
      </c>
      <c r="B54" t="s">
        <v>129</v>
      </c>
      <c r="C54" t="s">
        <v>52</v>
      </c>
      <c r="D54">
        <v>1968</v>
      </c>
      <c r="E54">
        <v>165</v>
      </c>
      <c r="F54">
        <v>8.5</v>
      </c>
      <c r="G54">
        <v>82</v>
      </c>
      <c r="H54">
        <v>5.32</v>
      </c>
    </row>
    <row r="55" spans="1:8" hidden="1">
      <c r="A55">
        <v>53</v>
      </c>
      <c r="B55" t="s">
        <v>130</v>
      </c>
      <c r="C55" t="s">
        <v>131</v>
      </c>
      <c r="D55">
        <v>1988</v>
      </c>
      <c r="E55">
        <v>89</v>
      </c>
      <c r="F55">
        <v>8.5</v>
      </c>
      <c r="G55">
        <v>94</v>
      </c>
      <c r="H55">
        <v>0</v>
      </c>
    </row>
    <row r="56" spans="1:8">
      <c r="A56">
        <v>54</v>
      </c>
      <c r="B56" t="s">
        <v>132</v>
      </c>
      <c r="C56" t="s">
        <v>124</v>
      </c>
      <c r="D56">
        <v>1954</v>
      </c>
      <c r="E56">
        <v>112</v>
      </c>
      <c r="F56">
        <v>8.5</v>
      </c>
      <c r="G56">
        <v>100</v>
      </c>
      <c r="H56">
        <v>36.76</v>
      </c>
    </row>
    <row r="57" spans="1:8">
      <c r="A57">
        <v>55</v>
      </c>
      <c r="B57" t="s">
        <v>133</v>
      </c>
      <c r="C57" t="s">
        <v>134</v>
      </c>
      <c r="D57">
        <v>1988</v>
      </c>
      <c r="E57">
        <v>155</v>
      </c>
      <c r="F57">
        <v>8.5</v>
      </c>
      <c r="G57">
        <v>80</v>
      </c>
      <c r="H57">
        <v>11.99</v>
      </c>
    </row>
    <row r="58" spans="1:8">
      <c r="A58">
        <v>56</v>
      </c>
      <c r="B58" t="s">
        <v>135</v>
      </c>
      <c r="C58" t="s">
        <v>136</v>
      </c>
      <c r="D58">
        <v>1936</v>
      </c>
      <c r="E58">
        <v>87</v>
      </c>
      <c r="F58">
        <v>8.5</v>
      </c>
      <c r="G58">
        <v>96</v>
      </c>
      <c r="H58">
        <v>0.16</v>
      </c>
    </row>
    <row r="59" spans="1:8">
      <c r="A59">
        <v>57</v>
      </c>
      <c r="B59" t="s">
        <v>137</v>
      </c>
      <c r="C59" t="s">
        <v>136</v>
      </c>
      <c r="D59">
        <v>1931</v>
      </c>
      <c r="E59">
        <v>87</v>
      </c>
      <c r="F59">
        <v>8.5</v>
      </c>
      <c r="G59">
        <v>99</v>
      </c>
      <c r="H59">
        <v>0.02</v>
      </c>
    </row>
    <row r="60" spans="1:8" hidden="1">
      <c r="A60">
        <v>58</v>
      </c>
      <c r="B60">
        <v>96</v>
      </c>
      <c r="C60" t="s">
        <v>138</v>
      </c>
      <c r="D60">
        <v>2018</v>
      </c>
      <c r="E60">
        <v>158</v>
      </c>
      <c r="F60">
        <v>8.5</v>
      </c>
      <c r="G60">
        <v>0</v>
      </c>
      <c r="H60">
        <v>0</v>
      </c>
    </row>
    <row r="61" spans="1:8">
      <c r="A61">
        <v>59</v>
      </c>
      <c r="B61" t="s">
        <v>139</v>
      </c>
      <c r="C61" t="s">
        <v>29</v>
      </c>
      <c r="D61">
        <v>1981</v>
      </c>
      <c r="E61">
        <v>115</v>
      </c>
      <c r="F61">
        <v>8.4</v>
      </c>
      <c r="G61">
        <v>85</v>
      </c>
      <c r="H61">
        <v>248.16</v>
      </c>
    </row>
    <row r="62" spans="1:8">
      <c r="A62">
        <v>60</v>
      </c>
      <c r="B62" t="s">
        <v>140</v>
      </c>
      <c r="C62" t="s">
        <v>141</v>
      </c>
      <c r="D62">
        <v>2018</v>
      </c>
      <c r="E62">
        <v>117</v>
      </c>
      <c r="F62">
        <v>8.4</v>
      </c>
      <c r="G62">
        <v>87</v>
      </c>
      <c r="H62">
        <v>190.24</v>
      </c>
    </row>
    <row r="63" spans="1:8">
      <c r="A63">
        <v>61</v>
      </c>
      <c r="B63" t="s">
        <v>142</v>
      </c>
      <c r="C63" t="s">
        <v>143</v>
      </c>
      <c r="D63">
        <v>2019</v>
      </c>
      <c r="E63">
        <v>181</v>
      </c>
      <c r="F63">
        <v>8.4</v>
      </c>
      <c r="G63">
        <v>78</v>
      </c>
      <c r="H63">
        <v>858.37</v>
      </c>
    </row>
    <row r="64" spans="1:8">
      <c r="A64">
        <v>62</v>
      </c>
      <c r="B64" t="s">
        <v>144</v>
      </c>
      <c r="C64" t="s">
        <v>42</v>
      </c>
      <c r="D64">
        <v>2012</v>
      </c>
      <c r="E64">
        <v>165</v>
      </c>
      <c r="F64">
        <v>8.4</v>
      </c>
      <c r="G64">
        <v>81</v>
      </c>
      <c r="H64">
        <v>162.81</v>
      </c>
    </row>
    <row r="65" spans="1:8">
      <c r="A65">
        <v>63</v>
      </c>
      <c r="B65" t="s">
        <v>145</v>
      </c>
      <c r="C65" t="s">
        <v>23</v>
      </c>
      <c r="D65">
        <v>1979</v>
      </c>
      <c r="E65">
        <v>147</v>
      </c>
      <c r="F65">
        <v>8.4</v>
      </c>
      <c r="G65">
        <v>94</v>
      </c>
      <c r="H65">
        <v>83.47</v>
      </c>
    </row>
    <row r="66" spans="1:8">
      <c r="A66">
        <v>64</v>
      </c>
      <c r="B66" t="s">
        <v>146</v>
      </c>
      <c r="C66" t="s">
        <v>77</v>
      </c>
      <c r="D66">
        <v>1986</v>
      </c>
      <c r="E66">
        <v>137</v>
      </c>
      <c r="F66">
        <v>8.4</v>
      </c>
      <c r="G66">
        <v>84</v>
      </c>
      <c r="H66">
        <v>85.16</v>
      </c>
    </row>
    <row r="67" spans="1:8">
      <c r="A67">
        <v>65</v>
      </c>
      <c r="B67" t="s">
        <v>147</v>
      </c>
      <c r="C67" t="s">
        <v>148</v>
      </c>
      <c r="D67">
        <v>2019</v>
      </c>
      <c r="E67">
        <v>122</v>
      </c>
      <c r="F67">
        <v>8.4</v>
      </c>
      <c r="G67">
        <v>59</v>
      </c>
      <c r="H67">
        <v>335.45</v>
      </c>
    </row>
    <row r="68" spans="1:8">
      <c r="A68">
        <v>66</v>
      </c>
      <c r="B68" t="s">
        <v>149</v>
      </c>
      <c r="C68" t="s">
        <v>26</v>
      </c>
      <c r="D68">
        <v>2012</v>
      </c>
      <c r="E68">
        <v>164</v>
      </c>
      <c r="F68">
        <v>8.4</v>
      </c>
      <c r="G68">
        <v>78</v>
      </c>
      <c r="H68">
        <v>448.14</v>
      </c>
    </row>
    <row r="69" spans="1:8">
      <c r="A69">
        <v>67</v>
      </c>
      <c r="B69" t="s">
        <v>150</v>
      </c>
      <c r="C69" t="s">
        <v>143</v>
      </c>
      <c r="D69">
        <v>2018</v>
      </c>
      <c r="E69">
        <v>149</v>
      </c>
      <c r="F69">
        <v>8.4</v>
      </c>
      <c r="G69">
        <v>68</v>
      </c>
      <c r="H69">
        <v>678.82</v>
      </c>
    </row>
    <row r="70" spans="1:8">
      <c r="A70">
        <v>68</v>
      </c>
      <c r="B70" t="s">
        <v>151</v>
      </c>
      <c r="C70" t="s">
        <v>152</v>
      </c>
      <c r="D70">
        <v>1980</v>
      </c>
      <c r="E70">
        <v>146</v>
      </c>
      <c r="F70">
        <v>8.4</v>
      </c>
      <c r="G70">
        <v>66</v>
      </c>
      <c r="H70">
        <v>44.02</v>
      </c>
    </row>
    <row r="71" spans="1:8">
      <c r="A71">
        <v>69</v>
      </c>
      <c r="B71" t="s">
        <v>153</v>
      </c>
      <c r="C71" t="s">
        <v>154</v>
      </c>
      <c r="D71">
        <v>2003</v>
      </c>
      <c r="E71">
        <v>120</v>
      </c>
      <c r="F71">
        <v>8.4</v>
      </c>
      <c r="G71">
        <v>77</v>
      </c>
      <c r="H71">
        <v>0.71</v>
      </c>
    </row>
    <row r="72" spans="1:8">
      <c r="A72">
        <v>70</v>
      </c>
      <c r="B72" t="s">
        <v>155</v>
      </c>
      <c r="C72" t="s">
        <v>26</v>
      </c>
      <c r="D72">
        <v>2000</v>
      </c>
      <c r="E72">
        <v>113</v>
      </c>
      <c r="F72">
        <v>8.4</v>
      </c>
      <c r="G72">
        <v>83</v>
      </c>
      <c r="H72">
        <v>25.54</v>
      </c>
    </row>
    <row r="73" spans="1:8">
      <c r="A73">
        <v>71</v>
      </c>
      <c r="B73" t="s">
        <v>156</v>
      </c>
      <c r="C73" t="s">
        <v>67</v>
      </c>
      <c r="D73">
        <v>1984</v>
      </c>
      <c r="E73">
        <v>160</v>
      </c>
      <c r="F73">
        <v>8.4</v>
      </c>
      <c r="G73">
        <v>88</v>
      </c>
      <c r="H73">
        <v>51.97</v>
      </c>
    </row>
    <row r="74" spans="1:8" hidden="1">
      <c r="A74">
        <v>72</v>
      </c>
      <c r="B74" t="s">
        <v>157</v>
      </c>
      <c r="C74" t="s">
        <v>158</v>
      </c>
      <c r="D74">
        <v>1985</v>
      </c>
      <c r="E74">
        <v>142</v>
      </c>
      <c r="F74">
        <v>8.4</v>
      </c>
      <c r="G74">
        <v>0</v>
      </c>
      <c r="H74">
        <v>0</v>
      </c>
    </row>
    <row r="75" spans="1:8">
      <c r="A75">
        <v>73</v>
      </c>
      <c r="B75" t="s">
        <v>159</v>
      </c>
      <c r="C75" t="s">
        <v>160</v>
      </c>
      <c r="D75">
        <v>2017</v>
      </c>
      <c r="E75">
        <v>105</v>
      </c>
      <c r="F75">
        <v>8.4</v>
      </c>
      <c r="G75">
        <v>81</v>
      </c>
      <c r="H75">
        <v>209.73</v>
      </c>
    </row>
    <row r="76" spans="1:8">
      <c r="A76">
        <v>74</v>
      </c>
      <c r="B76" t="s">
        <v>161</v>
      </c>
      <c r="C76" t="s">
        <v>162</v>
      </c>
      <c r="D76">
        <v>2016</v>
      </c>
      <c r="E76">
        <v>106</v>
      </c>
      <c r="F76">
        <v>8.4</v>
      </c>
      <c r="G76">
        <v>81</v>
      </c>
      <c r="H76">
        <v>5.0199999999999996</v>
      </c>
    </row>
    <row r="77" spans="1:8">
      <c r="A77">
        <v>75</v>
      </c>
      <c r="B77" t="s">
        <v>163</v>
      </c>
      <c r="C77" t="s">
        <v>164</v>
      </c>
      <c r="D77">
        <v>2008</v>
      </c>
      <c r="E77">
        <v>98</v>
      </c>
      <c r="F77">
        <v>8.4</v>
      </c>
      <c r="G77">
        <v>95</v>
      </c>
      <c r="H77">
        <v>223.81</v>
      </c>
    </row>
    <row r="78" spans="1:8">
      <c r="A78">
        <v>76</v>
      </c>
      <c r="B78" t="s">
        <v>165</v>
      </c>
      <c r="C78" t="s">
        <v>166</v>
      </c>
      <c r="D78">
        <v>2009</v>
      </c>
      <c r="E78">
        <v>170</v>
      </c>
      <c r="F78">
        <v>8.4</v>
      </c>
      <c r="G78">
        <v>67</v>
      </c>
      <c r="H78">
        <v>6.53</v>
      </c>
    </row>
    <row r="79" spans="1:8">
      <c r="A79">
        <v>77</v>
      </c>
      <c r="B79" t="s">
        <v>167</v>
      </c>
      <c r="C79" t="s">
        <v>168</v>
      </c>
      <c r="D79">
        <v>2006</v>
      </c>
      <c r="E79">
        <v>137</v>
      </c>
      <c r="F79">
        <v>8.4</v>
      </c>
      <c r="G79">
        <v>89</v>
      </c>
      <c r="H79">
        <v>11.29</v>
      </c>
    </row>
    <row r="80" spans="1:8">
      <c r="A80">
        <v>78</v>
      </c>
      <c r="B80" t="s">
        <v>169</v>
      </c>
      <c r="C80" t="s">
        <v>152</v>
      </c>
      <c r="D80">
        <v>1964</v>
      </c>
      <c r="E80">
        <v>95</v>
      </c>
      <c r="F80">
        <v>8.4</v>
      </c>
      <c r="G80">
        <v>97</v>
      </c>
      <c r="H80">
        <v>0.28000000000000003</v>
      </c>
    </row>
    <row r="81" spans="1:8">
      <c r="A81">
        <v>79</v>
      </c>
      <c r="B81" t="s">
        <v>170</v>
      </c>
      <c r="C81" t="s">
        <v>171</v>
      </c>
      <c r="D81">
        <v>1981</v>
      </c>
      <c r="E81">
        <v>149</v>
      </c>
      <c r="F81">
        <v>8.4</v>
      </c>
      <c r="G81">
        <v>86</v>
      </c>
      <c r="H81">
        <v>11.49</v>
      </c>
    </row>
    <row r="82" spans="1:8">
      <c r="A82">
        <v>80</v>
      </c>
      <c r="B82" t="s">
        <v>172</v>
      </c>
      <c r="C82" t="s">
        <v>173</v>
      </c>
      <c r="D82">
        <v>2018</v>
      </c>
      <c r="E82">
        <v>126</v>
      </c>
      <c r="F82">
        <v>8.4</v>
      </c>
      <c r="G82">
        <v>75</v>
      </c>
      <c r="H82">
        <v>1.66</v>
      </c>
    </row>
    <row r="83" spans="1:8" hidden="1">
      <c r="A83">
        <v>81</v>
      </c>
      <c r="B83" t="s">
        <v>174</v>
      </c>
      <c r="C83" t="s">
        <v>175</v>
      </c>
      <c r="D83">
        <v>1950</v>
      </c>
      <c r="E83">
        <v>110</v>
      </c>
      <c r="F83">
        <v>8.4</v>
      </c>
      <c r="G83">
        <v>94</v>
      </c>
      <c r="H83">
        <v>0</v>
      </c>
    </row>
    <row r="84" spans="1:8" hidden="1">
      <c r="A84">
        <v>82</v>
      </c>
      <c r="B84" t="s">
        <v>177</v>
      </c>
      <c r="C84" t="s">
        <v>152</v>
      </c>
      <c r="D84">
        <v>1957</v>
      </c>
      <c r="E84">
        <v>88</v>
      </c>
      <c r="F84">
        <v>8.4</v>
      </c>
      <c r="G84">
        <v>90</v>
      </c>
      <c r="H84">
        <v>0</v>
      </c>
    </row>
    <row r="85" spans="1:8">
      <c r="A85">
        <v>83</v>
      </c>
      <c r="B85" t="s">
        <v>178</v>
      </c>
      <c r="C85" t="s">
        <v>175</v>
      </c>
      <c r="D85">
        <v>1957</v>
      </c>
      <c r="E85">
        <v>116</v>
      </c>
      <c r="F85">
        <v>8.4</v>
      </c>
      <c r="G85">
        <v>76</v>
      </c>
      <c r="H85">
        <v>8.18</v>
      </c>
    </row>
    <row r="86" spans="1:8">
      <c r="A86">
        <v>84</v>
      </c>
      <c r="B86" t="s">
        <v>179</v>
      </c>
      <c r="C86" t="s">
        <v>136</v>
      </c>
      <c r="D86">
        <v>1940</v>
      </c>
      <c r="E86">
        <v>125</v>
      </c>
      <c r="F86">
        <v>8.4</v>
      </c>
      <c r="G86">
        <v>0</v>
      </c>
      <c r="H86">
        <v>0.28999999999999998</v>
      </c>
    </row>
    <row r="87" spans="1:8" hidden="1">
      <c r="A87">
        <v>85</v>
      </c>
      <c r="B87" t="s">
        <v>180</v>
      </c>
      <c r="C87" t="s">
        <v>94</v>
      </c>
      <c r="D87">
        <v>1963</v>
      </c>
      <c r="E87">
        <v>143</v>
      </c>
      <c r="F87">
        <v>8.4</v>
      </c>
      <c r="G87">
        <v>90</v>
      </c>
      <c r="H87">
        <v>0</v>
      </c>
    </row>
    <row r="88" spans="1:8" hidden="1">
      <c r="A88">
        <v>86</v>
      </c>
      <c r="B88" t="s">
        <v>181</v>
      </c>
      <c r="C88" t="s">
        <v>182</v>
      </c>
      <c r="D88">
        <v>2019</v>
      </c>
      <c r="E88">
        <v>145</v>
      </c>
      <c r="F88">
        <v>8.4</v>
      </c>
      <c r="G88">
        <v>0</v>
      </c>
      <c r="H88">
        <v>0</v>
      </c>
    </row>
    <row r="89" spans="1:8" hidden="1">
      <c r="A89">
        <v>87</v>
      </c>
      <c r="B89" t="s">
        <v>183</v>
      </c>
      <c r="C89" t="s">
        <v>184</v>
      </c>
      <c r="D89">
        <v>2021</v>
      </c>
      <c r="E89">
        <v>164</v>
      </c>
      <c r="F89">
        <v>8.4</v>
      </c>
      <c r="G89">
        <v>0</v>
      </c>
      <c r="H89">
        <v>0</v>
      </c>
    </row>
    <row r="90" spans="1:8" hidden="1">
      <c r="A90">
        <v>88</v>
      </c>
      <c r="B90" t="s">
        <v>185</v>
      </c>
      <c r="C90" t="s">
        <v>186</v>
      </c>
      <c r="D90">
        <v>2019</v>
      </c>
      <c r="E90">
        <v>141</v>
      </c>
      <c r="F90">
        <v>8.4</v>
      </c>
      <c r="G90">
        <v>0</v>
      </c>
      <c r="H90">
        <v>0</v>
      </c>
    </row>
    <row r="91" spans="1:8" hidden="1">
      <c r="A91">
        <v>89</v>
      </c>
      <c r="B91" t="s">
        <v>187</v>
      </c>
      <c r="C91" t="s">
        <v>188</v>
      </c>
      <c r="D91">
        <v>2021</v>
      </c>
      <c r="E91">
        <v>152</v>
      </c>
      <c r="F91">
        <v>8.4</v>
      </c>
      <c r="G91">
        <v>0</v>
      </c>
      <c r="H91">
        <v>0</v>
      </c>
    </row>
    <row r="92" spans="1:8">
      <c r="A92">
        <v>90</v>
      </c>
      <c r="B92" t="s">
        <v>189</v>
      </c>
      <c r="C92" t="s">
        <v>190</v>
      </c>
      <c r="D92">
        <v>2022</v>
      </c>
      <c r="E92">
        <v>130</v>
      </c>
      <c r="F92">
        <v>8.3000000000000007</v>
      </c>
      <c r="G92">
        <v>78</v>
      </c>
      <c r="H92">
        <v>718.73</v>
      </c>
    </row>
    <row r="93" spans="1:8">
      <c r="A93">
        <v>91</v>
      </c>
      <c r="B93" t="s">
        <v>191</v>
      </c>
      <c r="C93" t="s">
        <v>192</v>
      </c>
      <c r="D93">
        <v>1995</v>
      </c>
      <c r="E93">
        <v>170</v>
      </c>
      <c r="F93">
        <v>8.3000000000000007</v>
      </c>
      <c r="G93">
        <v>76</v>
      </c>
      <c r="H93">
        <v>67.44</v>
      </c>
    </row>
    <row r="94" spans="1:8">
      <c r="A94">
        <v>92</v>
      </c>
      <c r="B94" t="s">
        <v>193</v>
      </c>
      <c r="C94" t="s">
        <v>42</v>
      </c>
      <c r="D94">
        <v>2009</v>
      </c>
      <c r="E94">
        <v>153</v>
      </c>
      <c r="F94">
        <v>8.3000000000000007</v>
      </c>
      <c r="G94">
        <v>69</v>
      </c>
      <c r="H94">
        <v>120.54</v>
      </c>
    </row>
    <row r="95" spans="1:8">
      <c r="A95">
        <v>93</v>
      </c>
      <c r="B95" t="s">
        <v>194</v>
      </c>
      <c r="C95" t="s">
        <v>152</v>
      </c>
      <c r="D95">
        <v>1987</v>
      </c>
      <c r="E95">
        <v>116</v>
      </c>
      <c r="F95">
        <v>8.3000000000000007</v>
      </c>
      <c r="G95">
        <v>78</v>
      </c>
      <c r="H95">
        <v>46.36</v>
      </c>
    </row>
    <row r="96" spans="1:8">
      <c r="A96">
        <v>94</v>
      </c>
      <c r="B96" t="s">
        <v>195</v>
      </c>
      <c r="C96" t="s">
        <v>196</v>
      </c>
      <c r="D96">
        <v>1983</v>
      </c>
      <c r="E96">
        <v>170</v>
      </c>
      <c r="F96">
        <v>8.3000000000000007</v>
      </c>
      <c r="G96">
        <v>65</v>
      </c>
      <c r="H96">
        <v>45.6</v>
      </c>
    </row>
    <row r="97" spans="1:8">
      <c r="A97">
        <v>95</v>
      </c>
      <c r="B97" t="s">
        <v>197</v>
      </c>
      <c r="C97" t="s">
        <v>198</v>
      </c>
      <c r="D97">
        <v>1999</v>
      </c>
      <c r="E97">
        <v>122</v>
      </c>
      <c r="F97">
        <v>8.3000000000000007</v>
      </c>
      <c r="G97">
        <v>84</v>
      </c>
      <c r="H97">
        <v>130.1</v>
      </c>
    </row>
    <row r="98" spans="1:8">
      <c r="A98">
        <v>96</v>
      </c>
      <c r="B98" t="s">
        <v>199</v>
      </c>
      <c r="C98" t="s">
        <v>200</v>
      </c>
      <c r="D98">
        <v>2000</v>
      </c>
      <c r="E98">
        <v>102</v>
      </c>
      <c r="F98">
        <v>8.3000000000000007</v>
      </c>
      <c r="G98">
        <v>71</v>
      </c>
      <c r="H98">
        <v>3.64</v>
      </c>
    </row>
    <row r="99" spans="1:8">
      <c r="A99">
        <v>97</v>
      </c>
      <c r="B99" t="s">
        <v>201</v>
      </c>
      <c r="C99" t="s">
        <v>202</v>
      </c>
      <c r="D99">
        <v>1997</v>
      </c>
      <c r="E99">
        <v>126</v>
      </c>
      <c r="F99">
        <v>8.3000000000000007</v>
      </c>
      <c r="G99">
        <v>70</v>
      </c>
      <c r="H99">
        <v>138.43</v>
      </c>
    </row>
    <row r="100" spans="1:8">
      <c r="A100">
        <v>98</v>
      </c>
      <c r="B100" t="s">
        <v>203</v>
      </c>
      <c r="C100" t="s">
        <v>204</v>
      </c>
      <c r="D100">
        <v>2004</v>
      </c>
      <c r="E100">
        <v>108</v>
      </c>
      <c r="F100">
        <v>8.3000000000000007</v>
      </c>
      <c r="G100">
        <v>89</v>
      </c>
      <c r="H100">
        <v>34.4</v>
      </c>
    </row>
    <row r="101" spans="1:8">
      <c r="A101">
        <v>99</v>
      </c>
      <c r="B101" t="s">
        <v>205</v>
      </c>
      <c r="C101" t="s">
        <v>152</v>
      </c>
      <c r="D101">
        <v>1971</v>
      </c>
      <c r="E101">
        <v>136</v>
      </c>
      <c r="F101">
        <v>8.3000000000000007</v>
      </c>
      <c r="G101">
        <v>77</v>
      </c>
      <c r="H101">
        <v>6.21</v>
      </c>
    </row>
    <row r="102" spans="1:8">
      <c r="A102">
        <v>100</v>
      </c>
      <c r="B102" t="s">
        <v>206</v>
      </c>
      <c r="C102" t="s">
        <v>124</v>
      </c>
      <c r="D102">
        <v>1958</v>
      </c>
      <c r="E102">
        <v>128</v>
      </c>
      <c r="F102">
        <v>8.3000000000000007</v>
      </c>
      <c r="G102">
        <v>100</v>
      </c>
      <c r="H102">
        <v>3.2</v>
      </c>
    </row>
    <row r="103" spans="1:8">
      <c r="A103">
        <v>101</v>
      </c>
      <c r="B103" t="s">
        <v>207</v>
      </c>
      <c r="C103" t="s">
        <v>208</v>
      </c>
      <c r="D103">
        <v>1995</v>
      </c>
      <c r="E103">
        <v>178</v>
      </c>
      <c r="F103">
        <v>8.3000000000000007</v>
      </c>
      <c r="G103">
        <v>68</v>
      </c>
      <c r="H103">
        <v>75.599999999999994</v>
      </c>
    </row>
    <row r="104" spans="1:8">
      <c r="A104">
        <v>102</v>
      </c>
      <c r="B104" t="s">
        <v>209</v>
      </c>
      <c r="C104" t="s">
        <v>152</v>
      </c>
      <c r="D104">
        <v>1968</v>
      </c>
      <c r="E104">
        <v>149</v>
      </c>
      <c r="F104">
        <v>8.3000000000000007</v>
      </c>
      <c r="G104">
        <v>84</v>
      </c>
      <c r="H104">
        <v>56.95</v>
      </c>
    </row>
    <row r="105" spans="1:8">
      <c r="A105">
        <v>103</v>
      </c>
      <c r="B105" t="s">
        <v>210</v>
      </c>
      <c r="C105" t="s">
        <v>42</v>
      </c>
      <c r="D105">
        <v>1992</v>
      </c>
      <c r="E105">
        <v>99</v>
      </c>
      <c r="F105">
        <v>8.3000000000000007</v>
      </c>
      <c r="G105">
        <v>81</v>
      </c>
      <c r="H105">
        <v>2.83</v>
      </c>
    </row>
    <row r="106" spans="1:8">
      <c r="A106">
        <v>104</v>
      </c>
      <c r="B106" t="s">
        <v>211</v>
      </c>
      <c r="C106" t="s">
        <v>52</v>
      </c>
      <c r="D106">
        <v>1984</v>
      </c>
      <c r="E106">
        <v>229</v>
      </c>
      <c r="F106">
        <v>8.3000000000000007</v>
      </c>
      <c r="G106">
        <v>75</v>
      </c>
      <c r="H106">
        <v>5.32</v>
      </c>
    </row>
    <row r="107" spans="1:8">
      <c r="A107">
        <v>105</v>
      </c>
      <c r="B107" t="s">
        <v>212</v>
      </c>
      <c r="C107" t="s">
        <v>213</v>
      </c>
      <c r="D107">
        <v>2012</v>
      </c>
      <c r="E107">
        <v>115</v>
      </c>
      <c r="F107">
        <v>8.3000000000000007</v>
      </c>
      <c r="G107">
        <v>77</v>
      </c>
      <c r="H107">
        <v>0.69</v>
      </c>
    </row>
    <row r="108" spans="1:8">
      <c r="A108">
        <v>106</v>
      </c>
      <c r="B108" t="s">
        <v>214</v>
      </c>
      <c r="C108" t="s">
        <v>215</v>
      </c>
      <c r="D108">
        <v>1995</v>
      </c>
      <c r="E108">
        <v>81</v>
      </c>
      <c r="F108">
        <v>8.3000000000000007</v>
      </c>
      <c r="G108">
        <v>96</v>
      </c>
      <c r="H108">
        <v>191.8</v>
      </c>
    </row>
    <row r="109" spans="1:8" hidden="1">
      <c r="A109">
        <v>107</v>
      </c>
      <c r="B109" t="s">
        <v>216</v>
      </c>
      <c r="C109" t="s">
        <v>217</v>
      </c>
      <c r="D109">
        <v>2020</v>
      </c>
      <c r="E109">
        <v>160</v>
      </c>
      <c r="F109">
        <v>8.3000000000000007</v>
      </c>
      <c r="G109">
        <v>89</v>
      </c>
      <c r="H109">
        <v>0</v>
      </c>
    </row>
    <row r="110" spans="1:8">
      <c r="A110">
        <v>108</v>
      </c>
      <c r="B110" t="s">
        <v>218</v>
      </c>
      <c r="C110" t="s">
        <v>219</v>
      </c>
      <c r="D110">
        <v>2009</v>
      </c>
      <c r="E110">
        <v>96</v>
      </c>
      <c r="F110">
        <v>8.3000000000000007</v>
      </c>
      <c r="G110">
        <v>88</v>
      </c>
      <c r="H110">
        <v>293</v>
      </c>
    </row>
    <row r="111" spans="1:8">
      <c r="A111">
        <v>109</v>
      </c>
      <c r="B111" t="s">
        <v>220</v>
      </c>
      <c r="C111" t="s">
        <v>221</v>
      </c>
      <c r="D111">
        <v>1983</v>
      </c>
      <c r="E111">
        <v>131</v>
      </c>
      <c r="F111">
        <v>8.3000000000000007</v>
      </c>
      <c r="G111">
        <v>58</v>
      </c>
      <c r="H111">
        <v>309.13</v>
      </c>
    </row>
    <row r="112" spans="1:8">
      <c r="A112">
        <v>110</v>
      </c>
      <c r="B112" t="s">
        <v>222</v>
      </c>
      <c r="C112" t="s">
        <v>223</v>
      </c>
      <c r="D112">
        <v>2001</v>
      </c>
      <c r="E112">
        <v>122</v>
      </c>
      <c r="F112">
        <v>8.3000000000000007</v>
      </c>
      <c r="G112">
        <v>69</v>
      </c>
      <c r="H112">
        <v>33.229999999999997</v>
      </c>
    </row>
    <row r="113" spans="1:8">
      <c r="A113">
        <v>111</v>
      </c>
      <c r="B113" t="s">
        <v>224</v>
      </c>
      <c r="C113" t="s">
        <v>225</v>
      </c>
      <c r="D113">
        <v>2010</v>
      </c>
      <c r="E113">
        <v>131</v>
      </c>
      <c r="F113">
        <v>8.3000000000000007</v>
      </c>
      <c r="G113">
        <v>80</v>
      </c>
      <c r="H113">
        <v>6.86</v>
      </c>
    </row>
    <row r="114" spans="1:8">
      <c r="A114">
        <v>112</v>
      </c>
      <c r="B114" t="s">
        <v>226</v>
      </c>
      <c r="C114" t="s">
        <v>227</v>
      </c>
      <c r="D114">
        <v>1962</v>
      </c>
      <c r="E114">
        <v>218</v>
      </c>
      <c r="F114">
        <v>8.3000000000000007</v>
      </c>
      <c r="G114">
        <v>100</v>
      </c>
      <c r="H114">
        <v>44.82</v>
      </c>
    </row>
    <row r="115" spans="1:8">
      <c r="A115">
        <v>113</v>
      </c>
      <c r="B115" t="s">
        <v>228</v>
      </c>
      <c r="C115" t="s">
        <v>160</v>
      </c>
      <c r="D115">
        <v>2010</v>
      </c>
      <c r="E115">
        <v>103</v>
      </c>
      <c r="F115">
        <v>8.3000000000000007</v>
      </c>
      <c r="G115">
        <v>92</v>
      </c>
      <c r="H115">
        <v>415</v>
      </c>
    </row>
    <row r="116" spans="1:8">
      <c r="A116">
        <v>114</v>
      </c>
      <c r="B116" t="s">
        <v>229</v>
      </c>
      <c r="C116" t="s">
        <v>87</v>
      </c>
      <c r="D116">
        <v>1997</v>
      </c>
      <c r="E116">
        <v>134</v>
      </c>
      <c r="F116">
        <v>8.3000000000000007</v>
      </c>
      <c r="G116">
        <v>76</v>
      </c>
      <c r="H116">
        <v>2.38</v>
      </c>
    </row>
    <row r="117" spans="1:8">
      <c r="A117">
        <v>115</v>
      </c>
      <c r="B117" t="s">
        <v>230</v>
      </c>
      <c r="C117" t="s">
        <v>124</v>
      </c>
      <c r="D117">
        <v>1959</v>
      </c>
      <c r="E117">
        <v>136</v>
      </c>
      <c r="F117">
        <v>8.3000000000000007</v>
      </c>
      <c r="G117">
        <v>98</v>
      </c>
      <c r="H117">
        <v>13.28</v>
      </c>
    </row>
    <row r="118" spans="1:8" hidden="1">
      <c r="A118">
        <v>116</v>
      </c>
      <c r="B118" t="s">
        <v>231</v>
      </c>
      <c r="C118" t="s">
        <v>232</v>
      </c>
      <c r="D118">
        <v>1962</v>
      </c>
      <c r="E118">
        <v>129</v>
      </c>
      <c r="F118">
        <v>8.3000000000000007</v>
      </c>
      <c r="G118">
        <v>88</v>
      </c>
      <c r="H118">
        <v>0</v>
      </c>
    </row>
    <row r="119" spans="1:8">
      <c r="A119">
        <v>117</v>
      </c>
      <c r="B119" t="s">
        <v>233</v>
      </c>
      <c r="C119" t="s">
        <v>234</v>
      </c>
      <c r="D119">
        <v>1941</v>
      </c>
      <c r="E119">
        <v>119</v>
      </c>
      <c r="F119">
        <v>8.3000000000000007</v>
      </c>
      <c r="G119">
        <v>100</v>
      </c>
      <c r="H119">
        <v>1.59</v>
      </c>
    </row>
    <row r="120" spans="1:8">
      <c r="A120">
        <v>118</v>
      </c>
      <c r="B120" t="s">
        <v>235</v>
      </c>
      <c r="C120" t="s">
        <v>236</v>
      </c>
      <c r="D120">
        <v>1952</v>
      </c>
      <c r="E120">
        <v>103</v>
      </c>
      <c r="F120">
        <v>8.3000000000000007</v>
      </c>
      <c r="G120">
        <v>99</v>
      </c>
      <c r="H120">
        <v>8.82</v>
      </c>
    </row>
    <row r="121" spans="1:8">
      <c r="A121">
        <v>119</v>
      </c>
      <c r="B121" t="s">
        <v>238</v>
      </c>
      <c r="C121" t="s">
        <v>239</v>
      </c>
      <c r="D121">
        <v>1927</v>
      </c>
      <c r="E121">
        <v>153</v>
      </c>
      <c r="F121">
        <v>8.3000000000000007</v>
      </c>
      <c r="G121">
        <v>98</v>
      </c>
      <c r="H121">
        <v>1.24</v>
      </c>
    </row>
    <row r="122" spans="1:8">
      <c r="A122">
        <v>120</v>
      </c>
      <c r="B122" t="s">
        <v>240</v>
      </c>
      <c r="C122" t="s">
        <v>241</v>
      </c>
      <c r="D122">
        <v>1973</v>
      </c>
      <c r="E122">
        <v>129</v>
      </c>
      <c r="F122">
        <v>8.3000000000000007</v>
      </c>
      <c r="G122">
        <v>83</v>
      </c>
      <c r="H122">
        <v>159.6</v>
      </c>
    </row>
    <row r="123" spans="1:8">
      <c r="A123">
        <v>121</v>
      </c>
      <c r="B123" t="s">
        <v>242</v>
      </c>
      <c r="C123" t="s">
        <v>243</v>
      </c>
      <c r="D123">
        <v>2011</v>
      </c>
      <c r="E123">
        <v>123</v>
      </c>
      <c r="F123">
        <v>8.3000000000000007</v>
      </c>
      <c r="G123">
        <v>95</v>
      </c>
      <c r="H123">
        <v>7.1</v>
      </c>
    </row>
    <row r="124" spans="1:8">
      <c r="A124">
        <v>122</v>
      </c>
      <c r="B124" t="s">
        <v>244</v>
      </c>
      <c r="C124" t="s">
        <v>239</v>
      </c>
      <c r="D124">
        <v>1931</v>
      </c>
      <c r="E124">
        <v>99</v>
      </c>
      <c r="F124">
        <v>8.3000000000000007</v>
      </c>
      <c r="G124">
        <v>0</v>
      </c>
      <c r="H124">
        <v>0.03</v>
      </c>
    </row>
    <row r="125" spans="1:8">
      <c r="A125">
        <v>123</v>
      </c>
      <c r="B125" t="s">
        <v>245</v>
      </c>
      <c r="C125" t="s">
        <v>175</v>
      </c>
      <c r="D125">
        <v>1960</v>
      </c>
      <c r="E125">
        <v>125</v>
      </c>
      <c r="F125">
        <v>8.3000000000000007</v>
      </c>
      <c r="G125">
        <v>94</v>
      </c>
      <c r="H125">
        <v>18.600000000000001</v>
      </c>
    </row>
    <row r="126" spans="1:8">
      <c r="A126">
        <v>124</v>
      </c>
      <c r="B126" t="s">
        <v>246</v>
      </c>
      <c r="C126" t="s">
        <v>247</v>
      </c>
      <c r="D126">
        <v>2016</v>
      </c>
      <c r="E126">
        <v>161</v>
      </c>
      <c r="F126">
        <v>8.3000000000000007</v>
      </c>
      <c r="G126">
        <v>0</v>
      </c>
      <c r="H126">
        <v>12.39</v>
      </c>
    </row>
    <row r="127" spans="1:8">
      <c r="A127">
        <v>125</v>
      </c>
      <c r="B127" t="s">
        <v>248</v>
      </c>
      <c r="C127" t="s">
        <v>94</v>
      </c>
      <c r="D127">
        <v>1952</v>
      </c>
      <c r="E127">
        <v>143</v>
      </c>
      <c r="F127">
        <v>8.3000000000000007</v>
      </c>
      <c r="G127">
        <v>92</v>
      </c>
      <c r="H127">
        <v>0.06</v>
      </c>
    </row>
    <row r="128" spans="1:8" hidden="1">
      <c r="A128">
        <v>126</v>
      </c>
      <c r="B128" t="s">
        <v>249</v>
      </c>
      <c r="C128" t="s">
        <v>250</v>
      </c>
      <c r="D128">
        <v>1961</v>
      </c>
      <c r="E128">
        <v>179</v>
      </c>
      <c r="F128">
        <v>8.3000000000000007</v>
      </c>
      <c r="G128">
        <v>60</v>
      </c>
      <c r="H128">
        <v>0</v>
      </c>
    </row>
    <row r="129" spans="1:8" hidden="1">
      <c r="A129">
        <v>127</v>
      </c>
      <c r="B129" t="s">
        <v>251</v>
      </c>
      <c r="C129" t="s">
        <v>252</v>
      </c>
      <c r="D129">
        <v>2022</v>
      </c>
      <c r="E129">
        <v>148</v>
      </c>
      <c r="F129">
        <v>8.3000000000000007</v>
      </c>
      <c r="G129">
        <v>0</v>
      </c>
      <c r="H129">
        <v>0</v>
      </c>
    </row>
    <row r="130" spans="1:8">
      <c r="A130">
        <v>128</v>
      </c>
      <c r="B130" t="s">
        <v>253</v>
      </c>
      <c r="C130" t="s">
        <v>175</v>
      </c>
      <c r="D130">
        <v>1944</v>
      </c>
      <c r="E130">
        <v>107</v>
      </c>
      <c r="F130">
        <v>8.3000000000000007</v>
      </c>
      <c r="G130">
        <v>95</v>
      </c>
      <c r="H130">
        <v>5.72</v>
      </c>
    </row>
    <row r="131" spans="1:8">
      <c r="A131">
        <v>129</v>
      </c>
      <c r="B131" t="s">
        <v>254</v>
      </c>
      <c r="C131" t="s">
        <v>255</v>
      </c>
      <c r="D131">
        <v>2007</v>
      </c>
      <c r="E131">
        <v>165</v>
      </c>
      <c r="F131">
        <v>8.3000000000000007</v>
      </c>
      <c r="G131">
        <v>0</v>
      </c>
      <c r="H131">
        <v>1.22</v>
      </c>
    </row>
    <row r="132" spans="1:8">
      <c r="A132">
        <v>130</v>
      </c>
      <c r="B132" t="s">
        <v>256</v>
      </c>
      <c r="C132" t="s">
        <v>257</v>
      </c>
      <c r="D132">
        <v>1948</v>
      </c>
      <c r="E132">
        <v>89</v>
      </c>
      <c r="F132">
        <v>8.3000000000000007</v>
      </c>
      <c r="G132">
        <v>0</v>
      </c>
      <c r="H132">
        <v>0.33</v>
      </c>
    </row>
    <row r="133" spans="1:8" hidden="1">
      <c r="A133">
        <v>131</v>
      </c>
      <c r="B133" t="s">
        <v>258</v>
      </c>
      <c r="C133" t="s">
        <v>259</v>
      </c>
      <c r="D133">
        <v>2017</v>
      </c>
      <c r="E133">
        <v>125</v>
      </c>
      <c r="F133">
        <v>8.3000000000000007</v>
      </c>
      <c r="G133">
        <v>0</v>
      </c>
      <c r="H133">
        <v>0</v>
      </c>
    </row>
    <row r="134" spans="1:8">
      <c r="A134">
        <v>132</v>
      </c>
      <c r="B134" t="s">
        <v>260</v>
      </c>
      <c r="C134" t="s">
        <v>261</v>
      </c>
      <c r="D134">
        <v>2022</v>
      </c>
      <c r="E134">
        <v>168</v>
      </c>
      <c r="F134">
        <v>8.3000000000000007</v>
      </c>
      <c r="G134">
        <v>0</v>
      </c>
      <c r="H134">
        <v>6.6</v>
      </c>
    </row>
    <row r="135" spans="1:8" hidden="1">
      <c r="A135">
        <v>133</v>
      </c>
      <c r="B135" t="s">
        <v>262</v>
      </c>
      <c r="C135" t="s">
        <v>182</v>
      </c>
      <c r="D135">
        <v>2022</v>
      </c>
      <c r="E135">
        <v>175</v>
      </c>
      <c r="F135">
        <v>8.3000000000000007</v>
      </c>
      <c r="G135">
        <v>0</v>
      </c>
      <c r="H135">
        <v>0</v>
      </c>
    </row>
    <row r="136" spans="1:8">
      <c r="A136">
        <v>134</v>
      </c>
      <c r="B136" t="s">
        <v>263</v>
      </c>
      <c r="C136" t="s">
        <v>247</v>
      </c>
      <c r="D136">
        <v>2019</v>
      </c>
      <c r="E136">
        <v>143</v>
      </c>
      <c r="F136">
        <v>8.3000000000000007</v>
      </c>
      <c r="G136">
        <v>0</v>
      </c>
      <c r="H136">
        <v>0.9</v>
      </c>
    </row>
    <row r="137" spans="1:8">
      <c r="A137">
        <v>135</v>
      </c>
      <c r="B137" t="s">
        <v>264</v>
      </c>
      <c r="C137" t="s">
        <v>136</v>
      </c>
      <c r="D137">
        <v>1921</v>
      </c>
      <c r="E137">
        <v>68</v>
      </c>
      <c r="F137">
        <v>8.3000000000000007</v>
      </c>
      <c r="G137">
        <v>0</v>
      </c>
      <c r="H137">
        <v>5.45</v>
      </c>
    </row>
    <row r="138" spans="1:8" hidden="1">
      <c r="A138">
        <v>136</v>
      </c>
      <c r="B138" t="s">
        <v>265</v>
      </c>
      <c r="C138" t="s">
        <v>266</v>
      </c>
      <c r="D138">
        <v>2021</v>
      </c>
      <c r="E138">
        <v>135</v>
      </c>
      <c r="F138">
        <v>8.3000000000000007</v>
      </c>
      <c r="G138">
        <v>0</v>
      </c>
      <c r="H138">
        <v>0</v>
      </c>
    </row>
    <row r="139" spans="1:8" hidden="1">
      <c r="A139">
        <v>137</v>
      </c>
      <c r="B139" t="s">
        <v>267</v>
      </c>
      <c r="C139" t="s">
        <v>268</v>
      </c>
      <c r="D139">
        <v>2018</v>
      </c>
      <c r="E139">
        <v>170</v>
      </c>
      <c r="F139">
        <v>8.3000000000000007</v>
      </c>
      <c r="G139">
        <v>0</v>
      </c>
      <c r="H139">
        <v>0</v>
      </c>
    </row>
    <row r="140" spans="1:8" hidden="1">
      <c r="A140">
        <v>138</v>
      </c>
      <c r="B140" t="s">
        <v>269</v>
      </c>
      <c r="C140" t="s">
        <v>188</v>
      </c>
      <c r="D140">
        <v>2013</v>
      </c>
      <c r="E140">
        <v>160</v>
      </c>
      <c r="F140">
        <v>8.3000000000000007</v>
      </c>
      <c r="G140">
        <v>0</v>
      </c>
      <c r="H140">
        <v>0</v>
      </c>
    </row>
    <row r="141" spans="1:8" hidden="1">
      <c r="A141">
        <v>139</v>
      </c>
      <c r="B141" t="s">
        <v>270</v>
      </c>
      <c r="C141" t="s">
        <v>271</v>
      </c>
      <c r="D141">
        <v>2023</v>
      </c>
      <c r="E141">
        <v>150</v>
      </c>
      <c r="F141">
        <v>8.1999999999999993</v>
      </c>
      <c r="G141">
        <v>64</v>
      </c>
      <c r="H141">
        <v>0</v>
      </c>
    </row>
    <row r="142" spans="1:8">
      <c r="A142">
        <v>140</v>
      </c>
      <c r="B142" t="s">
        <v>272</v>
      </c>
      <c r="C142" t="s">
        <v>29</v>
      </c>
      <c r="D142">
        <v>1989</v>
      </c>
      <c r="E142">
        <v>127</v>
      </c>
      <c r="F142">
        <v>8.1999999999999993</v>
      </c>
      <c r="G142">
        <v>65</v>
      </c>
      <c r="H142">
        <v>197.17</v>
      </c>
    </row>
    <row r="143" spans="1:8">
      <c r="A143">
        <v>141</v>
      </c>
      <c r="B143" t="s">
        <v>273</v>
      </c>
      <c r="C143" t="s">
        <v>63</v>
      </c>
      <c r="D143">
        <v>2013</v>
      </c>
      <c r="E143">
        <v>180</v>
      </c>
      <c r="F143">
        <v>8.1999999999999993</v>
      </c>
      <c r="G143">
        <v>75</v>
      </c>
      <c r="H143">
        <v>116.9</v>
      </c>
    </row>
    <row r="144" spans="1:8">
      <c r="A144">
        <v>142</v>
      </c>
      <c r="B144" t="s">
        <v>274</v>
      </c>
      <c r="C144" t="s">
        <v>275</v>
      </c>
      <c r="D144">
        <v>2021</v>
      </c>
      <c r="E144">
        <v>148</v>
      </c>
      <c r="F144">
        <v>8.1999999999999993</v>
      </c>
      <c r="G144">
        <v>71</v>
      </c>
      <c r="H144">
        <v>804.75</v>
      </c>
    </row>
    <row r="145" spans="1:8">
      <c r="A145">
        <v>143</v>
      </c>
      <c r="B145" t="s">
        <v>276</v>
      </c>
      <c r="C145" t="s">
        <v>277</v>
      </c>
      <c r="D145">
        <v>2007</v>
      </c>
      <c r="E145">
        <v>158</v>
      </c>
      <c r="F145">
        <v>8.1999999999999993</v>
      </c>
      <c r="G145">
        <v>93</v>
      </c>
      <c r="H145">
        <v>40.22</v>
      </c>
    </row>
    <row r="146" spans="1:8">
      <c r="A146">
        <v>144</v>
      </c>
      <c r="B146" t="s">
        <v>278</v>
      </c>
      <c r="C146" t="s">
        <v>29</v>
      </c>
      <c r="D146">
        <v>1993</v>
      </c>
      <c r="E146">
        <v>127</v>
      </c>
      <c r="F146">
        <v>8.1999999999999993</v>
      </c>
      <c r="G146">
        <v>68</v>
      </c>
      <c r="H146">
        <v>402.45</v>
      </c>
    </row>
    <row r="147" spans="1:8">
      <c r="A147">
        <v>145</v>
      </c>
      <c r="B147" t="s">
        <v>279</v>
      </c>
      <c r="C147" t="s">
        <v>63</v>
      </c>
      <c r="D147">
        <v>2010</v>
      </c>
      <c r="E147">
        <v>138</v>
      </c>
      <c r="F147">
        <v>8.1999999999999993</v>
      </c>
      <c r="G147">
        <v>63</v>
      </c>
      <c r="H147">
        <v>128.01</v>
      </c>
    </row>
    <row r="148" spans="1:8">
      <c r="A148">
        <v>146</v>
      </c>
      <c r="B148" t="s">
        <v>280</v>
      </c>
      <c r="C148" t="s">
        <v>281</v>
      </c>
      <c r="D148">
        <v>2007</v>
      </c>
      <c r="E148">
        <v>122</v>
      </c>
      <c r="F148">
        <v>8.1999999999999993</v>
      </c>
      <c r="G148">
        <v>92</v>
      </c>
      <c r="H148">
        <v>74.28</v>
      </c>
    </row>
    <row r="149" spans="1:8">
      <c r="A149">
        <v>147</v>
      </c>
      <c r="B149" t="s">
        <v>282</v>
      </c>
      <c r="C149" t="s">
        <v>283</v>
      </c>
      <c r="D149">
        <v>1982</v>
      </c>
      <c r="E149">
        <v>109</v>
      </c>
      <c r="F149">
        <v>8.1999999999999993</v>
      </c>
      <c r="G149">
        <v>57</v>
      </c>
      <c r="H149">
        <v>13.78</v>
      </c>
    </row>
    <row r="150" spans="1:8">
      <c r="A150">
        <v>148</v>
      </c>
      <c r="B150" t="s">
        <v>284</v>
      </c>
      <c r="C150" t="s">
        <v>26</v>
      </c>
      <c r="D150">
        <v>2005</v>
      </c>
      <c r="E150">
        <v>140</v>
      </c>
      <c r="F150">
        <v>8.1999999999999993</v>
      </c>
      <c r="G150">
        <v>70</v>
      </c>
      <c r="H150">
        <v>206.85</v>
      </c>
    </row>
    <row r="151" spans="1:8">
      <c r="A151">
        <v>149</v>
      </c>
      <c r="B151" t="s">
        <v>285</v>
      </c>
      <c r="C151" t="s">
        <v>63</v>
      </c>
      <c r="D151">
        <v>1976</v>
      </c>
      <c r="E151">
        <v>114</v>
      </c>
      <c r="F151">
        <v>8.1999999999999993</v>
      </c>
      <c r="G151">
        <v>94</v>
      </c>
      <c r="H151">
        <v>28.26</v>
      </c>
    </row>
    <row r="152" spans="1:8">
      <c r="A152">
        <v>150</v>
      </c>
      <c r="B152">
        <v>1917</v>
      </c>
      <c r="C152" t="s">
        <v>198</v>
      </c>
      <c r="D152">
        <v>2019</v>
      </c>
      <c r="E152">
        <v>119</v>
      </c>
      <c r="F152">
        <v>8.1999999999999993</v>
      </c>
      <c r="G152">
        <v>78</v>
      </c>
      <c r="H152">
        <v>159.22999999999999</v>
      </c>
    </row>
    <row r="153" spans="1:8">
      <c r="A153">
        <v>151</v>
      </c>
      <c r="B153" t="s">
        <v>286</v>
      </c>
      <c r="C153" t="s">
        <v>63</v>
      </c>
      <c r="D153">
        <v>1995</v>
      </c>
      <c r="E153">
        <v>178</v>
      </c>
      <c r="F153">
        <v>8.1999999999999993</v>
      </c>
      <c r="G153">
        <v>73</v>
      </c>
      <c r="H153">
        <v>42.44</v>
      </c>
    </row>
    <row r="154" spans="1:8">
      <c r="A154">
        <v>152</v>
      </c>
      <c r="B154" t="s">
        <v>287</v>
      </c>
      <c r="C154" t="s">
        <v>288</v>
      </c>
      <c r="D154">
        <v>2000</v>
      </c>
      <c r="E154">
        <v>102</v>
      </c>
      <c r="F154">
        <v>8.1999999999999993</v>
      </c>
      <c r="G154">
        <v>55</v>
      </c>
      <c r="H154">
        <v>30.33</v>
      </c>
    </row>
    <row r="155" spans="1:8">
      <c r="A155">
        <v>153</v>
      </c>
      <c r="B155" t="s">
        <v>289</v>
      </c>
      <c r="C155" t="s">
        <v>87</v>
      </c>
      <c r="D155">
        <v>2004</v>
      </c>
      <c r="E155">
        <v>119</v>
      </c>
      <c r="F155">
        <v>8.1999999999999993</v>
      </c>
      <c r="G155">
        <v>82</v>
      </c>
      <c r="H155">
        <v>4.71</v>
      </c>
    </row>
    <row r="156" spans="1:8">
      <c r="A156">
        <v>154</v>
      </c>
      <c r="B156" t="s">
        <v>290</v>
      </c>
      <c r="C156" t="s">
        <v>291</v>
      </c>
      <c r="D156">
        <v>1992</v>
      </c>
      <c r="E156">
        <v>130</v>
      </c>
      <c r="F156">
        <v>8.1999999999999993</v>
      </c>
      <c r="G156">
        <v>85</v>
      </c>
      <c r="H156">
        <v>101.16</v>
      </c>
    </row>
    <row r="157" spans="1:8">
      <c r="A157">
        <v>155</v>
      </c>
      <c r="B157" t="s">
        <v>292</v>
      </c>
      <c r="C157" t="s">
        <v>293</v>
      </c>
      <c r="D157">
        <v>1998</v>
      </c>
      <c r="E157">
        <v>103</v>
      </c>
      <c r="F157">
        <v>8.1999999999999993</v>
      </c>
      <c r="G157">
        <v>90</v>
      </c>
      <c r="H157">
        <v>125.62</v>
      </c>
    </row>
    <row r="158" spans="1:8">
      <c r="A158">
        <v>156</v>
      </c>
      <c r="B158" t="s">
        <v>294</v>
      </c>
      <c r="C158" t="s">
        <v>295</v>
      </c>
      <c r="D158">
        <v>2018</v>
      </c>
      <c r="E158">
        <v>130</v>
      </c>
      <c r="F158">
        <v>8.1999999999999993</v>
      </c>
      <c r="G158">
        <v>69</v>
      </c>
      <c r="H158">
        <v>85.08</v>
      </c>
    </row>
    <row r="159" spans="1:8">
      <c r="A159">
        <v>157</v>
      </c>
      <c r="B159" t="s">
        <v>296</v>
      </c>
      <c r="C159" t="s">
        <v>42</v>
      </c>
      <c r="D159">
        <v>2003</v>
      </c>
      <c r="E159">
        <v>111</v>
      </c>
      <c r="F159">
        <v>8.1999999999999993</v>
      </c>
      <c r="G159">
        <v>69</v>
      </c>
      <c r="H159">
        <v>70.099999999999994</v>
      </c>
    </row>
    <row r="160" spans="1:8">
      <c r="A160">
        <v>158</v>
      </c>
      <c r="B160" t="s">
        <v>297</v>
      </c>
      <c r="C160" t="s">
        <v>298</v>
      </c>
      <c r="D160">
        <v>1997</v>
      </c>
      <c r="E160">
        <v>138</v>
      </c>
      <c r="F160">
        <v>8.1999999999999993</v>
      </c>
      <c r="G160">
        <v>91</v>
      </c>
      <c r="H160">
        <v>64.62</v>
      </c>
    </row>
    <row r="161" spans="1:8">
      <c r="A161">
        <v>159</v>
      </c>
      <c r="B161" t="s">
        <v>299</v>
      </c>
      <c r="C161" t="s">
        <v>300</v>
      </c>
      <c r="D161">
        <v>1999</v>
      </c>
      <c r="E161">
        <v>107</v>
      </c>
      <c r="F161">
        <v>8.1999999999999993</v>
      </c>
      <c r="G161">
        <v>64</v>
      </c>
      <c r="H161">
        <v>293.51</v>
      </c>
    </row>
    <row r="162" spans="1:8">
      <c r="A162">
        <v>160</v>
      </c>
      <c r="B162" t="s">
        <v>301</v>
      </c>
      <c r="C162" t="s">
        <v>164</v>
      </c>
      <c r="D162">
        <v>2003</v>
      </c>
      <c r="E162">
        <v>100</v>
      </c>
      <c r="F162">
        <v>8.1999999999999993</v>
      </c>
      <c r="G162">
        <v>90</v>
      </c>
      <c r="H162">
        <v>380.84</v>
      </c>
    </row>
    <row r="163" spans="1:8">
      <c r="A163">
        <v>161</v>
      </c>
      <c r="B163" t="s">
        <v>302</v>
      </c>
      <c r="C163" t="s">
        <v>303</v>
      </c>
      <c r="D163">
        <v>1988</v>
      </c>
      <c r="E163">
        <v>132</v>
      </c>
      <c r="F163">
        <v>8.1999999999999993</v>
      </c>
      <c r="G163">
        <v>72</v>
      </c>
      <c r="H163">
        <v>83.01</v>
      </c>
    </row>
    <row r="164" spans="1:8">
      <c r="A164">
        <v>162</v>
      </c>
      <c r="B164" t="s">
        <v>304</v>
      </c>
      <c r="C164" t="s">
        <v>305</v>
      </c>
      <c r="D164">
        <v>2001</v>
      </c>
      <c r="E164">
        <v>135</v>
      </c>
      <c r="F164">
        <v>8.1999999999999993</v>
      </c>
      <c r="G164">
        <v>72</v>
      </c>
      <c r="H164">
        <v>170.74</v>
      </c>
    </row>
    <row r="165" spans="1:8" hidden="1">
      <c r="A165">
        <v>163</v>
      </c>
      <c r="B165" t="s">
        <v>306</v>
      </c>
      <c r="C165" t="s">
        <v>307</v>
      </c>
      <c r="D165">
        <v>2020</v>
      </c>
      <c r="E165">
        <v>97</v>
      </c>
      <c r="F165">
        <v>8.1999999999999993</v>
      </c>
      <c r="G165">
        <v>88</v>
      </c>
      <c r="H165">
        <v>0</v>
      </c>
    </row>
    <row r="166" spans="1:8">
      <c r="A166">
        <v>164</v>
      </c>
      <c r="B166" t="s">
        <v>308</v>
      </c>
      <c r="C166" t="s">
        <v>309</v>
      </c>
      <c r="D166">
        <v>2004</v>
      </c>
      <c r="E166">
        <v>156</v>
      </c>
      <c r="F166">
        <v>8.1999999999999993</v>
      </c>
      <c r="G166">
        <v>82</v>
      </c>
      <c r="H166">
        <v>5.51</v>
      </c>
    </row>
    <row r="167" spans="1:8">
      <c r="A167">
        <v>165</v>
      </c>
      <c r="B167" t="s">
        <v>310</v>
      </c>
      <c r="C167" t="s">
        <v>311</v>
      </c>
      <c r="D167">
        <v>1939</v>
      </c>
      <c r="E167">
        <v>238</v>
      </c>
      <c r="F167">
        <v>8.1999999999999993</v>
      </c>
      <c r="G167">
        <v>97</v>
      </c>
      <c r="H167">
        <v>198.68</v>
      </c>
    </row>
    <row r="168" spans="1:8">
      <c r="A168">
        <v>166</v>
      </c>
      <c r="B168" t="s">
        <v>312</v>
      </c>
      <c r="C168" t="s">
        <v>126</v>
      </c>
      <c r="D168">
        <v>1974</v>
      </c>
      <c r="E168">
        <v>130</v>
      </c>
      <c r="F168">
        <v>8.1999999999999993</v>
      </c>
      <c r="G168">
        <v>92</v>
      </c>
      <c r="H168">
        <v>8.49</v>
      </c>
    </row>
    <row r="169" spans="1:8">
      <c r="A169">
        <v>167</v>
      </c>
      <c r="B169" t="s">
        <v>313</v>
      </c>
      <c r="C169" t="s">
        <v>314</v>
      </c>
      <c r="D169">
        <v>2005</v>
      </c>
      <c r="E169">
        <v>132</v>
      </c>
      <c r="F169">
        <v>8.1999999999999993</v>
      </c>
      <c r="G169">
        <v>62</v>
      </c>
      <c r="H169">
        <v>70.510000000000005</v>
      </c>
    </row>
    <row r="170" spans="1:8">
      <c r="A170">
        <v>168</v>
      </c>
      <c r="B170" t="s">
        <v>315</v>
      </c>
      <c r="C170" t="s">
        <v>316</v>
      </c>
      <c r="D170">
        <v>2006</v>
      </c>
      <c r="E170">
        <v>118</v>
      </c>
      <c r="F170">
        <v>8.1999999999999993</v>
      </c>
      <c r="G170">
        <v>98</v>
      </c>
      <c r="H170">
        <v>37.630000000000003</v>
      </c>
    </row>
    <row r="171" spans="1:8">
      <c r="A171">
        <v>169</v>
      </c>
      <c r="B171" t="s">
        <v>317</v>
      </c>
      <c r="C171" t="s">
        <v>318</v>
      </c>
      <c r="D171">
        <v>1963</v>
      </c>
      <c r="E171">
        <v>172</v>
      </c>
      <c r="F171">
        <v>8.1999999999999993</v>
      </c>
      <c r="G171">
        <v>86</v>
      </c>
      <c r="H171">
        <v>12.1</v>
      </c>
    </row>
    <row r="172" spans="1:8">
      <c r="A172">
        <v>170</v>
      </c>
      <c r="B172" t="s">
        <v>319</v>
      </c>
      <c r="C172" t="s">
        <v>175</v>
      </c>
      <c r="D172">
        <v>1959</v>
      </c>
      <c r="E172">
        <v>121</v>
      </c>
      <c r="F172">
        <v>8.1999999999999993</v>
      </c>
      <c r="G172">
        <v>98</v>
      </c>
      <c r="H172">
        <v>25</v>
      </c>
    </row>
    <row r="173" spans="1:8">
      <c r="A173">
        <v>171</v>
      </c>
      <c r="B173" t="s">
        <v>320</v>
      </c>
      <c r="C173" t="s">
        <v>321</v>
      </c>
      <c r="D173">
        <v>1975</v>
      </c>
      <c r="E173">
        <v>91</v>
      </c>
      <c r="F173">
        <v>8.1999999999999993</v>
      </c>
      <c r="G173">
        <v>91</v>
      </c>
      <c r="H173">
        <v>1.23</v>
      </c>
    </row>
    <row r="174" spans="1:8" hidden="1">
      <c r="A174">
        <v>172</v>
      </c>
      <c r="B174" t="s">
        <v>322</v>
      </c>
      <c r="C174" t="s">
        <v>323</v>
      </c>
      <c r="D174">
        <v>1980</v>
      </c>
      <c r="E174">
        <v>124</v>
      </c>
      <c r="F174">
        <v>8.1999999999999993</v>
      </c>
      <c r="G174">
        <v>78</v>
      </c>
      <c r="H174">
        <v>0</v>
      </c>
    </row>
    <row r="175" spans="1:8">
      <c r="A175">
        <v>173</v>
      </c>
      <c r="B175" t="s">
        <v>324</v>
      </c>
      <c r="C175" t="s">
        <v>325</v>
      </c>
      <c r="D175">
        <v>2020</v>
      </c>
      <c r="E175">
        <v>117</v>
      </c>
      <c r="F175">
        <v>8.1999999999999993</v>
      </c>
      <c r="G175">
        <v>72</v>
      </c>
      <c r="H175">
        <v>47.7</v>
      </c>
    </row>
    <row r="176" spans="1:8">
      <c r="A176">
        <v>174</v>
      </c>
      <c r="B176" t="s">
        <v>326</v>
      </c>
      <c r="C176" t="s">
        <v>327</v>
      </c>
      <c r="D176">
        <v>2009</v>
      </c>
      <c r="E176">
        <v>129</v>
      </c>
      <c r="F176">
        <v>8.1999999999999993</v>
      </c>
      <c r="G176">
        <v>80</v>
      </c>
      <c r="H176">
        <v>6.39</v>
      </c>
    </row>
    <row r="177" spans="1:8">
      <c r="A177">
        <v>175</v>
      </c>
      <c r="B177" t="s">
        <v>328</v>
      </c>
      <c r="C177" t="s">
        <v>52</v>
      </c>
      <c r="D177">
        <v>1965</v>
      </c>
      <c r="E177">
        <v>132</v>
      </c>
      <c r="F177">
        <v>8.1999999999999993</v>
      </c>
      <c r="G177">
        <v>74</v>
      </c>
      <c r="H177">
        <v>15</v>
      </c>
    </row>
    <row r="178" spans="1:8">
      <c r="A178">
        <v>176</v>
      </c>
      <c r="B178" t="s">
        <v>329</v>
      </c>
      <c r="C178" t="s">
        <v>94</v>
      </c>
      <c r="D178">
        <v>1985</v>
      </c>
      <c r="E178">
        <v>162</v>
      </c>
      <c r="F178">
        <v>8.1999999999999993</v>
      </c>
      <c r="G178">
        <v>97</v>
      </c>
      <c r="H178">
        <v>4.1399999999999997</v>
      </c>
    </row>
    <row r="179" spans="1:8" hidden="1">
      <c r="A179">
        <v>177</v>
      </c>
      <c r="B179" t="s">
        <v>330</v>
      </c>
      <c r="C179" t="s">
        <v>331</v>
      </c>
      <c r="D179">
        <v>2019</v>
      </c>
      <c r="E179">
        <v>96</v>
      </c>
      <c r="F179">
        <v>8.1999999999999993</v>
      </c>
      <c r="G179">
        <v>65</v>
      </c>
      <c r="H179">
        <v>0</v>
      </c>
    </row>
    <row r="180" spans="1:8" hidden="1">
      <c r="A180">
        <v>178</v>
      </c>
      <c r="B180" t="s">
        <v>187</v>
      </c>
      <c r="C180" t="s">
        <v>332</v>
      </c>
      <c r="D180">
        <v>2022</v>
      </c>
      <c r="E180">
        <v>140</v>
      </c>
      <c r="F180">
        <v>8.1999999999999993</v>
      </c>
      <c r="G180">
        <v>0</v>
      </c>
      <c r="H180">
        <v>0</v>
      </c>
    </row>
    <row r="181" spans="1:8">
      <c r="A181">
        <v>179</v>
      </c>
      <c r="B181" t="s">
        <v>333</v>
      </c>
      <c r="C181" t="s">
        <v>124</v>
      </c>
      <c r="D181">
        <v>1954</v>
      </c>
      <c r="E181">
        <v>105</v>
      </c>
      <c r="F181">
        <v>8.1999999999999993</v>
      </c>
      <c r="G181">
        <v>75</v>
      </c>
      <c r="H181">
        <v>0.01</v>
      </c>
    </row>
    <row r="182" spans="1:8">
      <c r="A182">
        <v>180</v>
      </c>
      <c r="B182" t="s">
        <v>334</v>
      </c>
      <c r="C182" t="s">
        <v>335</v>
      </c>
      <c r="D182">
        <v>1950</v>
      </c>
      <c r="E182">
        <v>138</v>
      </c>
      <c r="F182">
        <v>8.1999999999999993</v>
      </c>
      <c r="G182">
        <v>98</v>
      </c>
      <c r="H182">
        <v>0.01</v>
      </c>
    </row>
    <row r="183" spans="1:8">
      <c r="A183">
        <v>181</v>
      </c>
      <c r="B183" t="s">
        <v>336</v>
      </c>
      <c r="C183" t="s">
        <v>337</v>
      </c>
      <c r="D183">
        <v>2017</v>
      </c>
      <c r="E183">
        <v>167</v>
      </c>
      <c r="F183">
        <v>8.1999999999999993</v>
      </c>
      <c r="G183">
        <v>0</v>
      </c>
      <c r="H183">
        <v>20.190000000000001</v>
      </c>
    </row>
    <row r="184" spans="1:8">
      <c r="A184">
        <v>182</v>
      </c>
      <c r="B184" t="s">
        <v>338</v>
      </c>
      <c r="C184" t="s">
        <v>339</v>
      </c>
      <c r="D184">
        <v>2018</v>
      </c>
      <c r="E184">
        <v>139</v>
      </c>
      <c r="F184">
        <v>8.1999999999999993</v>
      </c>
      <c r="G184">
        <v>0</v>
      </c>
      <c r="H184">
        <v>1.37</v>
      </c>
    </row>
    <row r="185" spans="1:8" hidden="1">
      <c r="A185">
        <v>183</v>
      </c>
      <c r="B185" t="s">
        <v>340</v>
      </c>
      <c r="C185" t="s">
        <v>341</v>
      </c>
      <c r="D185">
        <v>2012</v>
      </c>
      <c r="E185">
        <v>321</v>
      </c>
      <c r="F185">
        <v>8.1999999999999993</v>
      </c>
      <c r="G185">
        <v>89</v>
      </c>
      <c r="H185">
        <v>0</v>
      </c>
    </row>
    <row r="186" spans="1:8">
      <c r="A186">
        <v>184</v>
      </c>
      <c r="B186" t="s">
        <v>342</v>
      </c>
      <c r="C186" t="s">
        <v>94</v>
      </c>
      <c r="D186">
        <v>1950</v>
      </c>
      <c r="E186">
        <v>88</v>
      </c>
      <c r="F186">
        <v>8.1999999999999993</v>
      </c>
      <c r="G186">
        <v>98</v>
      </c>
      <c r="H186">
        <v>0.1</v>
      </c>
    </row>
    <row r="187" spans="1:8">
      <c r="A187">
        <v>185</v>
      </c>
      <c r="B187" t="s">
        <v>343</v>
      </c>
      <c r="C187" t="s">
        <v>344</v>
      </c>
      <c r="D187">
        <v>1948</v>
      </c>
      <c r="E187">
        <v>126</v>
      </c>
      <c r="F187">
        <v>8.1999999999999993</v>
      </c>
      <c r="G187">
        <v>98</v>
      </c>
      <c r="H187">
        <v>5.01</v>
      </c>
    </row>
    <row r="188" spans="1:8" hidden="1">
      <c r="A188">
        <v>186</v>
      </c>
      <c r="B188" t="s">
        <v>345</v>
      </c>
      <c r="C188" t="s">
        <v>94</v>
      </c>
      <c r="D188">
        <v>1961</v>
      </c>
      <c r="E188">
        <v>110</v>
      </c>
      <c r="F188">
        <v>8.1999999999999993</v>
      </c>
      <c r="G188">
        <v>93</v>
      </c>
      <c r="H188">
        <v>0</v>
      </c>
    </row>
    <row r="189" spans="1:8" hidden="1">
      <c r="A189">
        <v>187</v>
      </c>
      <c r="B189" t="s">
        <v>346</v>
      </c>
      <c r="C189" t="s">
        <v>347</v>
      </c>
      <c r="D189">
        <v>1942</v>
      </c>
      <c r="E189">
        <v>99</v>
      </c>
      <c r="F189">
        <v>8.1999999999999993</v>
      </c>
      <c r="G189">
        <v>86</v>
      </c>
      <c r="H189">
        <v>0</v>
      </c>
    </row>
    <row r="190" spans="1:8">
      <c r="A190">
        <v>188</v>
      </c>
      <c r="B190" t="s">
        <v>269</v>
      </c>
      <c r="C190" t="s">
        <v>348</v>
      </c>
      <c r="D190">
        <v>2015</v>
      </c>
      <c r="E190">
        <v>163</v>
      </c>
      <c r="F190">
        <v>8.1999999999999993</v>
      </c>
      <c r="G190">
        <v>0</v>
      </c>
      <c r="H190">
        <v>0.74</v>
      </c>
    </row>
    <row r="191" spans="1:8" hidden="1">
      <c r="A191">
        <v>189</v>
      </c>
      <c r="B191" t="s">
        <v>349</v>
      </c>
      <c r="C191" t="s">
        <v>350</v>
      </c>
      <c r="D191">
        <v>2018</v>
      </c>
      <c r="E191">
        <v>104</v>
      </c>
      <c r="F191">
        <v>8.1999999999999993</v>
      </c>
      <c r="G191">
        <v>0</v>
      </c>
      <c r="H191">
        <v>0</v>
      </c>
    </row>
    <row r="192" spans="1:8">
      <c r="A192">
        <v>190</v>
      </c>
      <c r="B192" t="s">
        <v>351</v>
      </c>
      <c r="C192" t="s">
        <v>352</v>
      </c>
      <c r="D192">
        <v>2011</v>
      </c>
      <c r="E192">
        <v>155</v>
      </c>
      <c r="F192">
        <v>8.1999999999999993</v>
      </c>
      <c r="G192">
        <v>0</v>
      </c>
      <c r="H192">
        <v>3.11</v>
      </c>
    </row>
    <row r="193" spans="1:8" hidden="1">
      <c r="A193">
        <v>191</v>
      </c>
      <c r="B193" t="s">
        <v>353</v>
      </c>
      <c r="C193" t="s">
        <v>354</v>
      </c>
      <c r="D193">
        <v>2019</v>
      </c>
      <c r="E193">
        <v>132</v>
      </c>
      <c r="F193">
        <v>8.1999999999999993</v>
      </c>
      <c r="G193">
        <v>0</v>
      </c>
      <c r="H193">
        <v>0</v>
      </c>
    </row>
    <row r="194" spans="1:8">
      <c r="A194">
        <v>192</v>
      </c>
      <c r="B194" t="s">
        <v>355</v>
      </c>
      <c r="C194" t="s">
        <v>356</v>
      </c>
      <c r="D194">
        <v>1955</v>
      </c>
      <c r="E194">
        <v>125</v>
      </c>
      <c r="F194">
        <v>8.1999999999999993</v>
      </c>
      <c r="G194">
        <v>0</v>
      </c>
      <c r="H194">
        <v>0.54</v>
      </c>
    </row>
    <row r="195" spans="1:8">
      <c r="A195">
        <v>193</v>
      </c>
      <c r="B195" t="s">
        <v>357</v>
      </c>
      <c r="C195" t="s">
        <v>358</v>
      </c>
      <c r="D195">
        <v>1969</v>
      </c>
      <c r="E195">
        <v>127</v>
      </c>
      <c r="F195">
        <v>8.1999999999999993</v>
      </c>
      <c r="G195">
        <v>86</v>
      </c>
      <c r="H195">
        <v>0.08</v>
      </c>
    </row>
    <row r="196" spans="1:8" hidden="1">
      <c r="A196">
        <v>194</v>
      </c>
      <c r="B196" t="s">
        <v>359</v>
      </c>
      <c r="C196" t="s">
        <v>360</v>
      </c>
      <c r="D196">
        <v>1953</v>
      </c>
      <c r="E196">
        <v>136</v>
      </c>
      <c r="F196">
        <v>8.1999999999999993</v>
      </c>
      <c r="G196">
        <v>100</v>
      </c>
      <c r="H196">
        <v>0</v>
      </c>
    </row>
    <row r="197" spans="1:8">
      <c r="A197">
        <v>195</v>
      </c>
      <c r="B197" t="s">
        <v>361</v>
      </c>
      <c r="C197" t="s">
        <v>362</v>
      </c>
      <c r="D197">
        <v>1997</v>
      </c>
      <c r="E197">
        <v>89</v>
      </c>
      <c r="F197">
        <v>8.1999999999999993</v>
      </c>
      <c r="G197">
        <v>77</v>
      </c>
      <c r="H197">
        <v>0.93</v>
      </c>
    </row>
    <row r="198" spans="1:8">
      <c r="A198">
        <v>196</v>
      </c>
      <c r="B198" t="s">
        <v>364</v>
      </c>
      <c r="C198" t="s">
        <v>365</v>
      </c>
      <c r="D198">
        <v>2019</v>
      </c>
      <c r="E198">
        <v>138</v>
      </c>
      <c r="F198">
        <v>8.1999999999999993</v>
      </c>
      <c r="G198">
        <v>0</v>
      </c>
      <c r="H198">
        <v>4.1900000000000004</v>
      </c>
    </row>
    <row r="199" spans="1:8">
      <c r="A199">
        <v>197</v>
      </c>
      <c r="B199" t="s">
        <v>366</v>
      </c>
      <c r="C199" t="s">
        <v>367</v>
      </c>
      <c r="D199">
        <v>2004</v>
      </c>
      <c r="E199">
        <v>189</v>
      </c>
      <c r="F199">
        <v>8.1999999999999993</v>
      </c>
      <c r="G199">
        <v>0</v>
      </c>
      <c r="H199">
        <v>1.22</v>
      </c>
    </row>
    <row r="200" spans="1:8" hidden="1">
      <c r="A200">
        <v>198</v>
      </c>
      <c r="B200" t="s">
        <v>368</v>
      </c>
      <c r="C200" t="s">
        <v>369</v>
      </c>
      <c r="D200">
        <v>1953</v>
      </c>
      <c r="E200">
        <v>131</v>
      </c>
      <c r="F200">
        <v>8.1999999999999993</v>
      </c>
      <c r="G200">
        <v>85</v>
      </c>
      <c r="H200">
        <v>0</v>
      </c>
    </row>
    <row r="201" spans="1:8" hidden="1">
      <c r="A201">
        <v>199</v>
      </c>
      <c r="B201" t="s">
        <v>370</v>
      </c>
      <c r="C201" t="s">
        <v>261</v>
      </c>
      <c r="D201">
        <v>2018</v>
      </c>
      <c r="E201">
        <v>156</v>
      </c>
      <c r="F201">
        <v>8.1999999999999993</v>
      </c>
      <c r="G201">
        <v>0</v>
      </c>
      <c r="H201">
        <v>0</v>
      </c>
    </row>
    <row r="202" spans="1:8">
      <c r="A202">
        <v>200</v>
      </c>
      <c r="B202" t="s">
        <v>371</v>
      </c>
      <c r="C202" t="s">
        <v>372</v>
      </c>
      <c r="D202">
        <v>1928</v>
      </c>
      <c r="E202">
        <v>114</v>
      </c>
      <c r="F202">
        <v>8.1999999999999993</v>
      </c>
      <c r="G202">
        <v>98</v>
      </c>
      <c r="H202">
        <v>0.02</v>
      </c>
    </row>
    <row r="203" spans="1:8" hidden="1">
      <c r="A203">
        <v>201</v>
      </c>
      <c r="B203" t="s">
        <v>373</v>
      </c>
      <c r="C203" t="s">
        <v>374</v>
      </c>
      <c r="D203">
        <v>2005</v>
      </c>
      <c r="E203">
        <v>112</v>
      </c>
      <c r="F203">
        <v>8.1999999999999993</v>
      </c>
      <c r="G203">
        <v>0</v>
      </c>
      <c r="H203">
        <v>0</v>
      </c>
    </row>
    <row r="204" spans="1:8">
      <c r="A204">
        <v>202</v>
      </c>
      <c r="B204" t="s">
        <v>375</v>
      </c>
      <c r="C204" t="s">
        <v>376</v>
      </c>
      <c r="D204">
        <v>1924</v>
      </c>
      <c r="E204">
        <v>45</v>
      </c>
      <c r="F204">
        <v>8.1999999999999993</v>
      </c>
      <c r="G204">
        <v>0</v>
      </c>
      <c r="H204">
        <v>0.98</v>
      </c>
    </row>
    <row r="205" spans="1:8" hidden="1">
      <c r="A205">
        <v>203</v>
      </c>
      <c r="B205" t="s">
        <v>377</v>
      </c>
      <c r="C205" t="s">
        <v>94</v>
      </c>
      <c r="D205">
        <v>1975</v>
      </c>
      <c r="E205">
        <v>142</v>
      </c>
      <c r="F205">
        <v>8.1999999999999993</v>
      </c>
      <c r="G205">
        <v>0</v>
      </c>
      <c r="H205">
        <v>0</v>
      </c>
    </row>
    <row r="206" spans="1:8">
      <c r="A206">
        <v>204</v>
      </c>
      <c r="B206" t="s">
        <v>378</v>
      </c>
      <c r="C206" t="s">
        <v>257</v>
      </c>
      <c r="D206">
        <v>1952</v>
      </c>
      <c r="E206">
        <v>89</v>
      </c>
      <c r="F206">
        <v>8.1999999999999993</v>
      </c>
      <c r="G206">
        <v>92</v>
      </c>
      <c r="H206">
        <v>7.0000000000000007E-2</v>
      </c>
    </row>
    <row r="207" spans="1:8" hidden="1">
      <c r="A207">
        <v>205</v>
      </c>
      <c r="B207" t="s">
        <v>379</v>
      </c>
      <c r="C207" t="s">
        <v>380</v>
      </c>
      <c r="D207">
        <v>2017</v>
      </c>
      <c r="E207">
        <v>147</v>
      </c>
      <c r="F207">
        <v>8.1999999999999993</v>
      </c>
      <c r="G207">
        <v>0</v>
      </c>
      <c r="H207">
        <v>0</v>
      </c>
    </row>
    <row r="208" spans="1:8">
      <c r="A208">
        <v>206</v>
      </c>
      <c r="B208" t="s">
        <v>381</v>
      </c>
      <c r="C208" t="s">
        <v>382</v>
      </c>
      <c r="D208">
        <v>2012</v>
      </c>
      <c r="E208">
        <v>135</v>
      </c>
      <c r="F208">
        <v>8.1999999999999993</v>
      </c>
      <c r="G208">
        <v>0</v>
      </c>
      <c r="H208">
        <v>0.04</v>
      </c>
    </row>
    <row r="209" spans="1:8">
      <c r="A209">
        <v>207</v>
      </c>
      <c r="B209" t="s">
        <v>383</v>
      </c>
      <c r="C209" t="s">
        <v>384</v>
      </c>
      <c r="D209">
        <v>2018</v>
      </c>
      <c r="E209">
        <v>170</v>
      </c>
      <c r="F209">
        <v>8.1999999999999993</v>
      </c>
      <c r="G209">
        <v>0</v>
      </c>
      <c r="H209">
        <v>3.51</v>
      </c>
    </row>
    <row r="210" spans="1:8">
      <c r="A210">
        <v>208</v>
      </c>
      <c r="B210" t="s">
        <v>385</v>
      </c>
      <c r="C210" t="s">
        <v>386</v>
      </c>
      <c r="D210">
        <v>2013</v>
      </c>
      <c r="E210">
        <v>186</v>
      </c>
      <c r="F210">
        <v>8.1999999999999993</v>
      </c>
      <c r="G210">
        <v>0</v>
      </c>
      <c r="H210">
        <v>1.63</v>
      </c>
    </row>
    <row r="211" spans="1:8">
      <c r="A211">
        <v>209</v>
      </c>
      <c r="B211" t="s">
        <v>387</v>
      </c>
      <c r="C211" t="s">
        <v>29</v>
      </c>
      <c r="D211">
        <v>1975</v>
      </c>
      <c r="E211">
        <v>124</v>
      </c>
      <c r="F211">
        <v>8.1</v>
      </c>
      <c r="G211">
        <v>87</v>
      </c>
      <c r="H211">
        <v>260</v>
      </c>
    </row>
    <row r="212" spans="1:8">
      <c r="A212">
        <v>210</v>
      </c>
      <c r="B212" t="s">
        <v>388</v>
      </c>
      <c r="C212" t="s">
        <v>389</v>
      </c>
      <c r="D212">
        <v>2014</v>
      </c>
      <c r="E212">
        <v>99</v>
      </c>
      <c r="F212">
        <v>8.1</v>
      </c>
      <c r="G212">
        <v>88</v>
      </c>
      <c r="H212">
        <v>59.1</v>
      </c>
    </row>
    <row r="213" spans="1:8">
      <c r="A213">
        <v>211</v>
      </c>
      <c r="B213" t="s">
        <v>390</v>
      </c>
      <c r="C213" t="s">
        <v>225</v>
      </c>
      <c r="D213">
        <v>2013</v>
      </c>
      <c r="E213">
        <v>153</v>
      </c>
      <c r="F213">
        <v>8.1</v>
      </c>
      <c r="G213">
        <v>70</v>
      </c>
      <c r="H213">
        <v>61</v>
      </c>
    </row>
    <row r="214" spans="1:8">
      <c r="A214">
        <v>212</v>
      </c>
      <c r="B214" t="s">
        <v>391</v>
      </c>
      <c r="C214" t="s">
        <v>392</v>
      </c>
      <c r="D214">
        <v>2003</v>
      </c>
      <c r="E214">
        <v>143</v>
      </c>
      <c r="F214">
        <v>8.1</v>
      </c>
      <c r="G214">
        <v>63</v>
      </c>
      <c r="H214">
        <v>305.41000000000003</v>
      </c>
    </row>
    <row r="215" spans="1:8">
      <c r="A215">
        <v>213</v>
      </c>
      <c r="B215" t="s">
        <v>393</v>
      </c>
      <c r="C215" t="s">
        <v>104</v>
      </c>
      <c r="D215">
        <v>1982</v>
      </c>
      <c r="E215">
        <v>117</v>
      </c>
      <c r="F215">
        <v>8.1</v>
      </c>
      <c r="G215">
        <v>84</v>
      </c>
      <c r="H215">
        <v>32.869999999999997</v>
      </c>
    </row>
    <row r="216" spans="1:8">
      <c r="A216">
        <v>214</v>
      </c>
      <c r="B216" t="s">
        <v>394</v>
      </c>
      <c r="C216" t="s">
        <v>77</v>
      </c>
      <c r="D216">
        <v>1984</v>
      </c>
      <c r="E216">
        <v>107</v>
      </c>
      <c r="F216">
        <v>8.1</v>
      </c>
      <c r="G216">
        <v>84</v>
      </c>
      <c r="H216">
        <v>38.4</v>
      </c>
    </row>
    <row r="217" spans="1:8">
      <c r="A217">
        <v>215</v>
      </c>
      <c r="B217" t="s">
        <v>395</v>
      </c>
      <c r="C217" t="s">
        <v>396</v>
      </c>
      <c r="D217">
        <v>2015</v>
      </c>
      <c r="E217">
        <v>120</v>
      </c>
      <c r="F217">
        <v>8.1</v>
      </c>
      <c r="G217">
        <v>90</v>
      </c>
      <c r="H217">
        <v>154.06</v>
      </c>
    </row>
    <row r="218" spans="1:8">
      <c r="A218">
        <v>216</v>
      </c>
      <c r="B218" t="s">
        <v>397</v>
      </c>
      <c r="C218" t="s">
        <v>47</v>
      </c>
      <c r="D218">
        <v>2014</v>
      </c>
      <c r="E218">
        <v>149</v>
      </c>
      <c r="F218">
        <v>8.1</v>
      </c>
      <c r="G218">
        <v>79</v>
      </c>
      <c r="H218">
        <v>167.77</v>
      </c>
    </row>
    <row r="219" spans="1:8">
      <c r="A219">
        <v>217</v>
      </c>
      <c r="B219" t="s">
        <v>398</v>
      </c>
      <c r="C219" t="s">
        <v>399</v>
      </c>
      <c r="D219">
        <v>2019</v>
      </c>
      <c r="E219">
        <v>152</v>
      </c>
      <c r="F219">
        <v>8.1</v>
      </c>
      <c r="G219">
        <v>81</v>
      </c>
      <c r="H219">
        <v>117.62</v>
      </c>
    </row>
    <row r="220" spans="1:8">
      <c r="A220">
        <v>218</v>
      </c>
      <c r="B220" t="s">
        <v>400</v>
      </c>
      <c r="C220" t="s">
        <v>401</v>
      </c>
      <c r="D220">
        <v>2011</v>
      </c>
      <c r="E220">
        <v>146</v>
      </c>
      <c r="F220">
        <v>8.1</v>
      </c>
      <c r="G220">
        <v>62</v>
      </c>
      <c r="H220">
        <v>169.71</v>
      </c>
    </row>
    <row r="221" spans="1:8">
      <c r="A221">
        <v>219</v>
      </c>
      <c r="B221" t="s">
        <v>402</v>
      </c>
      <c r="C221" t="s">
        <v>399</v>
      </c>
      <c r="D221">
        <v>2017</v>
      </c>
      <c r="E221">
        <v>137</v>
      </c>
      <c r="F221">
        <v>8.1</v>
      </c>
      <c r="G221">
        <v>77</v>
      </c>
      <c r="H221">
        <v>226.28</v>
      </c>
    </row>
    <row r="222" spans="1:8">
      <c r="A222">
        <v>220</v>
      </c>
      <c r="B222" t="s">
        <v>403</v>
      </c>
      <c r="C222" t="s">
        <v>29</v>
      </c>
      <c r="D222">
        <v>2002</v>
      </c>
      <c r="E222">
        <v>141</v>
      </c>
      <c r="F222">
        <v>8.1</v>
      </c>
      <c r="G222">
        <v>75</v>
      </c>
      <c r="H222">
        <v>164.62</v>
      </c>
    </row>
    <row r="223" spans="1:8">
      <c r="A223">
        <v>221</v>
      </c>
      <c r="B223" t="s">
        <v>404</v>
      </c>
      <c r="C223" t="s">
        <v>405</v>
      </c>
      <c r="D223">
        <v>1998</v>
      </c>
      <c r="E223">
        <v>117</v>
      </c>
      <c r="F223">
        <v>8.1</v>
      </c>
      <c r="G223">
        <v>71</v>
      </c>
      <c r="H223">
        <v>17.5</v>
      </c>
    </row>
    <row r="224" spans="1:8">
      <c r="A224">
        <v>222</v>
      </c>
      <c r="B224" t="s">
        <v>406</v>
      </c>
      <c r="C224" t="s">
        <v>208</v>
      </c>
      <c r="D224">
        <v>2016</v>
      </c>
      <c r="E224">
        <v>139</v>
      </c>
      <c r="F224">
        <v>8.1</v>
      </c>
      <c r="G224">
        <v>71</v>
      </c>
      <c r="H224">
        <v>67.209999999999994</v>
      </c>
    </row>
    <row r="225" spans="1:8">
      <c r="A225">
        <v>223</v>
      </c>
      <c r="B225" t="s">
        <v>407</v>
      </c>
      <c r="C225" t="s">
        <v>408</v>
      </c>
      <c r="D225">
        <v>1986</v>
      </c>
      <c r="E225">
        <v>89</v>
      </c>
      <c r="F225">
        <v>8.1</v>
      </c>
      <c r="G225">
        <v>75</v>
      </c>
      <c r="H225">
        <v>52.29</v>
      </c>
    </row>
    <row r="226" spans="1:8">
      <c r="A226">
        <v>224</v>
      </c>
      <c r="B226" t="s">
        <v>409</v>
      </c>
      <c r="C226" t="s">
        <v>410</v>
      </c>
      <c r="D226">
        <v>2007</v>
      </c>
      <c r="E226">
        <v>111</v>
      </c>
      <c r="F226">
        <v>8.1</v>
      </c>
      <c r="G226">
        <v>96</v>
      </c>
      <c r="H226">
        <v>206.45</v>
      </c>
    </row>
    <row r="227" spans="1:8">
      <c r="A227">
        <v>225</v>
      </c>
      <c r="B227" t="s">
        <v>411</v>
      </c>
      <c r="C227" t="s">
        <v>412</v>
      </c>
      <c r="D227">
        <v>2011</v>
      </c>
      <c r="E227">
        <v>130</v>
      </c>
      <c r="F227">
        <v>8.1</v>
      </c>
      <c r="G227">
        <v>85</v>
      </c>
      <c r="H227">
        <v>381.01</v>
      </c>
    </row>
    <row r="228" spans="1:8">
      <c r="A228">
        <v>226</v>
      </c>
      <c r="B228" t="s">
        <v>413</v>
      </c>
      <c r="C228" t="s">
        <v>414</v>
      </c>
      <c r="D228">
        <v>1973</v>
      </c>
      <c r="E228">
        <v>122</v>
      </c>
      <c r="F228">
        <v>8.1</v>
      </c>
      <c r="G228">
        <v>81</v>
      </c>
      <c r="H228">
        <v>232.91</v>
      </c>
    </row>
    <row r="229" spans="1:8">
      <c r="A229">
        <v>227</v>
      </c>
      <c r="B229" t="s">
        <v>415</v>
      </c>
      <c r="C229" t="s">
        <v>219</v>
      </c>
      <c r="D229">
        <v>2015</v>
      </c>
      <c r="E229">
        <v>95</v>
      </c>
      <c r="F229">
        <v>8.1</v>
      </c>
      <c r="G229">
        <v>94</v>
      </c>
      <c r="H229">
        <v>356.46</v>
      </c>
    </row>
    <row r="230" spans="1:8">
      <c r="A230">
        <v>228</v>
      </c>
      <c r="B230" t="s">
        <v>416</v>
      </c>
      <c r="C230" t="s">
        <v>154</v>
      </c>
      <c r="D230">
        <v>2016</v>
      </c>
      <c r="E230">
        <v>145</v>
      </c>
      <c r="F230">
        <v>8.1</v>
      </c>
      <c r="G230">
        <v>85</v>
      </c>
      <c r="H230">
        <v>2.0099999999999998</v>
      </c>
    </row>
    <row r="231" spans="1:8">
      <c r="A231">
        <v>229</v>
      </c>
      <c r="B231" t="s">
        <v>417</v>
      </c>
      <c r="C231" t="s">
        <v>418</v>
      </c>
      <c r="D231">
        <v>1976</v>
      </c>
      <c r="E231">
        <v>120</v>
      </c>
      <c r="F231">
        <v>8.1</v>
      </c>
      <c r="G231">
        <v>70</v>
      </c>
      <c r="H231">
        <v>117.24</v>
      </c>
    </row>
    <row r="232" spans="1:8">
      <c r="A232">
        <v>230</v>
      </c>
      <c r="B232" t="s">
        <v>419</v>
      </c>
      <c r="C232" t="s">
        <v>420</v>
      </c>
      <c r="D232">
        <v>1954</v>
      </c>
      <c r="E232">
        <v>108</v>
      </c>
      <c r="F232">
        <v>8.1</v>
      </c>
      <c r="G232">
        <v>91</v>
      </c>
      <c r="H232">
        <v>9.6</v>
      </c>
    </row>
    <row r="233" spans="1:8">
      <c r="A233">
        <v>231</v>
      </c>
      <c r="B233" t="s">
        <v>421</v>
      </c>
      <c r="C233" t="s">
        <v>405</v>
      </c>
      <c r="D233">
        <v>1996</v>
      </c>
      <c r="E233">
        <v>98</v>
      </c>
      <c r="F233">
        <v>8.1</v>
      </c>
      <c r="G233">
        <v>86</v>
      </c>
      <c r="H233">
        <v>24.61</v>
      </c>
    </row>
    <row r="234" spans="1:8">
      <c r="A234">
        <v>232</v>
      </c>
      <c r="B234" t="s">
        <v>422</v>
      </c>
      <c r="C234" t="s">
        <v>423</v>
      </c>
      <c r="D234">
        <v>1996</v>
      </c>
      <c r="E234">
        <v>93</v>
      </c>
      <c r="F234">
        <v>8.1</v>
      </c>
      <c r="G234">
        <v>83</v>
      </c>
      <c r="H234">
        <v>16.5</v>
      </c>
    </row>
    <row r="235" spans="1:8">
      <c r="A235">
        <v>233</v>
      </c>
      <c r="B235" t="s">
        <v>424</v>
      </c>
      <c r="C235" t="s">
        <v>311</v>
      </c>
      <c r="D235">
        <v>1939</v>
      </c>
      <c r="E235">
        <v>102</v>
      </c>
      <c r="F235">
        <v>8.1</v>
      </c>
      <c r="G235">
        <v>92</v>
      </c>
      <c r="H235">
        <v>2.08</v>
      </c>
    </row>
    <row r="236" spans="1:8">
      <c r="A236">
        <v>234</v>
      </c>
      <c r="B236" t="s">
        <v>425</v>
      </c>
      <c r="C236" t="s">
        <v>426</v>
      </c>
      <c r="D236">
        <v>2017</v>
      </c>
      <c r="E236">
        <v>115</v>
      </c>
      <c r="F236">
        <v>8.1</v>
      </c>
      <c r="G236">
        <v>88</v>
      </c>
      <c r="H236">
        <v>54.51</v>
      </c>
    </row>
    <row r="237" spans="1:8">
      <c r="A237">
        <v>235</v>
      </c>
      <c r="B237" t="s">
        <v>427</v>
      </c>
      <c r="C237" t="s">
        <v>293</v>
      </c>
      <c r="D237">
        <v>1989</v>
      </c>
      <c r="E237">
        <v>128</v>
      </c>
      <c r="F237">
        <v>8.1</v>
      </c>
      <c r="G237">
        <v>79</v>
      </c>
      <c r="H237">
        <v>95.86</v>
      </c>
    </row>
    <row r="238" spans="1:8">
      <c r="A238">
        <v>236</v>
      </c>
      <c r="B238" t="s">
        <v>428</v>
      </c>
      <c r="C238" t="s">
        <v>429</v>
      </c>
      <c r="D238">
        <v>2007</v>
      </c>
      <c r="E238">
        <v>148</v>
      </c>
      <c r="F238">
        <v>8.1</v>
      </c>
      <c r="G238">
        <v>73</v>
      </c>
      <c r="H238">
        <v>18.350000000000001</v>
      </c>
    </row>
    <row r="239" spans="1:8">
      <c r="A239">
        <v>237</v>
      </c>
      <c r="B239" t="s">
        <v>430</v>
      </c>
      <c r="C239" t="s">
        <v>431</v>
      </c>
      <c r="D239">
        <v>1978</v>
      </c>
      <c r="E239">
        <v>183</v>
      </c>
      <c r="F239">
        <v>8.1</v>
      </c>
      <c r="G239">
        <v>86</v>
      </c>
      <c r="H239">
        <v>48.98</v>
      </c>
    </row>
    <row r="240" spans="1:8">
      <c r="A240">
        <v>238</v>
      </c>
      <c r="B240" t="s">
        <v>432</v>
      </c>
      <c r="C240" t="s">
        <v>219</v>
      </c>
      <c r="D240">
        <v>2001</v>
      </c>
      <c r="E240">
        <v>92</v>
      </c>
      <c r="F240">
        <v>8.1</v>
      </c>
      <c r="G240">
        <v>79</v>
      </c>
      <c r="H240">
        <v>289.92</v>
      </c>
    </row>
    <row r="241" spans="1:8">
      <c r="A241">
        <v>239</v>
      </c>
      <c r="B241" t="s">
        <v>433</v>
      </c>
      <c r="C241" t="s">
        <v>108</v>
      </c>
      <c r="D241">
        <v>2003</v>
      </c>
      <c r="E241">
        <v>132</v>
      </c>
      <c r="F241">
        <v>8.1</v>
      </c>
      <c r="G241">
        <v>82</v>
      </c>
      <c r="H241">
        <v>0.01</v>
      </c>
    </row>
    <row r="242" spans="1:8">
      <c r="A242">
        <v>240</v>
      </c>
      <c r="B242" t="s">
        <v>434</v>
      </c>
      <c r="C242" t="s">
        <v>435</v>
      </c>
      <c r="D242">
        <v>2015</v>
      </c>
      <c r="E242">
        <v>118</v>
      </c>
      <c r="F242">
        <v>8.1</v>
      </c>
      <c r="G242">
        <v>86</v>
      </c>
      <c r="H242">
        <v>14.68</v>
      </c>
    </row>
    <row r="243" spans="1:8">
      <c r="A243">
        <v>241</v>
      </c>
      <c r="B243" t="s">
        <v>436</v>
      </c>
      <c r="C243" t="s">
        <v>437</v>
      </c>
      <c r="D243">
        <v>1995</v>
      </c>
      <c r="E243">
        <v>101</v>
      </c>
      <c r="F243">
        <v>8.1</v>
      </c>
      <c r="G243">
        <v>77</v>
      </c>
      <c r="H243">
        <v>5.54</v>
      </c>
    </row>
    <row r="244" spans="1:8">
      <c r="A244">
        <v>242</v>
      </c>
      <c r="B244" t="s">
        <v>438</v>
      </c>
      <c r="C244" t="s">
        <v>305</v>
      </c>
      <c r="D244">
        <v>2013</v>
      </c>
      <c r="E244">
        <v>123</v>
      </c>
      <c r="F244">
        <v>8.1</v>
      </c>
      <c r="G244">
        <v>74</v>
      </c>
      <c r="H244">
        <v>26.95</v>
      </c>
    </row>
    <row r="245" spans="1:8">
      <c r="A245">
        <v>243</v>
      </c>
      <c r="B245" t="s">
        <v>439</v>
      </c>
      <c r="C245" t="s">
        <v>440</v>
      </c>
      <c r="D245">
        <v>2013</v>
      </c>
      <c r="E245">
        <v>134</v>
      </c>
      <c r="F245">
        <v>8.1</v>
      </c>
      <c r="G245">
        <v>96</v>
      </c>
      <c r="H245">
        <v>56.67</v>
      </c>
    </row>
    <row r="246" spans="1:8">
      <c r="A246">
        <v>244</v>
      </c>
      <c r="B246" t="s">
        <v>441</v>
      </c>
      <c r="C246" t="s">
        <v>442</v>
      </c>
      <c r="D246">
        <v>2015</v>
      </c>
      <c r="E246">
        <v>129</v>
      </c>
      <c r="F246">
        <v>8.1</v>
      </c>
      <c r="G246">
        <v>93</v>
      </c>
      <c r="H246">
        <v>45.06</v>
      </c>
    </row>
    <row r="247" spans="1:8">
      <c r="A247">
        <v>245</v>
      </c>
      <c r="B247" t="s">
        <v>443</v>
      </c>
      <c r="C247" t="s">
        <v>444</v>
      </c>
      <c r="D247">
        <v>1965</v>
      </c>
      <c r="E247">
        <v>172</v>
      </c>
      <c r="F247">
        <v>8.1</v>
      </c>
      <c r="G247">
        <v>63</v>
      </c>
      <c r="H247">
        <v>163.21</v>
      </c>
    </row>
    <row r="248" spans="1:8">
      <c r="A248">
        <v>246</v>
      </c>
      <c r="B248" t="s">
        <v>445</v>
      </c>
      <c r="C248" t="s">
        <v>446</v>
      </c>
      <c r="D248">
        <v>1986</v>
      </c>
      <c r="E248">
        <v>120</v>
      </c>
      <c r="F248">
        <v>8.1</v>
      </c>
      <c r="G248">
        <v>92</v>
      </c>
      <c r="H248">
        <v>138.53</v>
      </c>
    </row>
    <row r="249" spans="1:8">
      <c r="A249">
        <v>247</v>
      </c>
      <c r="B249" t="s">
        <v>447</v>
      </c>
      <c r="C249" t="s">
        <v>448</v>
      </c>
      <c r="D249">
        <v>2010</v>
      </c>
      <c r="E249">
        <v>98</v>
      </c>
      <c r="F249">
        <v>8.1</v>
      </c>
      <c r="G249">
        <v>75</v>
      </c>
      <c r="H249">
        <v>217.58</v>
      </c>
    </row>
    <row r="250" spans="1:8">
      <c r="A250">
        <v>248</v>
      </c>
      <c r="B250" t="s">
        <v>449</v>
      </c>
      <c r="C250" t="s">
        <v>288</v>
      </c>
      <c r="D250">
        <v>1998</v>
      </c>
      <c r="E250">
        <v>107</v>
      </c>
      <c r="F250">
        <v>8.1</v>
      </c>
      <c r="G250">
        <v>66</v>
      </c>
      <c r="H250">
        <v>3.9</v>
      </c>
    </row>
    <row r="251" spans="1:8">
      <c r="A251">
        <v>249</v>
      </c>
      <c r="B251" t="s">
        <v>450</v>
      </c>
      <c r="C251" t="s">
        <v>451</v>
      </c>
      <c r="D251">
        <v>2011</v>
      </c>
      <c r="E251">
        <v>140</v>
      </c>
      <c r="F251">
        <v>8.1</v>
      </c>
      <c r="G251">
        <v>71</v>
      </c>
      <c r="H251">
        <v>13.66</v>
      </c>
    </row>
    <row r="252" spans="1:8">
      <c r="A252">
        <v>250</v>
      </c>
      <c r="B252" t="s">
        <v>452</v>
      </c>
      <c r="C252" t="s">
        <v>453</v>
      </c>
      <c r="D252">
        <v>2019</v>
      </c>
      <c r="E252">
        <v>122</v>
      </c>
      <c r="F252">
        <v>8.1</v>
      </c>
      <c r="G252">
        <v>95</v>
      </c>
      <c r="H252">
        <v>3.76</v>
      </c>
    </row>
    <row r="253" spans="1:8">
      <c r="A253">
        <v>251</v>
      </c>
      <c r="B253" t="s">
        <v>454</v>
      </c>
      <c r="C253" t="s">
        <v>291</v>
      </c>
      <c r="D253">
        <v>2008</v>
      </c>
      <c r="E253">
        <v>116</v>
      </c>
      <c r="F253">
        <v>8.1</v>
      </c>
      <c r="G253">
        <v>72</v>
      </c>
      <c r="H253">
        <v>148.1</v>
      </c>
    </row>
    <row r="254" spans="1:8">
      <c r="A254">
        <v>252</v>
      </c>
      <c r="B254" t="s">
        <v>455</v>
      </c>
      <c r="C254" t="s">
        <v>291</v>
      </c>
      <c r="D254">
        <v>2004</v>
      </c>
      <c r="E254">
        <v>132</v>
      </c>
      <c r="F254">
        <v>8.1</v>
      </c>
      <c r="G254">
        <v>86</v>
      </c>
      <c r="H254">
        <v>100.49</v>
      </c>
    </row>
    <row r="255" spans="1:8" hidden="1">
      <c r="A255">
        <v>253</v>
      </c>
      <c r="B255" t="s">
        <v>456</v>
      </c>
      <c r="C255" t="s">
        <v>152</v>
      </c>
      <c r="D255">
        <v>1975</v>
      </c>
      <c r="E255">
        <v>185</v>
      </c>
      <c r="F255">
        <v>8.1</v>
      </c>
      <c r="G255">
        <v>89</v>
      </c>
      <c r="H255">
        <v>0</v>
      </c>
    </row>
    <row r="256" spans="1:8">
      <c r="A256">
        <v>254</v>
      </c>
      <c r="B256" t="s">
        <v>457</v>
      </c>
      <c r="C256" t="s">
        <v>458</v>
      </c>
      <c r="D256">
        <v>2000</v>
      </c>
      <c r="E256">
        <v>98</v>
      </c>
      <c r="F256">
        <v>8.1</v>
      </c>
      <c r="G256">
        <v>87</v>
      </c>
      <c r="H256">
        <v>2.73</v>
      </c>
    </row>
    <row r="257" spans="1:8">
      <c r="A257">
        <v>255</v>
      </c>
      <c r="B257" t="s">
        <v>459</v>
      </c>
      <c r="C257" t="s">
        <v>460</v>
      </c>
      <c r="D257">
        <v>1995</v>
      </c>
      <c r="E257">
        <v>98</v>
      </c>
      <c r="F257">
        <v>8.1</v>
      </c>
      <c r="G257">
        <v>0</v>
      </c>
      <c r="H257">
        <v>0.31</v>
      </c>
    </row>
    <row r="258" spans="1:8" hidden="1">
      <c r="A258">
        <v>256</v>
      </c>
      <c r="B258" t="s">
        <v>461</v>
      </c>
      <c r="C258" t="s">
        <v>462</v>
      </c>
      <c r="D258">
        <v>2009</v>
      </c>
      <c r="E258">
        <v>93</v>
      </c>
      <c r="F258">
        <v>8.1</v>
      </c>
      <c r="G258">
        <v>0</v>
      </c>
      <c r="H258">
        <v>0</v>
      </c>
    </row>
    <row r="259" spans="1:8">
      <c r="A259">
        <v>257</v>
      </c>
      <c r="B259" t="s">
        <v>463</v>
      </c>
      <c r="C259" t="s">
        <v>87</v>
      </c>
      <c r="D259">
        <v>1988</v>
      </c>
      <c r="E259">
        <v>86</v>
      </c>
      <c r="F259">
        <v>8.1</v>
      </c>
      <c r="G259">
        <v>86</v>
      </c>
      <c r="H259">
        <v>1.1100000000000001</v>
      </c>
    </row>
    <row r="260" spans="1:8">
      <c r="A260">
        <v>258</v>
      </c>
      <c r="B260" t="s">
        <v>464</v>
      </c>
      <c r="C260" t="s">
        <v>63</v>
      </c>
      <c r="D260">
        <v>1980</v>
      </c>
      <c r="E260">
        <v>129</v>
      </c>
      <c r="F260">
        <v>8.1</v>
      </c>
      <c r="G260">
        <v>90</v>
      </c>
      <c r="H260">
        <v>23.38</v>
      </c>
    </row>
    <row r="261" spans="1:8">
      <c r="A261">
        <v>259</v>
      </c>
      <c r="B261" t="s">
        <v>465</v>
      </c>
      <c r="C261" t="s">
        <v>466</v>
      </c>
      <c r="D261">
        <v>1967</v>
      </c>
      <c r="E261">
        <v>127</v>
      </c>
      <c r="F261">
        <v>8.1</v>
      </c>
      <c r="G261">
        <v>92</v>
      </c>
      <c r="H261">
        <v>16.22</v>
      </c>
    </row>
    <row r="262" spans="1:8">
      <c r="A262">
        <v>260</v>
      </c>
      <c r="B262" t="s">
        <v>467</v>
      </c>
      <c r="C262" t="s">
        <v>410</v>
      </c>
      <c r="D262">
        <v>1999</v>
      </c>
      <c r="E262">
        <v>86</v>
      </c>
      <c r="F262">
        <v>8.1</v>
      </c>
      <c r="G262">
        <v>85</v>
      </c>
      <c r="H262">
        <v>23.16</v>
      </c>
    </row>
    <row r="263" spans="1:8">
      <c r="A263">
        <v>261</v>
      </c>
      <c r="B263" t="s">
        <v>468</v>
      </c>
      <c r="C263" t="s">
        <v>469</v>
      </c>
      <c r="D263">
        <v>2014</v>
      </c>
      <c r="E263">
        <v>122</v>
      </c>
      <c r="F263">
        <v>8.1</v>
      </c>
      <c r="G263">
        <v>77</v>
      </c>
      <c r="H263">
        <v>3.11</v>
      </c>
    </row>
    <row r="264" spans="1:8">
      <c r="A264">
        <v>262</v>
      </c>
      <c r="B264" t="s">
        <v>470</v>
      </c>
      <c r="C264" t="s">
        <v>437</v>
      </c>
      <c r="D264">
        <v>2004</v>
      </c>
      <c r="E264">
        <v>80</v>
      </c>
      <c r="F264">
        <v>8.1</v>
      </c>
      <c r="G264">
        <v>91</v>
      </c>
      <c r="H264">
        <v>5.82</v>
      </c>
    </row>
    <row r="265" spans="1:8">
      <c r="A265">
        <v>263</v>
      </c>
      <c r="B265" t="s">
        <v>471</v>
      </c>
      <c r="C265" t="s">
        <v>472</v>
      </c>
      <c r="D265">
        <v>1979</v>
      </c>
      <c r="E265">
        <v>162</v>
      </c>
      <c r="F265">
        <v>8.1</v>
      </c>
      <c r="G265">
        <v>85</v>
      </c>
      <c r="H265">
        <v>0.23</v>
      </c>
    </row>
    <row r="266" spans="1:8" hidden="1">
      <c r="A266">
        <v>264</v>
      </c>
      <c r="B266" t="s">
        <v>473</v>
      </c>
      <c r="C266" t="s">
        <v>474</v>
      </c>
      <c r="D266">
        <v>2016</v>
      </c>
      <c r="E266">
        <v>130</v>
      </c>
      <c r="F266">
        <v>8.1</v>
      </c>
      <c r="G266">
        <v>78</v>
      </c>
      <c r="H266">
        <v>0</v>
      </c>
    </row>
    <row r="267" spans="1:8" hidden="1">
      <c r="A267">
        <v>265</v>
      </c>
      <c r="B267" t="s">
        <v>475</v>
      </c>
      <c r="C267" t="s">
        <v>33</v>
      </c>
      <c r="D267">
        <v>1976</v>
      </c>
      <c r="E267">
        <v>121</v>
      </c>
      <c r="F267">
        <v>8.1</v>
      </c>
      <c r="G267">
        <v>83</v>
      </c>
      <c r="H267">
        <v>0</v>
      </c>
    </row>
    <row r="268" spans="1:8">
      <c r="A268">
        <v>266</v>
      </c>
      <c r="B268" t="s">
        <v>476</v>
      </c>
      <c r="C268" t="s">
        <v>477</v>
      </c>
      <c r="D268">
        <v>1959</v>
      </c>
      <c r="E268">
        <v>212</v>
      </c>
      <c r="F268">
        <v>8.1</v>
      </c>
      <c r="G268">
        <v>90</v>
      </c>
      <c r="H268">
        <v>74.7</v>
      </c>
    </row>
    <row r="269" spans="1:8">
      <c r="A269">
        <v>267</v>
      </c>
      <c r="B269" t="s">
        <v>478</v>
      </c>
      <c r="C269" t="s">
        <v>479</v>
      </c>
      <c r="D269">
        <v>1984</v>
      </c>
      <c r="E269">
        <v>145</v>
      </c>
      <c r="F269">
        <v>8.1</v>
      </c>
      <c r="G269">
        <v>81</v>
      </c>
      <c r="H269">
        <v>2.1800000000000002</v>
      </c>
    </row>
    <row r="270" spans="1:8" hidden="1">
      <c r="A270">
        <v>268</v>
      </c>
      <c r="B270" t="s">
        <v>480</v>
      </c>
      <c r="C270" t="s">
        <v>481</v>
      </c>
      <c r="D270">
        <v>1957</v>
      </c>
      <c r="E270">
        <v>96</v>
      </c>
      <c r="F270">
        <v>8.1</v>
      </c>
      <c r="G270">
        <v>88</v>
      </c>
      <c r="H270">
        <v>0</v>
      </c>
    </row>
    <row r="271" spans="1:8">
      <c r="A271">
        <v>269</v>
      </c>
      <c r="B271" t="s">
        <v>482</v>
      </c>
      <c r="C271" t="s">
        <v>227</v>
      </c>
      <c r="D271">
        <v>1957</v>
      </c>
      <c r="E271">
        <v>161</v>
      </c>
      <c r="F271">
        <v>8.1</v>
      </c>
      <c r="G271">
        <v>87</v>
      </c>
      <c r="H271">
        <v>44.91</v>
      </c>
    </row>
    <row r="272" spans="1:8" hidden="1">
      <c r="A272">
        <v>270</v>
      </c>
      <c r="B272" t="s">
        <v>483</v>
      </c>
      <c r="C272" t="s">
        <v>481</v>
      </c>
      <c r="D272">
        <v>1966</v>
      </c>
      <c r="E272">
        <v>83</v>
      </c>
      <c r="F272">
        <v>8.1</v>
      </c>
      <c r="G272">
        <v>86</v>
      </c>
      <c r="H272">
        <v>0</v>
      </c>
    </row>
    <row r="273" spans="1:8">
      <c r="A273">
        <v>271</v>
      </c>
      <c r="B273" t="s">
        <v>484</v>
      </c>
      <c r="C273" t="s">
        <v>485</v>
      </c>
      <c r="D273">
        <v>1993</v>
      </c>
      <c r="E273">
        <v>133</v>
      </c>
      <c r="F273">
        <v>8.1</v>
      </c>
      <c r="G273">
        <v>84</v>
      </c>
      <c r="H273">
        <v>25.01</v>
      </c>
    </row>
    <row r="274" spans="1:8">
      <c r="A274">
        <v>272</v>
      </c>
      <c r="B274" t="s">
        <v>486</v>
      </c>
      <c r="C274" t="s">
        <v>487</v>
      </c>
      <c r="D274">
        <v>2004</v>
      </c>
      <c r="E274">
        <v>121</v>
      </c>
      <c r="F274">
        <v>8.1</v>
      </c>
      <c r="G274">
        <v>79</v>
      </c>
      <c r="H274">
        <v>23.53</v>
      </c>
    </row>
    <row r="275" spans="1:8">
      <c r="A275">
        <v>273</v>
      </c>
      <c r="B275" t="s">
        <v>488</v>
      </c>
      <c r="C275" t="s">
        <v>489</v>
      </c>
      <c r="D275">
        <v>2000</v>
      </c>
      <c r="E275">
        <v>154</v>
      </c>
      <c r="F275">
        <v>8.1</v>
      </c>
      <c r="G275">
        <v>83</v>
      </c>
      <c r="H275">
        <v>5.38</v>
      </c>
    </row>
    <row r="276" spans="1:8" hidden="1">
      <c r="A276">
        <v>274</v>
      </c>
      <c r="B276" t="s">
        <v>490</v>
      </c>
      <c r="C276" t="s">
        <v>491</v>
      </c>
      <c r="D276">
        <v>1976</v>
      </c>
      <c r="E276">
        <v>177</v>
      </c>
      <c r="F276">
        <v>8.1</v>
      </c>
      <c r="G276">
        <v>0</v>
      </c>
      <c r="H276">
        <v>0</v>
      </c>
    </row>
    <row r="277" spans="1:8">
      <c r="A277">
        <v>275</v>
      </c>
      <c r="B277" t="s">
        <v>492</v>
      </c>
      <c r="C277" t="s">
        <v>124</v>
      </c>
      <c r="D277">
        <v>1940</v>
      </c>
      <c r="E277">
        <v>130</v>
      </c>
      <c r="F277">
        <v>8.1</v>
      </c>
      <c r="G277">
        <v>86</v>
      </c>
      <c r="H277">
        <v>4.3600000000000003</v>
      </c>
    </row>
    <row r="278" spans="1:8" hidden="1">
      <c r="A278">
        <v>276</v>
      </c>
      <c r="B278" t="s">
        <v>493</v>
      </c>
      <c r="C278" t="s">
        <v>494</v>
      </c>
      <c r="D278">
        <v>1997</v>
      </c>
      <c r="E278">
        <v>87</v>
      </c>
      <c r="F278">
        <v>8.1</v>
      </c>
      <c r="G278">
        <v>0</v>
      </c>
      <c r="H278">
        <v>0</v>
      </c>
    </row>
    <row r="279" spans="1:8" hidden="1">
      <c r="A279">
        <v>277</v>
      </c>
      <c r="B279" t="s">
        <v>495</v>
      </c>
      <c r="C279" t="s">
        <v>496</v>
      </c>
      <c r="D279">
        <v>1962</v>
      </c>
      <c r="E279">
        <v>123</v>
      </c>
      <c r="F279">
        <v>8.1</v>
      </c>
      <c r="G279">
        <v>94</v>
      </c>
      <c r="H279">
        <v>0</v>
      </c>
    </row>
    <row r="280" spans="1:8" hidden="1">
      <c r="A280">
        <v>278</v>
      </c>
      <c r="B280" t="s">
        <v>497</v>
      </c>
      <c r="C280" t="s">
        <v>250</v>
      </c>
      <c r="D280">
        <v>1960</v>
      </c>
      <c r="E280">
        <v>128</v>
      </c>
      <c r="F280">
        <v>8.1</v>
      </c>
      <c r="G280">
        <v>75</v>
      </c>
      <c r="H280">
        <v>0</v>
      </c>
    </row>
    <row r="281" spans="1:8">
      <c r="A281">
        <v>279</v>
      </c>
      <c r="B281" t="s">
        <v>498</v>
      </c>
      <c r="C281" t="s">
        <v>499</v>
      </c>
      <c r="D281">
        <v>1949</v>
      </c>
      <c r="E281">
        <v>93</v>
      </c>
      <c r="F281">
        <v>8.1</v>
      </c>
      <c r="G281">
        <v>97</v>
      </c>
      <c r="H281">
        <v>0.45</v>
      </c>
    </row>
    <row r="282" spans="1:8">
      <c r="A282">
        <v>280</v>
      </c>
      <c r="B282" t="s">
        <v>500</v>
      </c>
      <c r="C282" t="s">
        <v>501</v>
      </c>
      <c r="D282">
        <v>1973</v>
      </c>
      <c r="E282">
        <v>102</v>
      </c>
      <c r="F282">
        <v>8.1</v>
      </c>
      <c r="G282">
        <v>77</v>
      </c>
      <c r="H282">
        <v>30.93</v>
      </c>
    </row>
    <row r="283" spans="1:8">
      <c r="A283">
        <v>281</v>
      </c>
      <c r="B283" t="s">
        <v>502</v>
      </c>
      <c r="C283" t="s">
        <v>477</v>
      </c>
      <c r="D283">
        <v>1946</v>
      </c>
      <c r="E283">
        <v>170</v>
      </c>
      <c r="F283">
        <v>8.1</v>
      </c>
      <c r="G283">
        <v>93</v>
      </c>
      <c r="H283">
        <v>23.65</v>
      </c>
    </row>
    <row r="284" spans="1:8">
      <c r="A284">
        <v>282</v>
      </c>
      <c r="B284" t="s">
        <v>503</v>
      </c>
      <c r="C284" t="s">
        <v>496</v>
      </c>
      <c r="D284">
        <v>1940</v>
      </c>
      <c r="E284">
        <v>129</v>
      </c>
      <c r="F284">
        <v>8.1</v>
      </c>
      <c r="G284">
        <v>96</v>
      </c>
      <c r="H284">
        <v>0.06</v>
      </c>
    </row>
    <row r="285" spans="1:8">
      <c r="A285">
        <v>283</v>
      </c>
      <c r="B285" t="s">
        <v>504</v>
      </c>
      <c r="C285" t="s">
        <v>505</v>
      </c>
      <c r="D285">
        <v>1930</v>
      </c>
      <c r="E285">
        <v>152</v>
      </c>
      <c r="F285">
        <v>8.1</v>
      </c>
      <c r="G285">
        <v>91</v>
      </c>
      <c r="H285">
        <v>3.27</v>
      </c>
    </row>
    <row r="286" spans="1:8" hidden="1">
      <c r="A286">
        <v>284</v>
      </c>
      <c r="B286" t="s">
        <v>506</v>
      </c>
      <c r="C286" t="s">
        <v>507</v>
      </c>
      <c r="D286">
        <v>2009</v>
      </c>
      <c r="E286">
        <v>92</v>
      </c>
      <c r="F286">
        <v>8.1</v>
      </c>
      <c r="G286">
        <v>0</v>
      </c>
      <c r="H286">
        <v>0</v>
      </c>
    </row>
    <row r="287" spans="1:8">
      <c r="A287">
        <v>285</v>
      </c>
      <c r="B287" t="s">
        <v>508</v>
      </c>
      <c r="C287" t="s">
        <v>509</v>
      </c>
      <c r="D287">
        <v>1974</v>
      </c>
      <c r="E287">
        <v>155</v>
      </c>
      <c r="F287">
        <v>8.1</v>
      </c>
      <c r="G287">
        <v>88</v>
      </c>
      <c r="H287">
        <v>13.34</v>
      </c>
    </row>
    <row r="288" spans="1:8" hidden="1">
      <c r="A288">
        <v>286</v>
      </c>
      <c r="B288" t="s">
        <v>510</v>
      </c>
      <c r="C288" t="s">
        <v>511</v>
      </c>
      <c r="D288">
        <v>1959</v>
      </c>
      <c r="E288">
        <v>99</v>
      </c>
      <c r="F288">
        <v>8.1</v>
      </c>
      <c r="G288">
        <v>0</v>
      </c>
      <c r="H288">
        <v>0</v>
      </c>
    </row>
    <row r="289" spans="1:8">
      <c r="A289">
        <v>287</v>
      </c>
      <c r="B289" t="s">
        <v>512</v>
      </c>
      <c r="C289" t="s">
        <v>513</v>
      </c>
      <c r="D289">
        <v>1994</v>
      </c>
      <c r="E289">
        <v>99</v>
      </c>
      <c r="F289">
        <v>8.1</v>
      </c>
      <c r="G289">
        <v>100</v>
      </c>
      <c r="H289">
        <v>4.04</v>
      </c>
    </row>
    <row r="290" spans="1:8">
      <c r="A290">
        <v>288</v>
      </c>
      <c r="B290" t="s">
        <v>514</v>
      </c>
      <c r="C290" t="s">
        <v>213</v>
      </c>
      <c r="D290">
        <v>1998</v>
      </c>
      <c r="E290">
        <v>105</v>
      </c>
      <c r="F290">
        <v>8.1</v>
      </c>
      <c r="G290">
        <v>82</v>
      </c>
      <c r="H290">
        <v>1.65</v>
      </c>
    </row>
    <row r="291" spans="1:8">
      <c r="A291">
        <v>289</v>
      </c>
      <c r="B291" t="s">
        <v>515</v>
      </c>
      <c r="C291" t="s">
        <v>166</v>
      </c>
      <c r="D291">
        <v>2014</v>
      </c>
      <c r="E291">
        <v>153</v>
      </c>
      <c r="F291">
        <v>8.1</v>
      </c>
      <c r="G291">
        <v>0</v>
      </c>
      <c r="H291">
        <v>10.62</v>
      </c>
    </row>
    <row r="292" spans="1:8">
      <c r="A292">
        <v>290</v>
      </c>
      <c r="B292" t="s">
        <v>516</v>
      </c>
      <c r="C292" t="s">
        <v>96</v>
      </c>
      <c r="D292">
        <v>1934</v>
      </c>
      <c r="E292">
        <v>105</v>
      </c>
      <c r="F292">
        <v>8.1</v>
      </c>
      <c r="G292">
        <v>87</v>
      </c>
      <c r="H292">
        <v>4.3600000000000003</v>
      </c>
    </row>
    <row r="293" spans="1:8">
      <c r="A293">
        <v>291</v>
      </c>
      <c r="B293" t="s">
        <v>517</v>
      </c>
      <c r="C293" t="s">
        <v>481</v>
      </c>
      <c r="D293">
        <v>1982</v>
      </c>
      <c r="E293">
        <v>188</v>
      </c>
      <c r="F293">
        <v>8.1</v>
      </c>
      <c r="G293">
        <v>100</v>
      </c>
      <c r="H293">
        <v>4.97</v>
      </c>
    </row>
    <row r="294" spans="1:8">
      <c r="A294">
        <v>292</v>
      </c>
      <c r="B294" t="s">
        <v>518</v>
      </c>
      <c r="C294" t="s">
        <v>519</v>
      </c>
      <c r="D294">
        <v>2015</v>
      </c>
      <c r="E294">
        <v>163</v>
      </c>
      <c r="F294">
        <v>8.1</v>
      </c>
      <c r="G294">
        <v>0</v>
      </c>
      <c r="H294">
        <v>8.18</v>
      </c>
    </row>
    <row r="295" spans="1:8" hidden="1">
      <c r="A295">
        <v>293</v>
      </c>
      <c r="B295" t="s">
        <v>520</v>
      </c>
      <c r="C295" t="s">
        <v>481</v>
      </c>
      <c r="D295">
        <v>1957</v>
      </c>
      <c r="E295">
        <v>91</v>
      </c>
      <c r="F295">
        <v>8.1</v>
      </c>
      <c r="G295">
        <v>88</v>
      </c>
      <c r="H295">
        <v>0</v>
      </c>
    </row>
    <row r="296" spans="1:8">
      <c r="A296">
        <v>294</v>
      </c>
      <c r="B296" t="s">
        <v>521</v>
      </c>
      <c r="C296" t="s">
        <v>522</v>
      </c>
      <c r="D296">
        <v>1948</v>
      </c>
      <c r="E296">
        <v>135</v>
      </c>
      <c r="F296">
        <v>8.1</v>
      </c>
      <c r="G296">
        <v>0</v>
      </c>
      <c r="H296">
        <v>10.9</v>
      </c>
    </row>
    <row r="297" spans="1:8">
      <c r="A297">
        <v>295</v>
      </c>
      <c r="B297" t="s">
        <v>523</v>
      </c>
      <c r="C297" t="s">
        <v>367</v>
      </c>
      <c r="D297">
        <v>2001</v>
      </c>
      <c r="E297">
        <v>224</v>
      </c>
      <c r="F297">
        <v>8.1</v>
      </c>
      <c r="G297">
        <v>84</v>
      </c>
      <c r="H297">
        <v>7.0000000000000007E-2</v>
      </c>
    </row>
    <row r="298" spans="1:8">
      <c r="A298">
        <v>296</v>
      </c>
      <c r="B298" t="s">
        <v>524</v>
      </c>
      <c r="C298" t="s">
        <v>525</v>
      </c>
      <c r="D298">
        <v>2000</v>
      </c>
      <c r="E298">
        <v>173</v>
      </c>
      <c r="F298">
        <v>8.1</v>
      </c>
      <c r="G298">
        <v>94</v>
      </c>
      <c r="H298">
        <v>1.1400000000000001</v>
      </c>
    </row>
    <row r="299" spans="1:8">
      <c r="A299">
        <v>297</v>
      </c>
      <c r="B299" t="s">
        <v>526</v>
      </c>
      <c r="C299" t="s">
        <v>527</v>
      </c>
      <c r="D299">
        <v>1995</v>
      </c>
      <c r="E299">
        <v>167</v>
      </c>
      <c r="F299">
        <v>8.1</v>
      </c>
      <c r="G299">
        <v>79</v>
      </c>
      <c r="H299">
        <v>0.17</v>
      </c>
    </row>
    <row r="300" spans="1:8">
      <c r="A300">
        <v>298</v>
      </c>
      <c r="B300" t="s">
        <v>528</v>
      </c>
      <c r="C300" t="s">
        <v>529</v>
      </c>
      <c r="D300">
        <v>1966</v>
      </c>
      <c r="E300">
        <v>121</v>
      </c>
      <c r="F300">
        <v>8.1</v>
      </c>
      <c r="G300">
        <v>96</v>
      </c>
      <c r="H300">
        <v>0.06</v>
      </c>
    </row>
    <row r="301" spans="1:8">
      <c r="A301">
        <v>299</v>
      </c>
      <c r="B301" t="s">
        <v>530</v>
      </c>
      <c r="C301" t="s">
        <v>531</v>
      </c>
      <c r="D301">
        <v>1993</v>
      </c>
      <c r="E301">
        <v>171</v>
      </c>
      <c r="F301">
        <v>8.1</v>
      </c>
      <c r="G301">
        <v>83</v>
      </c>
      <c r="H301">
        <v>5.22</v>
      </c>
    </row>
    <row r="302" spans="1:8">
      <c r="A302">
        <v>300</v>
      </c>
      <c r="B302" t="s">
        <v>532</v>
      </c>
      <c r="C302" t="s">
        <v>96</v>
      </c>
      <c r="D302">
        <v>1939</v>
      </c>
      <c r="E302">
        <v>129</v>
      </c>
      <c r="F302">
        <v>8.1</v>
      </c>
      <c r="G302">
        <v>73</v>
      </c>
      <c r="H302">
        <v>9.6</v>
      </c>
    </row>
    <row r="303" spans="1:8">
      <c r="A303">
        <v>301</v>
      </c>
      <c r="B303" t="s">
        <v>533</v>
      </c>
      <c r="C303" t="s">
        <v>534</v>
      </c>
      <c r="D303">
        <v>2014</v>
      </c>
      <c r="E303">
        <v>196</v>
      </c>
      <c r="F303">
        <v>8.1</v>
      </c>
      <c r="G303">
        <v>88</v>
      </c>
      <c r="H303">
        <v>0.17</v>
      </c>
    </row>
    <row r="304" spans="1:8">
      <c r="A304">
        <v>302</v>
      </c>
      <c r="B304" t="s">
        <v>535</v>
      </c>
      <c r="C304" t="s">
        <v>369</v>
      </c>
      <c r="D304">
        <v>1955</v>
      </c>
      <c r="E304">
        <v>117</v>
      </c>
      <c r="F304">
        <v>8.1</v>
      </c>
      <c r="G304">
        <v>0</v>
      </c>
      <c r="H304">
        <v>1.0900000000000001</v>
      </c>
    </row>
    <row r="305" spans="1:8">
      <c r="A305">
        <v>303</v>
      </c>
      <c r="B305" t="s">
        <v>536</v>
      </c>
      <c r="C305" t="s">
        <v>472</v>
      </c>
      <c r="D305">
        <v>1966</v>
      </c>
      <c r="E305">
        <v>205</v>
      </c>
      <c r="F305">
        <v>8.1</v>
      </c>
      <c r="G305">
        <v>0</v>
      </c>
      <c r="H305">
        <v>0.1</v>
      </c>
    </row>
    <row r="306" spans="1:8">
      <c r="A306">
        <v>304</v>
      </c>
      <c r="B306" t="s">
        <v>537</v>
      </c>
      <c r="C306" t="s">
        <v>538</v>
      </c>
      <c r="D306">
        <v>2001</v>
      </c>
      <c r="E306">
        <v>183</v>
      </c>
      <c r="F306">
        <v>8.1</v>
      </c>
      <c r="G306">
        <v>0</v>
      </c>
      <c r="H306">
        <v>0.30000000000000004</v>
      </c>
    </row>
    <row r="307" spans="1:8" hidden="1">
      <c r="A307">
        <v>305</v>
      </c>
      <c r="B307" t="s">
        <v>539</v>
      </c>
      <c r="C307" t="s">
        <v>540</v>
      </c>
      <c r="D307">
        <v>2012</v>
      </c>
      <c r="E307">
        <v>117</v>
      </c>
      <c r="F307">
        <v>8.1</v>
      </c>
      <c r="G307">
        <v>71</v>
      </c>
      <c r="H307">
        <v>0</v>
      </c>
    </row>
    <row r="308" spans="1:8" hidden="1">
      <c r="A308">
        <v>306</v>
      </c>
      <c r="B308" t="s">
        <v>541</v>
      </c>
      <c r="C308" t="s">
        <v>94</v>
      </c>
      <c r="D308">
        <v>1958</v>
      </c>
      <c r="E308">
        <v>126</v>
      </c>
      <c r="F308">
        <v>8.1</v>
      </c>
      <c r="G308">
        <v>89</v>
      </c>
      <c r="H308">
        <v>0</v>
      </c>
    </row>
    <row r="309" spans="1:8">
      <c r="A309">
        <v>307</v>
      </c>
      <c r="B309" t="s">
        <v>542</v>
      </c>
      <c r="C309" t="s">
        <v>175</v>
      </c>
      <c r="D309">
        <v>1951</v>
      </c>
      <c r="E309">
        <v>111</v>
      </c>
      <c r="F309">
        <v>8.1</v>
      </c>
      <c r="G309">
        <v>72</v>
      </c>
      <c r="H309">
        <v>3.97</v>
      </c>
    </row>
    <row r="310" spans="1:8" hidden="1">
      <c r="A310">
        <v>308</v>
      </c>
      <c r="B310" t="s">
        <v>543</v>
      </c>
      <c r="C310" t="s">
        <v>544</v>
      </c>
      <c r="D310">
        <v>1949</v>
      </c>
      <c r="E310">
        <v>114</v>
      </c>
      <c r="F310">
        <v>8.1</v>
      </c>
      <c r="G310">
        <v>0</v>
      </c>
      <c r="H310">
        <v>0</v>
      </c>
    </row>
    <row r="311" spans="1:8">
      <c r="A311">
        <v>309</v>
      </c>
      <c r="B311" t="s">
        <v>545</v>
      </c>
      <c r="C311" t="s">
        <v>546</v>
      </c>
      <c r="D311">
        <v>1926</v>
      </c>
      <c r="E311">
        <v>78</v>
      </c>
      <c r="F311">
        <v>8.1</v>
      </c>
      <c r="G311">
        <v>0</v>
      </c>
      <c r="H311">
        <v>1.03</v>
      </c>
    </row>
    <row r="312" spans="1:8" hidden="1">
      <c r="A312">
        <v>310</v>
      </c>
      <c r="B312" t="s">
        <v>547</v>
      </c>
      <c r="C312" t="s">
        <v>548</v>
      </c>
      <c r="D312">
        <v>2015</v>
      </c>
      <c r="E312">
        <v>109</v>
      </c>
      <c r="F312">
        <v>8.1</v>
      </c>
      <c r="G312">
        <v>0</v>
      </c>
      <c r="H312">
        <v>0</v>
      </c>
    </row>
    <row r="313" spans="1:8">
      <c r="A313">
        <v>311</v>
      </c>
      <c r="B313" t="s">
        <v>549</v>
      </c>
      <c r="C313" t="s">
        <v>136</v>
      </c>
      <c r="D313">
        <v>1925</v>
      </c>
      <c r="E313">
        <v>95</v>
      </c>
      <c r="F313">
        <v>8.1</v>
      </c>
      <c r="G313">
        <v>0</v>
      </c>
      <c r="H313">
        <v>5.45</v>
      </c>
    </row>
    <row r="314" spans="1:8" hidden="1">
      <c r="A314">
        <v>312</v>
      </c>
      <c r="B314" t="s">
        <v>550</v>
      </c>
      <c r="C314" t="s">
        <v>94</v>
      </c>
      <c r="D314">
        <v>1957</v>
      </c>
      <c r="E314">
        <v>110</v>
      </c>
      <c r="F314">
        <v>8.1</v>
      </c>
      <c r="G314">
        <v>0</v>
      </c>
      <c r="H314">
        <v>0</v>
      </c>
    </row>
    <row r="315" spans="1:8">
      <c r="A315">
        <v>313</v>
      </c>
      <c r="B315" t="s">
        <v>551</v>
      </c>
      <c r="C315" t="s">
        <v>552</v>
      </c>
      <c r="D315">
        <v>2012</v>
      </c>
      <c r="E315">
        <v>151</v>
      </c>
      <c r="F315">
        <v>8.1</v>
      </c>
      <c r="G315">
        <v>0</v>
      </c>
      <c r="H315">
        <v>2.8</v>
      </c>
    </row>
    <row r="316" spans="1:8">
      <c r="A316">
        <v>314</v>
      </c>
      <c r="B316" t="s">
        <v>553</v>
      </c>
      <c r="C316" t="s">
        <v>554</v>
      </c>
      <c r="D316">
        <v>2015</v>
      </c>
      <c r="E316">
        <v>132</v>
      </c>
      <c r="F316">
        <v>8.1</v>
      </c>
      <c r="G316">
        <v>0</v>
      </c>
      <c r="H316">
        <v>0.34</v>
      </c>
    </row>
    <row r="317" spans="1:8">
      <c r="A317">
        <v>315</v>
      </c>
      <c r="B317" t="s">
        <v>555</v>
      </c>
      <c r="C317" t="s">
        <v>556</v>
      </c>
      <c r="D317">
        <v>1927</v>
      </c>
      <c r="E317">
        <v>94</v>
      </c>
      <c r="F317">
        <v>8.1</v>
      </c>
      <c r="G317">
        <v>95</v>
      </c>
      <c r="H317">
        <v>0.54</v>
      </c>
    </row>
    <row r="318" spans="1:8" hidden="1">
      <c r="A318">
        <v>316</v>
      </c>
      <c r="B318" t="s">
        <v>557</v>
      </c>
      <c r="C318" t="s">
        <v>481</v>
      </c>
      <c r="D318">
        <v>1978</v>
      </c>
      <c r="E318">
        <v>99</v>
      </c>
      <c r="F318">
        <v>8.1</v>
      </c>
      <c r="G318">
        <v>0</v>
      </c>
      <c r="H318">
        <v>0</v>
      </c>
    </row>
    <row r="319" spans="1:8" hidden="1">
      <c r="A319">
        <v>317</v>
      </c>
      <c r="B319" t="s">
        <v>558</v>
      </c>
      <c r="C319" t="s">
        <v>559</v>
      </c>
      <c r="D319">
        <v>2008</v>
      </c>
      <c r="E319">
        <v>104</v>
      </c>
      <c r="F319">
        <v>8.1</v>
      </c>
      <c r="G319">
        <v>0</v>
      </c>
      <c r="H319">
        <v>0</v>
      </c>
    </row>
    <row r="320" spans="1:8">
      <c r="A320">
        <v>318</v>
      </c>
      <c r="B320" t="s">
        <v>560</v>
      </c>
      <c r="C320" t="s">
        <v>561</v>
      </c>
      <c r="D320">
        <v>1955</v>
      </c>
      <c r="E320">
        <v>118</v>
      </c>
      <c r="F320">
        <v>8.1</v>
      </c>
      <c r="G320">
        <v>97</v>
      </c>
      <c r="H320">
        <v>0.06</v>
      </c>
    </row>
    <row r="321" spans="1:8">
      <c r="A321">
        <v>319</v>
      </c>
      <c r="B321" t="s">
        <v>562</v>
      </c>
      <c r="C321" t="s">
        <v>386</v>
      </c>
      <c r="D321">
        <v>2006</v>
      </c>
      <c r="E321">
        <v>167</v>
      </c>
      <c r="F321">
        <v>8.1</v>
      </c>
      <c r="G321">
        <v>0</v>
      </c>
      <c r="H321">
        <v>2.2000000000000002</v>
      </c>
    </row>
    <row r="322" spans="1:8">
      <c r="A322">
        <v>320</v>
      </c>
      <c r="B322" t="s">
        <v>563</v>
      </c>
      <c r="C322" t="s">
        <v>564</v>
      </c>
      <c r="D322">
        <v>1937</v>
      </c>
      <c r="E322">
        <v>113</v>
      </c>
      <c r="F322">
        <v>8.1</v>
      </c>
      <c r="G322">
        <v>0</v>
      </c>
      <c r="H322">
        <v>0.17</v>
      </c>
    </row>
    <row r="323" spans="1:8">
      <c r="A323">
        <v>321</v>
      </c>
      <c r="B323" t="s">
        <v>565</v>
      </c>
      <c r="C323" t="s">
        <v>566</v>
      </c>
      <c r="D323">
        <v>1991</v>
      </c>
      <c r="E323">
        <v>125</v>
      </c>
      <c r="F323">
        <v>8.1</v>
      </c>
      <c r="G323">
        <v>0</v>
      </c>
      <c r="H323">
        <v>2.6</v>
      </c>
    </row>
    <row r="324" spans="1:8">
      <c r="A324">
        <v>322</v>
      </c>
      <c r="B324" t="s">
        <v>567</v>
      </c>
      <c r="C324" t="s">
        <v>568</v>
      </c>
      <c r="D324">
        <v>1957</v>
      </c>
      <c r="E324">
        <v>110</v>
      </c>
      <c r="F324">
        <v>8.1</v>
      </c>
      <c r="G324">
        <v>0</v>
      </c>
      <c r="H324">
        <v>0.75</v>
      </c>
    </row>
    <row r="325" spans="1:8">
      <c r="A325">
        <v>323</v>
      </c>
      <c r="B325" t="s">
        <v>569</v>
      </c>
      <c r="C325" t="s">
        <v>570</v>
      </c>
      <c r="D325">
        <v>2016</v>
      </c>
      <c r="E325">
        <v>136</v>
      </c>
      <c r="F325">
        <v>8.1</v>
      </c>
      <c r="G325">
        <v>0</v>
      </c>
      <c r="H325">
        <v>1.24</v>
      </c>
    </row>
    <row r="326" spans="1:8">
      <c r="A326">
        <v>324</v>
      </c>
      <c r="B326" t="s">
        <v>571</v>
      </c>
      <c r="C326" t="s">
        <v>572</v>
      </c>
      <c r="D326">
        <v>2007</v>
      </c>
      <c r="E326">
        <v>153</v>
      </c>
      <c r="F326">
        <v>8.1</v>
      </c>
      <c r="G326">
        <v>68</v>
      </c>
      <c r="H326">
        <v>1.1100000000000001</v>
      </c>
    </row>
    <row r="327" spans="1:8">
      <c r="A327">
        <v>325</v>
      </c>
      <c r="B327" t="s">
        <v>573</v>
      </c>
      <c r="C327" t="s">
        <v>481</v>
      </c>
      <c r="D327">
        <v>1960</v>
      </c>
      <c r="E327">
        <v>89</v>
      </c>
      <c r="F327">
        <v>8.1</v>
      </c>
      <c r="G327">
        <v>0</v>
      </c>
      <c r="H327">
        <v>1.53</v>
      </c>
    </row>
    <row r="328" spans="1:8">
      <c r="A328">
        <v>326</v>
      </c>
      <c r="B328" t="s">
        <v>574</v>
      </c>
      <c r="C328" t="s">
        <v>575</v>
      </c>
      <c r="D328">
        <v>2013</v>
      </c>
      <c r="E328">
        <v>146</v>
      </c>
      <c r="F328">
        <v>8.1</v>
      </c>
      <c r="G328">
        <v>0</v>
      </c>
      <c r="H328">
        <v>1.43</v>
      </c>
    </row>
    <row r="329" spans="1:8">
      <c r="A329">
        <v>327</v>
      </c>
      <c r="B329" t="s">
        <v>576</v>
      </c>
      <c r="C329" t="s">
        <v>577</v>
      </c>
      <c r="D329">
        <v>1986</v>
      </c>
      <c r="E329">
        <v>120</v>
      </c>
      <c r="F329">
        <v>8.1</v>
      </c>
      <c r="G329">
        <v>0</v>
      </c>
      <c r="H329">
        <v>4.9400000000000004</v>
      </c>
    </row>
    <row r="330" spans="1:8" hidden="1">
      <c r="A330">
        <v>328</v>
      </c>
      <c r="B330" t="s">
        <v>578</v>
      </c>
      <c r="C330" t="s">
        <v>579</v>
      </c>
      <c r="D330">
        <v>2019</v>
      </c>
      <c r="E330">
        <v>130</v>
      </c>
      <c r="F330">
        <v>8.1</v>
      </c>
      <c r="G330">
        <v>0</v>
      </c>
      <c r="H330">
        <v>0</v>
      </c>
    </row>
    <row r="331" spans="1:8">
      <c r="A331">
        <v>329</v>
      </c>
      <c r="B331" t="s">
        <v>580</v>
      </c>
      <c r="C331" t="s">
        <v>527</v>
      </c>
      <c r="D331">
        <v>1988</v>
      </c>
      <c r="E331">
        <v>142</v>
      </c>
      <c r="F331">
        <v>8.1</v>
      </c>
      <c r="G331">
        <v>0</v>
      </c>
      <c r="H331">
        <v>0.28000000000000003</v>
      </c>
    </row>
    <row r="332" spans="1:8" hidden="1">
      <c r="A332">
        <v>330</v>
      </c>
      <c r="B332" t="s">
        <v>581</v>
      </c>
      <c r="C332" t="s">
        <v>582</v>
      </c>
      <c r="D332">
        <v>1975</v>
      </c>
      <c r="E332">
        <v>162</v>
      </c>
      <c r="F332">
        <v>8.1</v>
      </c>
      <c r="G332">
        <v>0</v>
      </c>
      <c r="H332">
        <v>0</v>
      </c>
    </row>
    <row r="333" spans="1:8" hidden="1">
      <c r="A333">
        <v>331</v>
      </c>
      <c r="B333" t="s">
        <v>583</v>
      </c>
      <c r="C333" t="s">
        <v>166</v>
      </c>
      <c r="D333">
        <v>2003</v>
      </c>
      <c r="E333">
        <v>156</v>
      </c>
      <c r="F333">
        <v>8.1</v>
      </c>
      <c r="G333">
        <v>0</v>
      </c>
      <c r="H333">
        <v>0</v>
      </c>
    </row>
    <row r="334" spans="1:8">
      <c r="A334">
        <v>332</v>
      </c>
      <c r="B334" t="s">
        <v>584</v>
      </c>
      <c r="C334" t="s">
        <v>585</v>
      </c>
      <c r="D334">
        <v>2013</v>
      </c>
      <c r="E334">
        <v>87</v>
      </c>
      <c r="F334">
        <v>8.1</v>
      </c>
      <c r="G334">
        <v>73</v>
      </c>
      <c r="H334">
        <v>0.14000000000000001</v>
      </c>
    </row>
    <row r="335" spans="1:8">
      <c r="A335">
        <v>333</v>
      </c>
      <c r="B335" t="s">
        <v>586</v>
      </c>
      <c r="C335" t="s">
        <v>587</v>
      </c>
      <c r="D335">
        <v>2012</v>
      </c>
      <c r="E335">
        <v>122</v>
      </c>
      <c r="F335">
        <v>8.1</v>
      </c>
      <c r="G335">
        <v>0</v>
      </c>
      <c r="H335">
        <v>1.04</v>
      </c>
    </row>
    <row r="336" spans="1:8" hidden="1">
      <c r="A336">
        <v>334</v>
      </c>
      <c r="B336" t="s">
        <v>588</v>
      </c>
      <c r="C336" t="s">
        <v>589</v>
      </c>
      <c r="D336">
        <v>2000</v>
      </c>
      <c r="E336">
        <v>156</v>
      </c>
      <c r="F336">
        <v>8.1</v>
      </c>
      <c r="G336">
        <v>0</v>
      </c>
      <c r="H336">
        <v>0</v>
      </c>
    </row>
    <row r="337" spans="1:8" hidden="1">
      <c r="A337">
        <v>335</v>
      </c>
      <c r="B337" t="s">
        <v>590</v>
      </c>
      <c r="C337" t="s">
        <v>591</v>
      </c>
      <c r="D337">
        <v>1996</v>
      </c>
      <c r="E337">
        <v>128</v>
      </c>
      <c r="F337">
        <v>8.1</v>
      </c>
      <c r="G337">
        <v>0</v>
      </c>
      <c r="H337">
        <v>0</v>
      </c>
    </row>
    <row r="338" spans="1:8" hidden="1">
      <c r="A338">
        <v>336</v>
      </c>
      <c r="B338" t="s">
        <v>592</v>
      </c>
      <c r="C338" t="s">
        <v>136</v>
      </c>
      <c r="D338">
        <v>1928</v>
      </c>
      <c r="E338">
        <v>72</v>
      </c>
      <c r="F338">
        <v>8.1</v>
      </c>
      <c r="G338">
        <v>90</v>
      </c>
      <c r="H338">
        <v>0</v>
      </c>
    </row>
    <row r="339" spans="1:8">
      <c r="A339">
        <v>337</v>
      </c>
      <c r="B339" t="s">
        <v>593</v>
      </c>
      <c r="C339" t="s">
        <v>594</v>
      </c>
      <c r="D339">
        <v>2010</v>
      </c>
      <c r="E339">
        <v>134</v>
      </c>
      <c r="F339">
        <v>8.1</v>
      </c>
      <c r="G339">
        <v>0</v>
      </c>
      <c r="H339">
        <v>0.01</v>
      </c>
    </row>
    <row r="340" spans="1:8">
      <c r="A340">
        <v>338</v>
      </c>
      <c r="B340" t="s">
        <v>595</v>
      </c>
      <c r="C340" t="s">
        <v>596</v>
      </c>
      <c r="D340">
        <v>2012</v>
      </c>
      <c r="E340">
        <v>125</v>
      </c>
      <c r="F340">
        <v>8.1</v>
      </c>
      <c r="G340">
        <v>0</v>
      </c>
      <c r="H340">
        <v>0.92</v>
      </c>
    </row>
    <row r="341" spans="1:8">
      <c r="A341">
        <v>339</v>
      </c>
      <c r="B341" t="s">
        <v>597</v>
      </c>
      <c r="C341" t="s">
        <v>598</v>
      </c>
      <c r="D341">
        <v>2005</v>
      </c>
      <c r="E341">
        <v>122</v>
      </c>
      <c r="F341">
        <v>8.1</v>
      </c>
      <c r="G341">
        <v>0</v>
      </c>
      <c r="H341">
        <v>0.73</v>
      </c>
    </row>
    <row r="342" spans="1:8" hidden="1">
      <c r="A342">
        <v>340</v>
      </c>
      <c r="B342" t="s">
        <v>599</v>
      </c>
      <c r="C342" t="s">
        <v>600</v>
      </c>
      <c r="D342">
        <v>1998</v>
      </c>
      <c r="E342">
        <v>107</v>
      </c>
      <c r="F342">
        <v>8.1</v>
      </c>
      <c r="G342">
        <v>0</v>
      </c>
      <c r="H342">
        <v>0</v>
      </c>
    </row>
    <row r="343" spans="1:8" hidden="1">
      <c r="A343">
        <v>341</v>
      </c>
      <c r="B343" t="s">
        <v>601</v>
      </c>
      <c r="C343" t="s">
        <v>602</v>
      </c>
      <c r="D343">
        <v>1999</v>
      </c>
      <c r="E343">
        <v>174</v>
      </c>
      <c r="F343">
        <v>8.1</v>
      </c>
      <c r="G343">
        <v>0</v>
      </c>
      <c r="H343">
        <v>0</v>
      </c>
    </row>
    <row r="344" spans="1:8" hidden="1">
      <c r="A344">
        <v>342</v>
      </c>
      <c r="B344" t="s">
        <v>603</v>
      </c>
      <c r="C344" t="s">
        <v>604</v>
      </c>
      <c r="D344">
        <v>1971</v>
      </c>
      <c r="E344">
        <v>122</v>
      </c>
      <c r="F344">
        <v>8.1</v>
      </c>
      <c r="G344">
        <v>0</v>
      </c>
      <c r="H344">
        <v>0</v>
      </c>
    </row>
    <row r="345" spans="1:8">
      <c r="A345">
        <v>343</v>
      </c>
      <c r="B345" t="s">
        <v>605</v>
      </c>
      <c r="C345" t="s">
        <v>225</v>
      </c>
      <c r="D345">
        <v>2021</v>
      </c>
      <c r="E345">
        <v>155</v>
      </c>
      <c r="F345">
        <v>8</v>
      </c>
      <c r="G345">
        <v>74</v>
      </c>
      <c r="H345">
        <v>108.33</v>
      </c>
    </row>
    <row r="346" spans="1:8">
      <c r="A346">
        <v>344</v>
      </c>
      <c r="B346" t="s">
        <v>606</v>
      </c>
      <c r="C346" t="s">
        <v>225</v>
      </c>
      <c r="D346">
        <v>2017</v>
      </c>
      <c r="E346">
        <v>164</v>
      </c>
      <c r="F346">
        <v>8</v>
      </c>
      <c r="G346">
        <v>81</v>
      </c>
      <c r="H346">
        <v>92.05</v>
      </c>
    </row>
    <row r="347" spans="1:8">
      <c r="A347">
        <v>345</v>
      </c>
      <c r="B347" t="s">
        <v>607</v>
      </c>
      <c r="C347" t="s">
        <v>271</v>
      </c>
      <c r="D347">
        <v>2014</v>
      </c>
      <c r="E347">
        <v>121</v>
      </c>
      <c r="F347">
        <v>8</v>
      </c>
      <c r="G347">
        <v>76</v>
      </c>
      <c r="H347">
        <v>333.18</v>
      </c>
    </row>
    <row r="348" spans="1:8">
      <c r="A348">
        <v>346</v>
      </c>
      <c r="B348" t="s">
        <v>608</v>
      </c>
      <c r="C348" t="s">
        <v>609</v>
      </c>
      <c r="D348">
        <v>2016</v>
      </c>
      <c r="E348">
        <v>108</v>
      </c>
      <c r="F348">
        <v>8</v>
      </c>
      <c r="G348">
        <v>65</v>
      </c>
      <c r="H348">
        <v>363.07</v>
      </c>
    </row>
    <row r="349" spans="1:8">
      <c r="A349">
        <v>347</v>
      </c>
      <c r="B349" t="s">
        <v>610</v>
      </c>
      <c r="C349" t="s">
        <v>611</v>
      </c>
      <c r="D349">
        <v>1988</v>
      </c>
      <c r="E349">
        <v>133</v>
      </c>
      <c r="F349">
        <v>8</v>
      </c>
      <c r="G349">
        <v>65</v>
      </c>
      <c r="H349">
        <v>178.8</v>
      </c>
    </row>
    <row r="350" spans="1:8">
      <c r="A350">
        <v>348</v>
      </c>
      <c r="B350" t="s">
        <v>612</v>
      </c>
      <c r="C350" t="s">
        <v>200</v>
      </c>
      <c r="D350">
        <v>2010</v>
      </c>
      <c r="E350">
        <v>108</v>
      </c>
      <c r="F350">
        <v>8</v>
      </c>
      <c r="G350">
        <v>79</v>
      </c>
      <c r="H350">
        <v>106.95</v>
      </c>
    </row>
    <row r="351" spans="1:8">
      <c r="A351">
        <v>349</v>
      </c>
      <c r="B351" t="s">
        <v>613</v>
      </c>
      <c r="C351" t="s">
        <v>408</v>
      </c>
      <c r="D351">
        <v>1987</v>
      </c>
      <c r="E351">
        <v>98</v>
      </c>
      <c r="F351">
        <v>8</v>
      </c>
      <c r="G351">
        <v>77</v>
      </c>
      <c r="H351">
        <v>30.86</v>
      </c>
    </row>
    <row r="352" spans="1:8">
      <c r="A352">
        <v>350</v>
      </c>
      <c r="B352" t="s">
        <v>614</v>
      </c>
      <c r="C352" t="s">
        <v>615</v>
      </c>
      <c r="D352">
        <v>2012</v>
      </c>
      <c r="E352">
        <v>143</v>
      </c>
      <c r="F352">
        <v>8</v>
      </c>
      <c r="G352">
        <v>69</v>
      </c>
      <c r="H352">
        <v>623.28</v>
      </c>
    </row>
    <row r="353" spans="1:8">
      <c r="A353">
        <v>351</v>
      </c>
      <c r="B353" t="s">
        <v>616</v>
      </c>
      <c r="C353" t="s">
        <v>111</v>
      </c>
      <c r="D353">
        <v>2016</v>
      </c>
      <c r="E353">
        <v>128</v>
      </c>
      <c r="F353">
        <v>8</v>
      </c>
      <c r="G353">
        <v>94</v>
      </c>
      <c r="H353">
        <v>151.1</v>
      </c>
    </row>
    <row r="354" spans="1:8">
      <c r="A354">
        <v>352</v>
      </c>
      <c r="B354" t="s">
        <v>617</v>
      </c>
      <c r="C354" t="s">
        <v>104</v>
      </c>
      <c r="D354">
        <v>2015</v>
      </c>
      <c r="E354">
        <v>144</v>
      </c>
      <c r="F354">
        <v>8</v>
      </c>
      <c r="G354">
        <v>80</v>
      </c>
      <c r="H354">
        <v>228.43</v>
      </c>
    </row>
    <row r="355" spans="1:8">
      <c r="A355">
        <v>353</v>
      </c>
      <c r="B355" t="s">
        <v>618</v>
      </c>
      <c r="C355" t="s">
        <v>619</v>
      </c>
      <c r="D355">
        <v>2001</v>
      </c>
      <c r="E355">
        <v>113</v>
      </c>
      <c r="F355">
        <v>8</v>
      </c>
      <c r="G355">
        <v>88</v>
      </c>
      <c r="H355">
        <v>1.48</v>
      </c>
    </row>
    <row r="356" spans="1:8">
      <c r="A356">
        <v>354</v>
      </c>
      <c r="B356" t="s">
        <v>620</v>
      </c>
      <c r="C356" t="s">
        <v>410</v>
      </c>
      <c r="D356">
        <v>2004</v>
      </c>
      <c r="E356">
        <v>115</v>
      </c>
      <c r="F356">
        <v>8</v>
      </c>
      <c r="G356">
        <v>90</v>
      </c>
      <c r="H356">
        <v>261.44</v>
      </c>
    </row>
    <row r="357" spans="1:8">
      <c r="A357">
        <v>355</v>
      </c>
      <c r="B357" t="s">
        <v>621</v>
      </c>
      <c r="C357" t="s">
        <v>622</v>
      </c>
      <c r="D357">
        <v>2013</v>
      </c>
      <c r="E357">
        <v>126</v>
      </c>
      <c r="F357">
        <v>8</v>
      </c>
      <c r="G357">
        <v>91</v>
      </c>
      <c r="H357">
        <v>25.57</v>
      </c>
    </row>
    <row r="358" spans="1:8">
      <c r="A358">
        <v>356</v>
      </c>
      <c r="B358" t="s">
        <v>623</v>
      </c>
      <c r="C358" t="s">
        <v>624</v>
      </c>
      <c r="D358">
        <v>2016</v>
      </c>
      <c r="E358">
        <v>108</v>
      </c>
      <c r="F358">
        <v>8</v>
      </c>
      <c r="G358">
        <v>78</v>
      </c>
      <c r="H358">
        <v>341.27</v>
      </c>
    </row>
    <row r="359" spans="1:8">
      <c r="A359">
        <v>357</v>
      </c>
      <c r="B359" t="s">
        <v>625</v>
      </c>
      <c r="C359" t="s">
        <v>626</v>
      </c>
      <c r="D359">
        <v>1967</v>
      </c>
      <c r="E359">
        <v>106</v>
      </c>
      <c r="F359">
        <v>8</v>
      </c>
      <c r="G359">
        <v>83</v>
      </c>
      <c r="H359">
        <v>104.95</v>
      </c>
    </row>
    <row r="360" spans="1:8">
      <c r="A360">
        <v>358</v>
      </c>
      <c r="B360" t="s">
        <v>627</v>
      </c>
      <c r="C360" t="s">
        <v>628</v>
      </c>
      <c r="D360">
        <v>2006</v>
      </c>
      <c r="E360">
        <v>144</v>
      </c>
      <c r="F360">
        <v>8</v>
      </c>
      <c r="G360">
        <v>80</v>
      </c>
      <c r="H360">
        <v>167.45</v>
      </c>
    </row>
    <row r="361" spans="1:8">
      <c r="A361">
        <v>359</v>
      </c>
      <c r="B361" t="s">
        <v>629</v>
      </c>
      <c r="C361" t="s">
        <v>489</v>
      </c>
      <c r="D361">
        <v>2015</v>
      </c>
      <c r="E361">
        <v>156</v>
      </c>
      <c r="F361">
        <v>8</v>
      </c>
      <c r="G361">
        <v>76</v>
      </c>
      <c r="H361">
        <v>183.64</v>
      </c>
    </row>
    <row r="362" spans="1:8">
      <c r="A362">
        <v>360</v>
      </c>
      <c r="B362" t="s">
        <v>630</v>
      </c>
      <c r="C362" t="s">
        <v>631</v>
      </c>
      <c r="D362">
        <v>2014</v>
      </c>
      <c r="E362">
        <v>114</v>
      </c>
      <c r="F362">
        <v>8</v>
      </c>
      <c r="G362">
        <v>71</v>
      </c>
      <c r="H362">
        <v>91.13</v>
      </c>
    </row>
    <row r="363" spans="1:8">
      <c r="A363">
        <v>361</v>
      </c>
      <c r="B363" t="s">
        <v>632</v>
      </c>
      <c r="C363" t="s">
        <v>633</v>
      </c>
      <c r="D363">
        <v>2005</v>
      </c>
      <c r="E363">
        <v>124</v>
      </c>
      <c r="F363">
        <v>8</v>
      </c>
      <c r="G363">
        <v>74</v>
      </c>
      <c r="H363">
        <v>74.099999999999994</v>
      </c>
    </row>
    <row r="364" spans="1:8" hidden="1">
      <c r="A364">
        <v>362</v>
      </c>
      <c r="B364" t="s">
        <v>634</v>
      </c>
      <c r="C364" t="s">
        <v>635</v>
      </c>
      <c r="D364">
        <v>2021</v>
      </c>
      <c r="E364">
        <v>111</v>
      </c>
      <c r="F364">
        <v>8</v>
      </c>
      <c r="G364">
        <v>72</v>
      </c>
      <c r="H364">
        <v>0</v>
      </c>
    </row>
    <row r="365" spans="1:8">
      <c r="A365">
        <v>363</v>
      </c>
      <c r="B365" t="s">
        <v>636</v>
      </c>
      <c r="C365" t="s">
        <v>637</v>
      </c>
      <c r="D365">
        <v>1990</v>
      </c>
      <c r="E365">
        <v>181</v>
      </c>
      <c r="F365">
        <v>8</v>
      </c>
      <c r="G365">
        <v>72</v>
      </c>
      <c r="H365">
        <v>184.21</v>
      </c>
    </row>
    <row r="366" spans="1:8">
      <c r="A366">
        <v>364</v>
      </c>
      <c r="B366" t="s">
        <v>638</v>
      </c>
      <c r="C366" t="s">
        <v>277</v>
      </c>
      <c r="D366">
        <v>1999</v>
      </c>
      <c r="E366">
        <v>188</v>
      </c>
      <c r="F366">
        <v>8</v>
      </c>
      <c r="G366">
        <v>78</v>
      </c>
      <c r="H366">
        <v>22.46</v>
      </c>
    </row>
    <row r="367" spans="1:8">
      <c r="A367">
        <v>365</v>
      </c>
      <c r="B367" t="s">
        <v>639</v>
      </c>
      <c r="C367" t="s">
        <v>423</v>
      </c>
      <c r="D367">
        <v>2008</v>
      </c>
      <c r="E367">
        <v>120</v>
      </c>
      <c r="F367">
        <v>8</v>
      </c>
      <c r="G367">
        <v>84</v>
      </c>
      <c r="H367">
        <v>141.32</v>
      </c>
    </row>
    <row r="368" spans="1:8">
      <c r="A368">
        <v>366</v>
      </c>
      <c r="B368" t="s">
        <v>640</v>
      </c>
      <c r="C368" t="s">
        <v>641</v>
      </c>
      <c r="D368">
        <v>1992</v>
      </c>
      <c r="E368">
        <v>156</v>
      </c>
      <c r="F368">
        <v>8</v>
      </c>
      <c r="G368">
        <v>59</v>
      </c>
      <c r="H368">
        <v>63.9</v>
      </c>
    </row>
    <row r="369" spans="1:8" hidden="1">
      <c r="A369">
        <v>367</v>
      </c>
      <c r="B369" t="s">
        <v>642</v>
      </c>
      <c r="C369" t="s">
        <v>219</v>
      </c>
      <c r="D369">
        <v>2020</v>
      </c>
      <c r="E369">
        <v>100</v>
      </c>
      <c r="F369">
        <v>8</v>
      </c>
      <c r="G369">
        <v>83</v>
      </c>
      <c r="H369">
        <v>0</v>
      </c>
    </row>
    <row r="370" spans="1:8">
      <c r="A370">
        <v>368</v>
      </c>
      <c r="B370" t="s">
        <v>643</v>
      </c>
      <c r="C370" t="s">
        <v>644</v>
      </c>
      <c r="D370">
        <v>1993</v>
      </c>
      <c r="E370">
        <v>101</v>
      </c>
      <c r="F370">
        <v>8</v>
      </c>
      <c r="G370">
        <v>72</v>
      </c>
      <c r="H370">
        <v>70.91</v>
      </c>
    </row>
    <row r="371" spans="1:8">
      <c r="A371">
        <v>369</v>
      </c>
      <c r="B371" t="s">
        <v>645</v>
      </c>
      <c r="C371" t="s">
        <v>646</v>
      </c>
      <c r="D371">
        <v>1989</v>
      </c>
      <c r="E371">
        <v>120</v>
      </c>
      <c r="F371">
        <v>8</v>
      </c>
      <c r="G371">
        <v>93</v>
      </c>
      <c r="H371">
        <v>27.55</v>
      </c>
    </row>
    <row r="372" spans="1:8">
      <c r="A372">
        <v>370</v>
      </c>
      <c r="B372" t="s">
        <v>647</v>
      </c>
      <c r="C372" t="s">
        <v>33</v>
      </c>
      <c r="D372">
        <v>1975</v>
      </c>
      <c r="E372">
        <v>125</v>
      </c>
      <c r="F372">
        <v>8</v>
      </c>
      <c r="G372">
        <v>86</v>
      </c>
      <c r="H372">
        <v>50</v>
      </c>
    </row>
    <row r="373" spans="1:8">
      <c r="A373">
        <v>371</v>
      </c>
      <c r="B373" t="s">
        <v>648</v>
      </c>
      <c r="C373" t="s">
        <v>649</v>
      </c>
      <c r="D373">
        <v>1974</v>
      </c>
      <c r="E373">
        <v>106</v>
      </c>
      <c r="F373">
        <v>8</v>
      </c>
      <c r="G373">
        <v>83</v>
      </c>
      <c r="H373">
        <v>86.3</v>
      </c>
    </row>
    <row r="374" spans="1:8">
      <c r="A374">
        <v>372</v>
      </c>
      <c r="B374" t="s">
        <v>650</v>
      </c>
      <c r="C374" t="s">
        <v>651</v>
      </c>
      <c r="D374">
        <v>1992</v>
      </c>
      <c r="E374">
        <v>90</v>
      </c>
      <c r="F374">
        <v>8</v>
      </c>
      <c r="G374">
        <v>86</v>
      </c>
      <c r="H374">
        <v>217.35</v>
      </c>
    </row>
    <row r="375" spans="1:8">
      <c r="A375">
        <v>373</v>
      </c>
      <c r="B375" t="s">
        <v>652</v>
      </c>
      <c r="C375" t="s">
        <v>653</v>
      </c>
      <c r="D375">
        <v>2006</v>
      </c>
      <c r="E375">
        <v>143</v>
      </c>
      <c r="F375">
        <v>8</v>
      </c>
      <c r="G375">
        <v>64</v>
      </c>
      <c r="H375">
        <v>57.37</v>
      </c>
    </row>
    <row r="376" spans="1:8">
      <c r="A376">
        <v>374</v>
      </c>
      <c r="B376" t="s">
        <v>654</v>
      </c>
      <c r="C376" t="s">
        <v>321</v>
      </c>
      <c r="D376">
        <v>1995</v>
      </c>
      <c r="E376">
        <v>129</v>
      </c>
      <c r="F376">
        <v>8</v>
      </c>
      <c r="G376">
        <v>74</v>
      </c>
      <c r="H376">
        <v>57.14</v>
      </c>
    </row>
    <row r="377" spans="1:8">
      <c r="A377">
        <v>375</v>
      </c>
      <c r="B377" t="s">
        <v>655</v>
      </c>
      <c r="C377" t="s">
        <v>656</v>
      </c>
      <c r="D377">
        <v>2006</v>
      </c>
      <c r="E377">
        <v>117</v>
      </c>
      <c r="F377">
        <v>8</v>
      </c>
      <c r="G377">
        <v>64</v>
      </c>
      <c r="H377">
        <v>163.57</v>
      </c>
    </row>
    <row r="378" spans="1:8">
      <c r="A378">
        <v>376</v>
      </c>
      <c r="B378" t="s">
        <v>657</v>
      </c>
      <c r="C378" t="s">
        <v>658</v>
      </c>
      <c r="D378">
        <v>2003</v>
      </c>
      <c r="E378">
        <v>125</v>
      </c>
      <c r="F378">
        <v>8</v>
      </c>
      <c r="G378">
        <v>58</v>
      </c>
      <c r="H378">
        <v>66.260000000000005</v>
      </c>
    </row>
    <row r="379" spans="1:8">
      <c r="A379">
        <v>377</v>
      </c>
      <c r="B379" t="s">
        <v>659</v>
      </c>
      <c r="C379" t="s">
        <v>660</v>
      </c>
      <c r="D379">
        <v>1991</v>
      </c>
      <c r="E379">
        <v>84</v>
      </c>
      <c r="F379">
        <v>8</v>
      </c>
      <c r="G379">
        <v>95</v>
      </c>
      <c r="H379">
        <v>218.97</v>
      </c>
    </row>
    <row r="380" spans="1:8">
      <c r="A380">
        <v>378</v>
      </c>
      <c r="B380" t="s">
        <v>661</v>
      </c>
      <c r="C380" t="s">
        <v>446</v>
      </c>
      <c r="D380">
        <v>1991</v>
      </c>
      <c r="E380">
        <v>189</v>
      </c>
      <c r="F380">
        <v>8</v>
      </c>
      <c r="G380">
        <v>72</v>
      </c>
      <c r="H380">
        <v>70.41</v>
      </c>
    </row>
    <row r="381" spans="1:8">
      <c r="A381">
        <v>379</v>
      </c>
      <c r="B381" t="s">
        <v>662</v>
      </c>
      <c r="C381" t="s">
        <v>663</v>
      </c>
      <c r="D381">
        <v>1952</v>
      </c>
      <c r="E381">
        <v>85</v>
      </c>
      <c r="F381">
        <v>8</v>
      </c>
      <c r="G381">
        <v>89</v>
      </c>
      <c r="H381">
        <v>9.4499999999999993</v>
      </c>
    </row>
    <row r="382" spans="1:8">
      <c r="A382">
        <v>380</v>
      </c>
      <c r="B382" t="s">
        <v>664</v>
      </c>
      <c r="C382" t="s">
        <v>665</v>
      </c>
      <c r="D382">
        <v>1968</v>
      </c>
      <c r="E382">
        <v>112</v>
      </c>
      <c r="F382">
        <v>8</v>
      </c>
      <c r="G382">
        <v>79</v>
      </c>
      <c r="H382">
        <v>33.4</v>
      </c>
    </row>
    <row r="383" spans="1:8">
      <c r="A383">
        <v>381</v>
      </c>
      <c r="B383" t="s">
        <v>666</v>
      </c>
      <c r="C383" t="s">
        <v>667</v>
      </c>
      <c r="D383">
        <v>2007</v>
      </c>
      <c r="E383">
        <v>115</v>
      </c>
      <c r="F383">
        <v>8</v>
      </c>
      <c r="G383">
        <v>85</v>
      </c>
      <c r="H383">
        <v>227.47</v>
      </c>
    </row>
    <row r="384" spans="1:8">
      <c r="A384">
        <v>382</v>
      </c>
      <c r="B384" t="s">
        <v>668</v>
      </c>
      <c r="C384" t="s">
        <v>669</v>
      </c>
      <c r="D384">
        <v>1988</v>
      </c>
      <c r="E384">
        <v>124</v>
      </c>
      <c r="F384">
        <v>8</v>
      </c>
      <c r="G384">
        <v>67</v>
      </c>
      <c r="H384">
        <v>0.55000000000000004</v>
      </c>
    </row>
    <row r="385" spans="1:8" hidden="1">
      <c r="A385">
        <v>383</v>
      </c>
      <c r="B385" t="s">
        <v>670</v>
      </c>
      <c r="C385" t="s">
        <v>126</v>
      </c>
      <c r="D385">
        <v>1968</v>
      </c>
      <c r="E385">
        <v>137</v>
      </c>
      <c r="F385">
        <v>8</v>
      </c>
      <c r="G385">
        <v>96</v>
      </c>
      <c r="H385">
        <v>0</v>
      </c>
    </row>
    <row r="386" spans="1:8">
      <c r="A386">
        <v>384</v>
      </c>
      <c r="B386" t="s">
        <v>671</v>
      </c>
      <c r="C386" t="s">
        <v>672</v>
      </c>
      <c r="D386">
        <v>1997</v>
      </c>
      <c r="E386">
        <v>81</v>
      </c>
      <c r="F386">
        <v>8</v>
      </c>
      <c r="G386">
        <v>67</v>
      </c>
      <c r="H386">
        <v>0.78</v>
      </c>
    </row>
    <row r="387" spans="1:8" hidden="1">
      <c r="A387">
        <v>385</v>
      </c>
      <c r="B387" t="s">
        <v>673</v>
      </c>
      <c r="C387" t="s">
        <v>674</v>
      </c>
      <c r="D387">
        <v>2016</v>
      </c>
      <c r="E387">
        <v>106</v>
      </c>
      <c r="F387">
        <v>8</v>
      </c>
      <c r="G387">
        <v>0</v>
      </c>
      <c r="H387">
        <v>0</v>
      </c>
    </row>
    <row r="388" spans="1:8">
      <c r="A388">
        <v>386</v>
      </c>
      <c r="B388" t="s">
        <v>675</v>
      </c>
      <c r="C388" t="s">
        <v>42</v>
      </c>
      <c r="D388">
        <v>2004</v>
      </c>
      <c r="E388">
        <v>137</v>
      </c>
      <c r="F388">
        <v>8</v>
      </c>
      <c r="G388">
        <v>83</v>
      </c>
      <c r="H388">
        <v>66.209999999999994</v>
      </c>
    </row>
    <row r="389" spans="1:8">
      <c r="A389">
        <v>387</v>
      </c>
      <c r="B389" t="s">
        <v>676</v>
      </c>
      <c r="C389" t="s">
        <v>677</v>
      </c>
      <c r="D389">
        <v>1979</v>
      </c>
      <c r="E389">
        <v>94</v>
      </c>
      <c r="F389">
        <v>8</v>
      </c>
      <c r="G389">
        <v>77</v>
      </c>
      <c r="H389">
        <v>20.05</v>
      </c>
    </row>
    <row r="390" spans="1:8">
      <c r="A390">
        <v>388</v>
      </c>
      <c r="B390" t="s">
        <v>678</v>
      </c>
      <c r="C390" t="s">
        <v>241</v>
      </c>
      <c r="D390">
        <v>1969</v>
      </c>
      <c r="E390">
        <v>110</v>
      </c>
      <c r="F390">
        <v>8</v>
      </c>
      <c r="G390">
        <v>66</v>
      </c>
      <c r="H390">
        <v>102.31</v>
      </c>
    </row>
    <row r="391" spans="1:8">
      <c r="A391">
        <v>389</v>
      </c>
      <c r="B391" t="s">
        <v>679</v>
      </c>
      <c r="C391" t="s">
        <v>680</v>
      </c>
      <c r="D391">
        <v>2010</v>
      </c>
      <c r="E391">
        <v>118</v>
      </c>
      <c r="F391">
        <v>8</v>
      </c>
      <c r="G391">
        <v>88</v>
      </c>
      <c r="H391">
        <v>138.80000000000001</v>
      </c>
    </row>
    <row r="392" spans="1:8">
      <c r="A392">
        <v>390</v>
      </c>
      <c r="B392" t="s">
        <v>681</v>
      </c>
      <c r="C392" t="s">
        <v>682</v>
      </c>
      <c r="D392">
        <v>2003</v>
      </c>
      <c r="E392">
        <v>178</v>
      </c>
      <c r="F392">
        <v>8</v>
      </c>
      <c r="G392">
        <v>61</v>
      </c>
      <c r="H392">
        <v>1.53</v>
      </c>
    </row>
    <row r="393" spans="1:8">
      <c r="A393">
        <v>391</v>
      </c>
      <c r="B393" t="s">
        <v>683</v>
      </c>
      <c r="C393" t="s">
        <v>684</v>
      </c>
      <c r="D393">
        <v>1971</v>
      </c>
      <c r="E393">
        <v>181</v>
      </c>
      <c r="F393">
        <v>8</v>
      </c>
      <c r="G393">
        <v>67</v>
      </c>
      <c r="H393">
        <v>80.5</v>
      </c>
    </row>
    <row r="394" spans="1:8">
      <c r="A394">
        <v>392</v>
      </c>
      <c r="B394" t="s">
        <v>685</v>
      </c>
      <c r="C394" t="s">
        <v>686</v>
      </c>
      <c r="D394">
        <v>2016</v>
      </c>
      <c r="E394">
        <v>118</v>
      </c>
      <c r="F394">
        <v>8</v>
      </c>
      <c r="G394">
        <v>69</v>
      </c>
      <c r="H394">
        <v>51.74</v>
      </c>
    </row>
    <row r="395" spans="1:8">
      <c r="A395">
        <v>393</v>
      </c>
      <c r="B395" t="s">
        <v>687</v>
      </c>
      <c r="C395" t="s">
        <v>688</v>
      </c>
      <c r="D395">
        <v>1962</v>
      </c>
      <c r="E395">
        <v>134</v>
      </c>
      <c r="F395">
        <v>8</v>
      </c>
      <c r="G395">
        <v>75</v>
      </c>
      <c r="H395">
        <v>4.05</v>
      </c>
    </row>
    <row r="396" spans="1:8" hidden="1">
      <c r="A396">
        <v>394</v>
      </c>
      <c r="B396" t="s">
        <v>689</v>
      </c>
      <c r="C396" t="s">
        <v>690</v>
      </c>
      <c r="D396">
        <v>2008</v>
      </c>
      <c r="E396">
        <v>106</v>
      </c>
      <c r="F396">
        <v>8</v>
      </c>
      <c r="G396">
        <v>59</v>
      </c>
      <c r="H396">
        <v>0</v>
      </c>
    </row>
    <row r="397" spans="1:8">
      <c r="A397">
        <v>395</v>
      </c>
      <c r="B397" t="s">
        <v>691</v>
      </c>
      <c r="C397" t="s">
        <v>692</v>
      </c>
      <c r="D397">
        <v>1996</v>
      </c>
      <c r="E397">
        <v>135</v>
      </c>
      <c r="F397">
        <v>8</v>
      </c>
      <c r="G397">
        <v>84</v>
      </c>
      <c r="H397">
        <v>24.48</v>
      </c>
    </row>
    <row r="398" spans="1:8">
      <c r="A398">
        <v>396</v>
      </c>
      <c r="B398" t="s">
        <v>693</v>
      </c>
      <c r="C398" t="s">
        <v>458</v>
      </c>
      <c r="D398">
        <v>1994</v>
      </c>
      <c r="E398">
        <v>102</v>
      </c>
      <c r="F398">
        <v>8</v>
      </c>
      <c r="G398">
        <v>78</v>
      </c>
      <c r="H398">
        <v>0.60000000000000009</v>
      </c>
    </row>
    <row r="399" spans="1:8" hidden="1">
      <c r="A399">
        <v>397</v>
      </c>
      <c r="B399" t="s">
        <v>694</v>
      </c>
      <c r="C399" t="s">
        <v>477</v>
      </c>
      <c r="D399">
        <v>1953</v>
      </c>
      <c r="E399">
        <v>118</v>
      </c>
      <c r="F399">
        <v>8</v>
      </c>
      <c r="G399">
        <v>78</v>
      </c>
      <c r="H399">
        <v>0</v>
      </c>
    </row>
    <row r="400" spans="1:8">
      <c r="A400">
        <v>398</v>
      </c>
      <c r="B400" t="s">
        <v>695</v>
      </c>
      <c r="C400" t="s">
        <v>665</v>
      </c>
      <c r="D400">
        <v>1973</v>
      </c>
      <c r="E400">
        <v>151</v>
      </c>
      <c r="F400">
        <v>8</v>
      </c>
      <c r="G400">
        <v>58</v>
      </c>
      <c r="H400">
        <v>53.27</v>
      </c>
    </row>
    <row r="401" spans="1:8">
      <c r="A401">
        <v>399</v>
      </c>
      <c r="B401" t="s">
        <v>696</v>
      </c>
      <c r="C401" t="s">
        <v>697</v>
      </c>
      <c r="D401">
        <v>2014</v>
      </c>
      <c r="E401">
        <v>139</v>
      </c>
      <c r="F401">
        <v>8</v>
      </c>
      <c r="G401">
        <v>74</v>
      </c>
      <c r="H401">
        <v>3.49</v>
      </c>
    </row>
    <row r="402" spans="1:8">
      <c r="A402">
        <v>400</v>
      </c>
      <c r="B402" t="s">
        <v>698</v>
      </c>
      <c r="C402" t="s">
        <v>699</v>
      </c>
      <c r="D402">
        <v>1979</v>
      </c>
      <c r="E402">
        <v>130</v>
      </c>
      <c r="F402">
        <v>8</v>
      </c>
      <c r="G402">
        <v>83</v>
      </c>
      <c r="H402">
        <v>30.18</v>
      </c>
    </row>
    <row r="403" spans="1:8">
      <c r="A403">
        <v>401</v>
      </c>
      <c r="B403" t="s">
        <v>700</v>
      </c>
      <c r="C403" t="s">
        <v>501</v>
      </c>
      <c r="D403">
        <v>1971</v>
      </c>
      <c r="E403">
        <v>118</v>
      </c>
      <c r="F403">
        <v>8</v>
      </c>
      <c r="G403">
        <v>93</v>
      </c>
      <c r="H403">
        <v>29.13</v>
      </c>
    </row>
    <row r="404" spans="1:8">
      <c r="A404">
        <v>402</v>
      </c>
      <c r="B404" t="s">
        <v>701</v>
      </c>
      <c r="C404" t="s">
        <v>568</v>
      </c>
      <c r="D404">
        <v>1963</v>
      </c>
      <c r="E404">
        <v>138</v>
      </c>
      <c r="F404">
        <v>8</v>
      </c>
      <c r="G404">
        <v>93</v>
      </c>
      <c r="H404">
        <v>0.05</v>
      </c>
    </row>
    <row r="405" spans="1:8">
      <c r="A405">
        <v>403</v>
      </c>
      <c r="B405" t="s">
        <v>702</v>
      </c>
      <c r="C405" t="s">
        <v>703</v>
      </c>
      <c r="D405">
        <v>1977</v>
      </c>
      <c r="E405">
        <v>93</v>
      </c>
      <c r="F405">
        <v>8</v>
      </c>
      <c r="G405">
        <v>92</v>
      </c>
      <c r="H405">
        <v>39.200000000000003</v>
      </c>
    </row>
    <row r="406" spans="1:8">
      <c r="A406">
        <v>404</v>
      </c>
      <c r="B406" t="s">
        <v>704</v>
      </c>
      <c r="C406" t="s">
        <v>87</v>
      </c>
      <c r="D406">
        <v>1984</v>
      </c>
      <c r="E406">
        <v>117</v>
      </c>
      <c r="F406">
        <v>8</v>
      </c>
      <c r="G406">
        <v>86</v>
      </c>
      <c r="H406">
        <v>0.5</v>
      </c>
    </row>
    <row r="407" spans="1:8">
      <c r="A407">
        <v>405</v>
      </c>
      <c r="B407" t="s">
        <v>705</v>
      </c>
      <c r="C407" t="s">
        <v>344</v>
      </c>
      <c r="D407">
        <v>1941</v>
      </c>
      <c r="E407">
        <v>100</v>
      </c>
      <c r="F407">
        <v>8</v>
      </c>
      <c r="G407">
        <v>97</v>
      </c>
      <c r="H407">
        <v>2.11</v>
      </c>
    </row>
    <row r="408" spans="1:8" hidden="1">
      <c r="A408">
        <v>406</v>
      </c>
      <c r="B408" t="s">
        <v>706</v>
      </c>
      <c r="C408" t="s">
        <v>472</v>
      </c>
      <c r="D408">
        <v>1972</v>
      </c>
      <c r="E408">
        <v>167</v>
      </c>
      <c r="F408">
        <v>8</v>
      </c>
      <c r="G408">
        <v>93</v>
      </c>
      <c r="H408">
        <v>0</v>
      </c>
    </row>
    <row r="409" spans="1:8" hidden="1">
      <c r="A409">
        <v>407</v>
      </c>
      <c r="B409" t="s">
        <v>707</v>
      </c>
      <c r="C409" t="s">
        <v>87</v>
      </c>
      <c r="D409">
        <v>1986</v>
      </c>
      <c r="E409">
        <v>125</v>
      </c>
      <c r="F409">
        <v>8</v>
      </c>
      <c r="G409">
        <v>78</v>
      </c>
      <c r="H409">
        <v>0</v>
      </c>
    </row>
    <row r="410" spans="1:8">
      <c r="A410">
        <v>408</v>
      </c>
      <c r="B410" t="s">
        <v>708</v>
      </c>
      <c r="C410" t="s">
        <v>709</v>
      </c>
      <c r="D410">
        <v>1959</v>
      </c>
      <c r="E410">
        <v>141</v>
      </c>
      <c r="F410">
        <v>8</v>
      </c>
      <c r="G410">
        <v>93</v>
      </c>
      <c r="H410">
        <v>12.54</v>
      </c>
    </row>
    <row r="411" spans="1:8">
      <c r="A411">
        <v>409</v>
      </c>
      <c r="B411" t="s">
        <v>710</v>
      </c>
      <c r="C411" t="s">
        <v>711</v>
      </c>
      <c r="D411">
        <v>1982</v>
      </c>
      <c r="E411">
        <v>95</v>
      </c>
      <c r="F411">
        <v>8</v>
      </c>
      <c r="G411">
        <v>47</v>
      </c>
      <c r="H411">
        <v>22.24</v>
      </c>
    </row>
    <row r="412" spans="1:8">
      <c r="A412">
        <v>410</v>
      </c>
      <c r="B412" t="s">
        <v>712</v>
      </c>
      <c r="C412" t="s">
        <v>305</v>
      </c>
      <c r="D412">
        <v>2005</v>
      </c>
      <c r="E412">
        <v>144</v>
      </c>
      <c r="F412">
        <v>8</v>
      </c>
      <c r="G412">
        <v>69</v>
      </c>
      <c r="H412">
        <v>61.65</v>
      </c>
    </row>
    <row r="413" spans="1:8">
      <c r="A413">
        <v>411</v>
      </c>
      <c r="B413" t="s">
        <v>713</v>
      </c>
      <c r="C413" t="s">
        <v>134</v>
      </c>
      <c r="D413">
        <v>1998</v>
      </c>
      <c r="E413">
        <v>169</v>
      </c>
      <c r="F413">
        <v>8</v>
      </c>
      <c r="G413">
        <v>58</v>
      </c>
      <c r="H413">
        <v>0.26</v>
      </c>
    </row>
    <row r="414" spans="1:8">
      <c r="A414">
        <v>412</v>
      </c>
      <c r="B414" t="s">
        <v>714</v>
      </c>
      <c r="C414" t="s">
        <v>715</v>
      </c>
      <c r="D414">
        <v>1955</v>
      </c>
      <c r="E414">
        <v>92</v>
      </c>
      <c r="F414">
        <v>8</v>
      </c>
      <c r="G414">
        <v>97</v>
      </c>
      <c r="H414">
        <v>0.65</v>
      </c>
    </row>
    <row r="415" spans="1:8" hidden="1">
      <c r="A415">
        <v>413</v>
      </c>
      <c r="B415" t="s">
        <v>716</v>
      </c>
      <c r="C415" t="s">
        <v>717</v>
      </c>
      <c r="D415">
        <v>1982</v>
      </c>
      <c r="E415">
        <v>158</v>
      </c>
      <c r="F415">
        <v>8</v>
      </c>
      <c r="G415">
        <v>0</v>
      </c>
      <c r="H415">
        <v>0</v>
      </c>
    </row>
    <row r="416" spans="1:8">
      <c r="A416">
        <v>414</v>
      </c>
      <c r="B416" t="s">
        <v>718</v>
      </c>
      <c r="C416" t="s">
        <v>568</v>
      </c>
      <c r="D416">
        <v>1960</v>
      </c>
      <c r="E416">
        <v>174</v>
      </c>
      <c r="F416">
        <v>8</v>
      </c>
      <c r="G416">
        <v>95</v>
      </c>
      <c r="H416">
        <v>19.52</v>
      </c>
    </row>
    <row r="417" spans="1:8">
      <c r="A417">
        <v>415</v>
      </c>
      <c r="B417" t="s">
        <v>719</v>
      </c>
      <c r="C417" t="s">
        <v>720</v>
      </c>
      <c r="D417">
        <v>1982</v>
      </c>
      <c r="E417">
        <v>191</v>
      </c>
      <c r="F417">
        <v>8</v>
      </c>
      <c r="G417">
        <v>79</v>
      </c>
      <c r="H417">
        <v>52.77</v>
      </c>
    </row>
    <row r="418" spans="1:8">
      <c r="A418">
        <v>416</v>
      </c>
      <c r="B418" t="s">
        <v>721</v>
      </c>
      <c r="C418" t="s">
        <v>479</v>
      </c>
      <c r="D418">
        <v>1987</v>
      </c>
      <c r="E418">
        <v>128</v>
      </c>
      <c r="F418">
        <v>8</v>
      </c>
      <c r="G418">
        <v>79</v>
      </c>
      <c r="H418">
        <v>3.33</v>
      </c>
    </row>
    <row r="419" spans="1:8" hidden="1">
      <c r="A419">
        <v>417</v>
      </c>
      <c r="B419" t="s">
        <v>722</v>
      </c>
      <c r="C419" t="s">
        <v>626</v>
      </c>
      <c r="D419">
        <v>1966</v>
      </c>
      <c r="E419">
        <v>131</v>
      </c>
      <c r="F419">
        <v>8</v>
      </c>
      <c r="G419">
        <v>75</v>
      </c>
      <c r="H419">
        <v>0</v>
      </c>
    </row>
    <row r="420" spans="1:8">
      <c r="A420">
        <v>418</v>
      </c>
      <c r="B420" t="s">
        <v>723</v>
      </c>
      <c r="C420" t="s">
        <v>724</v>
      </c>
      <c r="D420">
        <v>2002</v>
      </c>
      <c r="E420">
        <v>101</v>
      </c>
      <c r="F420">
        <v>8</v>
      </c>
      <c r="G420">
        <v>75</v>
      </c>
      <c r="H420">
        <v>0.17</v>
      </c>
    </row>
    <row r="421" spans="1:8">
      <c r="A421">
        <v>419</v>
      </c>
      <c r="B421" t="s">
        <v>725</v>
      </c>
      <c r="C421" t="s">
        <v>323</v>
      </c>
      <c r="D421">
        <v>1999</v>
      </c>
      <c r="E421">
        <v>112</v>
      </c>
      <c r="F421">
        <v>8</v>
      </c>
      <c r="G421">
        <v>86</v>
      </c>
      <c r="H421">
        <v>6.2</v>
      </c>
    </row>
    <row r="422" spans="1:8">
      <c r="A422">
        <v>420</v>
      </c>
      <c r="B422" t="s">
        <v>726</v>
      </c>
      <c r="C422" t="s">
        <v>337</v>
      </c>
      <c r="D422">
        <v>2015</v>
      </c>
      <c r="E422">
        <v>159</v>
      </c>
      <c r="F422">
        <v>8</v>
      </c>
      <c r="G422">
        <v>0</v>
      </c>
      <c r="H422">
        <v>6.74</v>
      </c>
    </row>
    <row r="423" spans="1:8">
      <c r="A423">
        <v>421</v>
      </c>
      <c r="B423" t="s">
        <v>727</v>
      </c>
      <c r="C423" t="s">
        <v>728</v>
      </c>
      <c r="D423">
        <v>1959</v>
      </c>
      <c r="E423">
        <v>161</v>
      </c>
      <c r="F423">
        <v>8</v>
      </c>
      <c r="G423">
        <v>95</v>
      </c>
      <c r="H423">
        <v>11.9</v>
      </c>
    </row>
    <row r="424" spans="1:8" hidden="1">
      <c r="A424">
        <v>422</v>
      </c>
      <c r="B424" t="s">
        <v>729</v>
      </c>
      <c r="C424" t="s">
        <v>730</v>
      </c>
      <c r="D424">
        <v>2020</v>
      </c>
      <c r="E424">
        <v>103</v>
      </c>
      <c r="F424">
        <v>8</v>
      </c>
      <c r="G424">
        <v>87</v>
      </c>
      <c r="H424">
        <v>0</v>
      </c>
    </row>
    <row r="425" spans="1:8">
      <c r="A425">
        <v>423</v>
      </c>
      <c r="B425" t="s">
        <v>731</v>
      </c>
      <c r="C425" t="s">
        <v>234</v>
      </c>
      <c r="D425">
        <v>1958</v>
      </c>
      <c r="E425">
        <v>95</v>
      </c>
      <c r="F425">
        <v>8</v>
      </c>
      <c r="G425">
        <v>99</v>
      </c>
      <c r="H425">
        <v>2.2400000000000002</v>
      </c>
    </row>
    <row r="426" spans="1:8">
      <c r="A426">
        <v>424</v>
      </c>
      <c r="B426" t="s">
        <v>732</v>
      </c>
      <c r="C426" t="s">
        <v>472</v>
      </c>
      <c r="D426">
        <v>1975</v>
      </c>
      <c r="E426">
        <v>107</v>
      </c>
      <c r="F426">
        <v>8</v>
      </c>
      <c r="G426">
        <v>82</v>
      </c>
      <c r="H426">
        <v>0.18</v>
      </c>
    </row>
    <row r="427" spans="1:8" hidden="1">
      <c r="A427">
        <v>425</v>
      </c>
      <c r="B427" t="s">
        <v>733</v>
      </c>
      <c r="C427" t="s">
        <v>734</v>
      </c>
      <c r="D427">
        <v>1920</v>
      </c>
      <c r="E427">
        <v>67</v>
      </c>
      <c r="F427">
        <v>8</v>
      </c>
      <c r="G427">
        <v>0</v>
      </c>
      <c r="H427">
        <v>0</v>
      </c>
    </row>
    <row r="428" spans="1:8">
      <c r="A428">
        <v>426</v>
      </c>
      <c r="B428" t="s">
        <v>735</v>
      </c>
      <c r="C428" t="s">
        <v>736</v>
      </c>
      <c r="D428">
        <v>1961</v>
      </c>
      <c r="E428">
        <v>134</v>
      </c>
      <c r="F428">
        <v>8</v>
      </c>
      <c r="G428">
        <v>90</v>
      </c>
      <c r="H428">
        <v>8.2799999999999994</v>
      </c>
    </row>
    <row r="429" spans="1:8" hidden="1">
      <c r="A429">
        <v>427</v>
      </c>
      <c r="B429" t="s">
        <v>737</v>
      </c>
      <c r="C429" t="s">
        <v>738</v>
      </c>
      <c r="D429">
        <v>1963</v>
      </c>
      <c r="E429">
        <v>186</v>
      </c>
      <c r="F429">
        <v>8</v>
      </c>
      <c r="G429">
        <v>100</v>
      </c>
      <c r="H429">
        <v>0</v>
      </c>
    </row>
    <row r="430" spans="1:8" hidden="1">
      <c r="A430">
        <v>428</v>
      </c>
      <c r="B430" t="s">
        <v>739</v>
      </c>
      <c r="C430" t="s">
        <v>740</v>
      </c>
      <c r="D430">
        <v>1947</v>
      </c>
      <c r="E430">
        <v>97</v>
      </c>
      <c r="F430">
        <v>8</v>
      </c>
      <c r="G430">
        <v>85</v>
      </c>
      <c r="H430">
        <v>0</v>
      </c>
    </row>
    <row r="431" spans="1:8">
      <c r="A431">
        <v>429</v>
      </c>
      <c r="B431" t="s">
        <v>741</v>
      </c>
      <c r="C431" t="s">
        <v>742</v>
      </c>
      <c r="D431">
        <v>1967</v>
      </c>
      <c r="E431">
        <v>101</v>
      </c>
      <c r="F431">
        <v>8</v>
      </c>
      <c r="G431">
        <v>0</v>
      </c>
      <c r="H431">
        <v>0.04</v>
      </c>
    </row>
    <row r="432" spans="1:8">
      <c r="A432">
        <v>430</v>
      </c>
      <c r="B432" t="s">
        <v>743</v>
      </c>
      <c r="C432" t="s">
        <v>744</v>
      </c>
      <c r="D432">
        <v>2007</v>
      </c>
      <c r="E432">
        <v>115</v>
      </c>
      <c r="F432">
        <v>8</v>
      </c>
      <c r="G432">
        <v>33</v>
      </c>
      <c r="H432">
        <v>0.01</v>
      </c>
    </row>
    <row r="433" spans="1:8" hidden="1">
      <c r="A433">
        <v>431</v>
      </c>
      <c r="B433" t="s">
        <v>745</v>
      </c>
      <c r="C433" t="s">
        <v>746</v>
      </c>
      <c r="D433">
        <v>1957</v>
      </c>
      <c r="E433">
        <v>96</v>
      </c>
      <c r="F433">
        <v>8</v>
      </c>
      <c r="G433">
        <v>100</v>
      </c>
      <c r="H433">
        <v>0</v>
      </c>
    </row>
    <row r="434" spans="1:8">
      <c r="A434">
        <v>432</v>
      </c>
      <c r="B434" t="s">
        <v>747</v>
      </c>
      <c r="C434" t="s">
        <v>131</v>
      </c>
      <c r="D434">
        <v>2013</v>
      </c>
      <c r="E434">
        <v>137</v>
      </c>
      <c r="F434">
        <v>8</v>
      </c>
      <c r="G434">
        <v>89</v>
      </c>
      <c r="H434">
        <v>1.51</v>
      </c>
    </row>
    <row r="435" spans="1:8">
      <c r="A435">
        <v>433</v>
      </c>
      <c r="B435" t="s">
        <v>748</v>
      </c>
      <c r="C435" t="s">
        <v>749</v>
      </c>
      <c r="D435">
        <v>2004</v>
      </c>
      <c r="E435">
        <v>141</v>
      </c>
      <c r="F435">
        <v>8</v>
      </c>
      <c r="G435">
        <v>88</v>
      </c>
      <c r="H435">
        <v>0.68</v>
      </c>
    </row>
    <row r="436" spans="1:8">
      <c r="A436">
        <v>434</v>
      </c>
      <c r="B436" t="s">
        <v>750</v>
      </c>
      <c r="C436" t="s">
        <v>335</v>
      </c>
      <c r="D436">
        <v>1972</v>
      </c>
      <c r="E436">
        <v>138</v>
      </c>
      <c r="F436">
        <v>8</v>
      </c>
      <c r="G436">
        <v>0</v>
      </c>
      <c r="H436">
        <v>4.08</v>
      </c>
    </row>
    <row r="437" spans="1:8" hidden="1">
      <c r="A437">
        <v>435</v>
      </c>
      <c r="B437" t="s">
        <v>751</v>
      </c>
      <c r="C437" t="s">
        <v>175</v>
      </c>
      <c r="D437">
        <v>1953</v>
      </c>
      <c r="E437">
        <v>120</v>
      </c>
      <c r="F437">
        <v>8</v>
      </c>
      <c r="G437">
        <v>84</v>
      </c>
      <c r="H437">
        <v>0</v>
      </c>
    </row>
    <row r="438" spans="1:8">
      <c r="A438">
        <v>436</v>
      </c>
      <c r="B438" t="s">
        <v>752</v>
      </c>
      <c r="C438" t="s">
        <v>753</v>
      </c>
      <c r="D438">
        <v>1996</v>
      </c>
      <c r="E438">
        <v>136</v>
      </c>
      <c r="F438">
        <v>8</v>
      </c>
      <c r="G438">
        <v>91</v>
      </c>
      <c r="H438">
        <v>13.42</v>
      </c>
    </row>
    <row r="439" spans="1:8">
      <c r="A439">
        <v>437</v>
      </c>
      <c r="B439" t="s">
        <v>754</v>
      </c>
      <c r="C439" t="s">
        <v>755</v>
      </c>
      <c r="D439">
        <v>2007</v>
      </c>
      <c r="E439">
        <v>112</v>
      </c>
      <c r="F439">
        <v>8</v>
      </c>
      <c r="G439">
        <v>92</v>
      </c>
      <c r="H439">
        <v>5.99</v>
      </c>
    </row>
    <row r="440" spans="1:8">
      <c r="A440">
        <v>438</v>
      </c>
      <c r="B440" t="s">
        <v>756</v>
      </c>
      <c r="C440" t="s">
        <v>730</v>
      </c>
      <c r="D440">
        <v>2014</v>
      </c>
      <c r="E440">
        <v>93</v>
      </c>
      <c r="F440">
        <v>8</v>
      </c>
      <c r="G440">
        <v>85</v>
      </c>
      <c r="H440">
        <v>0.86</v>
      </c>
    </row>
    <row r="441" spans="1:8">
      <c r="A441">
        <v>439</v>
      </c>
      <c r="B441" t="s">
        <v>757</v>
      </c>
      <c r="C441" t="s">
        <v>758</v>
      </c>
      <c r="D441">
        <v>2004</v>
      </c>
      <c r="E441">
        <v>126</v>
      </c>
      <c r="F441">
        <v>8</v>
      </c>
      <c r="G441">
        <v>74</v>
      </c>
      <c r="H441">
        <v>2.09</v>
      </c>
    </row>
    <row r="442" spans="1:8" hidden="1">
      <c r="A442">
        <v>440</v>
      </c>
      <c r="B442" t="s">
        <v>759</v>
      </c>
      <c r="C442" t="s">
        <v>760</v>
      </c>
      <c r="D442">
        <v>2001</v>
      </c>
      <c r="E442">
        <v>137</v>
      </c>
      <c r="F442">
        <v>8</v>
      </c>
      <c r="G442">
        <v>0</v>
      </c>
      <c r="H442">
        <v>0</v>
      </c>
    </row>
    <row r="443" spans="1:8">
      <c r="A443">
        <v>441</v>
      </c>
      <c r="B443" t="s">
        <v>761</v>
      </c>
      <c r="C443" t="s">
        <v>481</v>
      </c>
      <c r="D443">
        <v>1972</v>
      </c>
      <c r="E443">
        <v>91</v>
      </c>
      <c r="F443">
        <v>8</v>
      </c>
      <c r="G443">
        <v>0</v>
      </c>
      <c r="H443">
        <v>1.74</v>
      </c>
    </row>
    <row r="444" spans="1:8" hidden="1">
      <c r="A444">
        <v>442</v>
      </c>
      <c r="B444" t="s">
        <v>762</v>
      </c>
      <c r="C444" t="s">
        <v>227</v>
      </c>
      <c r="D444">
        <v>1945</v>
      </c>
      <c r="E444">
        <v>86</v>
      </c>
      <c r="F444">
        <v>8</v>
      </c>
      <c r="G444">
        <v>92</v>
      </c>
      <c r="H444">
        <v>0</v>
      </c>
    </row>
    <row r="445" spans="1:8">
      <c r="A445">
        <v>443</v>
      </c>
      <c r="B445" t="s">
        <v>763</v>
      </c>
      <c r="C445" t="s">
        <v>472</v>
      </c>
      <c r="D445">
        <v>1983</v>
      </c>
      <c r="E445">
        <v>125</v>
      </c>
      <c r="F445">
        <v>8</v>
      </c>
      <c r="G445">
        <v>0</v>
      </c>
      <c r="H445">
        <v>0.01</v>
      </c>
    </row>
    <row r="446" spans="1:8" hidden="1">
      <c r="A446">
        <v>444</v>
      </c>
      <c r="B446" t="s">
        <v>764</v>
      </c>
      <c r="C446" t="s">
        <v>765</v>
      </c>
      <c r="D446">
        <v>1995</v>
      </c>
      <c r="E446">
        <v>181</v>
      </c>
      <c r="F446">
        <v>8</v>
      </c>
      <c r="G446">
        <v>0</v>
      </c>
      <c r="H446">
        <v>0</v>
      </c>
    </row>
    <row r="447" spans="1:8">
      <c r="A447">
        <v>445</v>
      </c>
      <c r="B447" t="s">
        <v>766</v>
      </c>
      <c r="C447" t="s">
        <v>767</v>
      </c>
      <c r="D447">
        <v>2008</v>
      </c>
      <c r="E447">
        <v>130</v>
      </c>
      <c r="F447">
        <v>8</v>
      </c>
      <c r="G447">
        <v>68</v>
      </c>
      <c r="H447">
        <v>1.5</v>
      </c>
    </row>
    <row r="448" spans="1:8">
      <c r="A448">
        <v>446</v>
      </c>
      <c r="B448" t="s">
        <v>768</v>
      </c>
      <c r="C448" t="s">
        <v>769</v>
      </c>
      <c r="D448">
        <v>2007</v>
      </c>
      <c r="E448">
        <v>96</v>
      </c>
      <c r="F448">
        <v>8</v>
      </c>
      <c r="G448">
        <v>90</v>
      </c>
      <c r="H448">
        <v>4.45</v>
      </c>
    </row>
    <row r="449" spans="1:8">
      <c r="A449">
        <v>447</v>
      </c>
      <c r="B449" t="s">
        <v>770</v>
      </c>
      <c r="C449" t="s">
        <v>771</v>
      </c>
      <c r="D449">
        <v>2016</v>
      </c>
      <c r="E449">
        <v>184</v>
      </c>
      <c r="F449">
        <v>8</v>
      </c>
      <c r="G449">
        <v>0</v>
      </c>
      <c r="H449">
        <v>1.78</v>
      </c>
    </row>
    <row r="450" spans="1:8" hidden="1">
      <c r="A450">
        <v>448</v>
      </c>
      <c r="B450" t="s">
        <v>772</v>
      </c>
      <c r="C450" t="s">
        <v>568</v>
      </c>
      <c r="D450">
        <v>1954</v>
      </c>
      <c r="E450">
        <v>108</v>
      </c>
      <c r="F450">
        <v>8</v>
      </c>
      <c r="G450">
        <v>0</v>
      </c>
      <c r="H450">
        <v>0</v>
      </c>
    </row>
    <row r="451" spans="1:8">
      <c r="A451">
        <v>449</v>
      </c>
      <c r="B451" t="s">
        <v>773</v>
      </c>
      <c r="C451" t="s">
        <v>527</v>
      </c>
      <c r="D451">
        <v>1998</v>
      </c>
      <c r="E451">
        <v>127</v>
      </c>
      <c r="F451">
        <v>8</v>
      </c>
      <c r="G451">
        <v>73</v>
      </c>
      <c r="H451">
        <v>0.35</v>
      </c>
    </row>
    <row r="452" spans="1:8" hidden="1">
      <c r="A452">
        <v>450</v>
      </c>
      <c r="B452" t="s">
        <v>774</v>
      </c>
      <c r="C452" t="s">
        <v>775</v>
      </c>
      <c r="D452">
        <v>2020</v>
      </c>
      <c r="E452">
        <v>101</v>
      </c>
      <c r="F452">
        <v>8</v>
      </c>
      <c r="G452">
        <v>97</v>
      </c>
      <c r="H452">
        <v>0</v>
      </c>
    </row>
    <row r="453" spans="1:8">
      <c r="A453">
        <v>451</v>
      </c>
      <c r="B453" t="s">
        <v>776</v>
      </c>
      <c r="C453" t="s">
        <v>534</v>
      </c>
      <c r="D453">
        <v>2018</v>
      </c>
      <c r="E453">
        <v>188</v>
      </c>
      <c r="F453">
        <v>8</v>
      </c>
      <c r="G453">
        <v>86</v>
      </c>
      <c r="H453">
        <v>0.03</v>
      </c>
    </row>
    <row r="454" spans="1:8">
      <c r="A454">
        <v>452</v>
      </c>
      <c r="B454" t="s">
        <v>777</v>
      </c>
      <c r="C454" t="s">
        <v>778</v>
      </c>
      <c r="D454">
        <v>1987</v>
      </c>
      <c r="E454">
        <v>104</v>
      </c>
      <c r="F454">
        <v>8</v>
      </c>
      <c r="G454">
        <v>88</v>
      </c>
      <c r="H454">
        <v>4.54</v>
      </c>
    </row>
    <row r="455" spans="1:8" hidden="1">
      <c r="A455">
        <v>453</v>
      </c>
      <c r="B455" t="s">
        <v>779</v>
      </c>
      <c r="C455" t="s">
        <v>472</v>
      </c>
      <c r="D455">
        <v>1962</v>
      </c>
      <c r="E455">
        <v>95</v>
      </c>
      <c r="F455">
        <v>8</v>
      </c>
      <c r="G455">
        <v>0</v>
      </c>
      <c r="H455">
        <v>0</v>
      </c>
    </row>
    <row r="456" spans="1:8">
      <c r="A456">
        <v>454</v>
      </c>
      <c r="B456" t="s">
        <v>780</v>
      </c>
      <c r="C456" t="s">
        <v>781</v>
      </c>
      <c r="D456">
        <v>2003</v>
      </c>
      <c r="E456">
        <v>103</v>
      </c>
      <c r="F456">
        <v>8</v>
      </c>
      <c r="G456">
        <v>85</v>
      </c>
      <c r="H456">
        <v>2.38</v>
      </c>
    </row>
    <row r="457" spans="1:8">
      <c r="A457">
        <v>455</v>
      </c>
      <c r="B457" t="s">
        <v>782</v>
      </c>
      <c r="C457" t="s">
        <v>783</v>
      </c>
      <c r="D457">
        <v>2014</v>
      </c>
      <c r="E457">
        <v>160</v>
      </c>
      <c r="F457">
        <v>8</v>
      </c>
      <c r="G457">
        <v>0</v>
      </c>
      <c r="H457">
        <v>0.9</v>
      </c>
    </row>
    <row r="458" spans="1:8">
      <c r="A458">
        <v>456</v>
      </c>
      <c r="B458" t="s">
        <v>784</v>
      </c>
      <c r="C458" t="s">
        <v>744</v>
      </c>
      <c r="D458">
        <v>2010</v>
      </c>
      <c r="E458">
        <v>115</v>
      </c>
      <c r="F458">
        <v>8</v>
      </c>
      <c r="G458">
        <v>71</v>
      </c>
      <c r="H458">
        <v>0.1</v>
      </c>
    </row>
    <row r="459" spans="1:8">
      <c r="A459">
        <v>457</v>
      </c>
      <c r="B459" t="s">
        <v>785</v>
      </c>
      <c r="C459" t="s">
        <v>347</v>
      </c>
      <c r="D459">
        <v>1940</v>
      </c>
      <c r="E459">
        <v>99</v>
      </c>
      <c r="F459">
        <v>8</v>
      </c>
      <c r="G459">
        <v>96</v>
      </c>
      <c r="H459">
        <v>0.2</v>
      </c>
    </row>
    <row r="460" spans="1:8" hidden="1">
      <c r="A460">
        <v>458</v>
      </c>
      <c r="B460" t="s">
        <v>786</v>
      </c>
      <c r="C460" t="s">
        <v>787</v>
      </c>
      <c r="D460">
        <v>1949</v>
      </c>
      <c r="E460">
        <v>106</v>
      </c>
      <c r="F460">
        <v>8</v>
      </c>
      <c r="G460">
        <v>0</v>
      </c>
      <c r="H460">
        <v>0</v>
      </c>
    </row>
    <row r="461" spans="1:8" hidden="1">
      <c r="A461">
        <v>459</v>
      </c>
      <c r="B461" t="s">
        <v>788</v>
      </c>
      <c r="C461" t="s">
        <v>94</v>
      </c>
      <c r="D461">
        <v>1962</v>
      </c>
      <c r="E461">
        <v>96</v>
      </c>
      <c r="F461">
        <v>8</v>
      </c>
      <c r="G461">
        <v>0</v>
      </c>
      <c r="H461">
        <v>0</v>
      </c>
    </row>
    <row r="462" spans="1:8" hidden="1">
      <c r="A462">
        <v>460</v>
      </c>
      <c r="B462" t="s">
        <v>789</v>
      </c>
      <c r="C462" t="s">
        <v>790</v>
      </c>
      <c r="D462">
        <v>1962</v>
      </c>
      <c r="E462">
        <v>95</v>
      </c>
      <c r="F462">
        <v>8</v>
      </c>
      <c r="G462">
        <v>0</v>
      </c>
      <c r="H462">
        <v>0</v>
      </c>
    </row>
    <row r="463" spans="1:8">
      <c r="A463">
        <v>461</v>
      </c>
      <c r="B463" t="s">
        <v>791</v>
      </c>
      <c r="C463" t="s">
        <v>792</v>
      </c>
      <c r="D463">
        <v>1998</v>
      </c>
      <c r="E463">
        <v>110</v>
      </c>
      <c r="F463">
        <v>8</v>
      </c>
      <c r="G463">
        <v>80</v>
      </c>
      <c r="H463">
        <v>5.6</v>
      </c>
    </row>
    <row r="464" spans="1:8" hidden="1">
      <c r="A464">
        <v>462</v>
      </c>
      <c r="B464" t="s">
        <v>793</v>
      </c>
      <c r="C464" t="s">
        <v>794</v>
      </c>
      <c r="D464">
        <v>2004</v>
      </c>
      <c r="E464">
        <v>127</v>
      </c>
      <c r="F464">
        <v>8</v>
      </c>
      <c r="G464">
        <v>0</v>
      </c>
      <c r="H464">
        <v>0</v>
      </c>
    </row>
    <row r="465" spans="1:8" hidden="1">
      <c r="A465">
        <v>463</v>
      </c>
      <c r="B465" t="s">
        <v>795</v>
      </c>
      <c r="C465" t="s">
        <v>796</v>
      </c>
      <c r="D465">
        <v>1945</v>
      </c>
      <c r="E465">
        <v>103</v>
      </c>
      <c r="F465">
        <v>8</v>
      </c>
      <c r="G465">
        <v>0</v>
      </c>
      <c r="H465">
        <v>0</v>
      </c>
    </row>
    <row r="466" spans="1:8">
      <c r="A466">
        <v>464</v>
      </c>
      <c r="B466" t="s">
        <v>797</v>
      </c>
      <c r="C466" t="s">
        <v>798</v>
      </c>
      <c r="D466">
        <v>2004</v>
      </c>
      <c r="E466">
        <v>140</v>
      </c>
      <c r="F466">
        <v>8</v>
      </c>
      <c r="G466">
        <v>64</v>
      </c>
      <c r="H466">
        <v>1.1100000000000001</v>
      </c>
    </row>
    <row r="467" spans="1:8" hidden="1">
      <c r="A467">
        <v>465</v>
      </c>
      <c r="B467" t="s">
        <v>799</v>
      </c>
      <c r="C467" t="s">
        <v>481</v>
      </c>
      <c r="D467">
        <v>1963</v>
      </c>
      <c r="E467">
        <v>81</v>
      </c>
      <c r="F467">
        <v>8</v>
      </c>
      <c r="G467">
        <v>0</v>
      </c>
      <c r="H467">
        <v>0</v>
      </c>
    </row>
    <row r="468" spans="1:8">
      <c r="A468">
        <v>466</v>
      </c>
      <c r="B468" t="s">
        <v>800</v>
      </c>
      <c r="C468" t="s">
        <v>166</v>
      </c>
      <c r="D468">
        <v>2006</v>
      </c>
      <c r="E468">
        <v>144</v>
      </c>
      <c r="F468">
        <v>8</v>
      </c>
      <c r="G468">
        <v>0</v>
      </c>
      <c r="H468">
        <v>2.2200000000000002</v>
      </c>
    </row>
    <row r="469" spans="1:8">
      <c r="A469">
        <v>467</v>
      </c>
      <c r="B469" t="s">
        <v>801</v>
      </c>
      <c r="C469" t="s">
        <v>559</v>
      </c>
      <c r="D469">
        <v>2013</v>
      </c>
      <c r="E469">
        <v>144</v>
      </c>
      <c r="F469">
        <v>8</v>
      </c>
      <c r="G469">
        <v>0</v>
      </c>
      <c r="H469">
        <v>1.08</v>
      </c>
    </row>
    <row r="470" spans="1:8" hidden="1">
      <c r="A470">
        <v>468</v>
      </c>
      <c r="B470" t="s">
        <v>802</v>
      </c>
      <c r="C470" t="s">
        <v>803</v>
      </c>
      <c r="D470">
        <v>2009</v>
      </c>
      <c r="E470">
        <v>128</v>
      </c>
      <c r="F470">
        <v>8</v>
      </c>
      <c r="G470">
        <v>0</v>
      </c>
      <c r="H470">
        <v>0</v>
      </c>
    </row>
    <row r="471" spans="1:8" hidden="1">
      <c r="A471">
        <v>469</v>
      </c>
      <c r="B471" t="s">
        <v>804</v>
      </c>
      <c r="C471" t="s">
        <v>805</v>
      </c>
      <c r="D471">
        <v>1994</v>
      </c>
      <c r="E471">
        <v>160</v>
      </c>
      <c r="F471">
        <v>8</v>
      </c>
      <c r="G471">
        <v>0</v>
      </c>
      <c r="H471">
        <v>0</v>
      </c>
    </row>
    <row r="472" spans="1:8" hidden="1">
      <c r="A472">
        <v>470</v>
      </c>
      <c r="B472" t="s">
        <v>806</v>
      </c>
      <c r="C472" t="s">
        <v>807</v>
      </c>
      <c r="D472">
        <v>2001</v>
      </c>
      <c r="E472">
        <v>110</v>
      </c>
      <c r="F472">
        <v>8</v>
      </c>
      <c r="G472">
        <v>0</v>
      </c>
      <c r="H472">
        <v>0</v>
      </c>
    </row>
    <row r="473" spans="1:8">
      <c r="A473">
        <v>471</v>
      </c>
      <c r="B473" t="s">
        <v>808</v>
      </c>
      <c r="C473" t="s">
        <v>77</v>
      </c>
      <c r="D473">
        <v>1997</v>
      </c>
      <c r="E473">
        <v>194</v>
      </c>
      <c r="F473">
        <v>7.9</v>
      </c>
      <c r="G473">
        <v>75</v>
      </c>
      <c r="H473">
        <v>659.33</v>
      </c>
    </row>
    <row r="474" spans="1:8" hidden="1">
      <c r="A474">
        <v>472</v>
      </c>
      <c r="B474" t="s">
        <v>809</v>
      </c>
      <c r="C474" t="s">
        <v>810</v>
      </c>
      <c r="D474">
        <v>2023</v>
      </c>
      <c r="E474">
        <v>169</v>
      </c>
      <c r="F474">
        <v>7.9</v>
      </c>
      <c r="G474">
        <v>78</v>
      </c>
      <c r="H474">
        <v>0</v>
      </c>
    </row>
    <row r="475" spans="1:8">
      <c r="A475">
        <v>473</v>
      </c>
      <c r="B475" t="s">
        <v>811</v>
      </c>
      <c r="C475" t="s">
        <v>77</v>
      </c>
      <c r="D475">
        <v>2009</v>
      </c>
      <c r="E475">
        <v>162</v>
      </c>
      <c r="F475">
        <v>7.9</v>
      </c>
      <c r="G475">
        <v>83</v>
      </c>
      <c r="H475">
        <v>760.51</v>
      </c>
    </row>
    <row r="476" spans="1:8">
      <c r="A476">
        <v>474</v>
      </c>
      <c r="B476" t="s">
        <v>812</v>
      </c>
      <c r="C476" t="s">
        <v>813</v>
      </c>
      <c r="D476">
        <v>2022</v>
      </c>
      <c r="E476">
        <v>102</v>
      </c>
      <c r="F476">
        <v>7.9</v>
      </c>
      <c r="G476">
        <v>73</v>
      </c>
      <c r="H476">
        <v>168.46</v>
      </c>
    </row>
    <row r="477" spans="1:8" hidden="1">
      <c r="A477">
        <v>475</v>
      </c>
      <c r="B477" t="s">
        <v>814</v>
      </c>
      <c r="C477" t="s">
        <v>815</v>
      </c>
      <c r="D477">
        <v>2021</v>
      </c>
      <c r="E477">
        <v>242</v>
      </c>
      <c r="F477">
        <v>7.9</v>
      </c>
      <c r="G477">
        <v>54</v>
      </c>
      <c r="H477">
        <v>0</v>
      </c>
    </row>
    <row r="478" spans="1:8">
      <c r="A478">
        <v>476</v>
      </c>
      <c r="B478" t="s">
        <v>816</v>
      </c>
      <c r="C478" t="s">
        <v>225</v>
      </c>
      <c r="D478">
        <v>2016</v>
      </c>
      <c r="E478">
        <v>116</v>
      </c>
      <c r="F478">
        <v>7.9</v>
      </c>
      <c r="G478">
        <v>81</v>
      </c>
      <c r="H478">
        <v>100.55</v>
      </c>
    </row>
    <row r="479" spans="1:8">
      <c r="A479">
        <v>477</v>
      </c>
      <c r="B479" t="s">
        <v>817</v>
      </c>
      <c r="C479" t="s">
        <v>389</v>
      </c>
      <c r="D479">
        <v>2009</v>
      </c>
      <c r="E479">
        <v>87</v>
      </c>
      <c r="F479">
        <v>7.9</v>
      </c>
      <c r="G479">
        <v>83</v>
      </c>
      <c r="H479">
        <v>21</v>
      </c>
    </row>
    <row r="480" spans="1:8">
      <c r="A480">
        <v>478</v>
      </c>
      <c r="B480" t="s">
        <v>818</v>
      </c>
      <c r="C480" t="s">
        <v>819</v>
      </c>
      <c r="D480">
        <v>2019</v>
      </c>
      <c r="E480">
        <v>130</v>
      </c>
      <c r="F480">
        <v>7.9</v>
      </c>
      <c r="G480">
        <v>82</v>
      </c>
      <c r="H480">
        <v>165.36</v>
      </c>
    </row>
    <row r="481" spans="1:8">
      <c r="A481">
        <v>479</v>
      </c>
      <c r="B481" t="s">
        <v>820</v>
      </c>
      <c r="C481" t="s">
        <v>821</v>
      </c>
      <c r="D481">
        <v>2008</v>
      </c>
      <c r="E481">
        <v>126</v>
      </c>
      <c r="F481">
        <v>7.9</v>
      </c>
      <c r="G481">
        <v>79</v>
      </c>
      <c r="H481">
        <v>318.41000000000003</v>
      </c>
    </row>
    <row r="482" spans="1:8">
      <c r="A482">
        <v>480</v>
      </c>
      <c r="B482" t="s">
        <v>822</v>
      </c>
      <c r="C482" t="s">
        <v>323</v>
      </c>
      <c r="D482">
        <v>2001</v>
      </c>
      <c r="E482">
        <v>147</v>
      </c>
      <c r="F482">
        <v>7.9</v>
      </c>
      <c r="G482">
        <v>86</v>
      </c>
      <c r="H482">
        <v>7.22</v>
      </c>
    </row>
    <row r="483" spans="1:8">
      <c r="A483">
        <v>481</v>
      </c>
      <c r="B483" t="s">
        <v>823</v>
      </c>
      <c r="C483" t="s">
        <v>824</v>
      </c>
      <c r="D483">
        <v>2004</v>
      </c>
      <c r="E483">
        <v>142</v>
      </c>
      <c r="F483">
        <v>7.9</v>
      </c>
      <c r="G483">
        <v>82</v>
      </c>
      <c r="H483">
        <v>249.36</v>
      </c>
    </row>
    <row r="484" spans="1:8">
      <c r="A484">
        <v>482</v>
      </c>
      <c r="B484" t="s">
        <v>825</v>
      </c>
      <c r="C484" t="s">
        <v>826</v>
      </c>
      <c r="D484">
        <v>2009</v>
      </c>
      <c r="E484">
        <v>127</v>
      </c>
      <c r="F484">
        <v>7.9</v>
      </c>
      <c r="G484">
        <v>82</v>
      </c>
      <c r="H484">
        <v>257.73</v>
      </c>
    </row>
    <row r="485" spans="1:8">
      <c r="A485">
        <v>483</v>
      </c>
      <c r="B485" t="s">
        <v>827</v>
      </c>
      <c r="C485" t="s">
        <v>828</v>
      </c>
      <c r="D485">
        <v>1993</v>
      </c>
      <c r="E485">
        <v>119</v>
      </c>
      <c r="F485">
        <v>7.9</v>
      </c>
      <c r="G485">
        <v>59</v>
      </c>
      <c r="H485">
        <v>12.28</v>
      </c>
    </row>
    <row r="486" spans="1:8">
      <c r="A486">
        <v>484</v>
      </c>
      <c r="B486" t="s">
        <v>829</v>
      </c>
      <c r="C486" t="s">
        <v>277</v>
      </c>
      <c r="D486">
        <v>1997</v>
      </c>
      <c r="E486">
        <v>155</v>
      </c>
      <c r="F486">
        <v>7.9</v>
      </c>
      <c r="G486">
        <v>85</v>
      </c>
      <c r="H486">
        <v>26.4</v>
      </c>
    </row>
    <row r="487" spans="1:8">
      <c r="A487">
        <v>485</v>
      </c>
      <c r="B487" t="s">
        <v>830</v>
      </c>
      <c r="C487" t="s">
        <v>658</v>
      </c>
      <c r="D487">
        <v>1990</v>
      </c>
      <c r="E487">
        <v>105</v>
      </c>
      <c r="F487">
        <v>7.9</v>
      </c>
      <c r="G487">
        <v>74</v>
      </c>
      <c r="H487">
        <v>56.36</v>
      </c>
    </row>
    <row r="488" spans="1:8">
      <c r="A488">
        <v>486</v>
      </c>
      <c r="B488" t="s">
        <v>831</v>
      </c>
      <c r="C488" t="s">
        <v>832</v>
      </c>
      <c r="D488">
        <v>2014</v>
      </c>
      <c r="E488">
        <v>113</v>
      </c>
      <c r="F488">
        <v>7.9</v>
      </c>
      <c r="G488">
        <v>71</v>
      </c>
      <c r="H488">
        <v>100.21</v>
      </c>
    </row>
    <row r="489" spans="1:8">
      <c r="A489">
        <v>487</v>
      </c>
      <c r="B489" t="s">
        <v>833</v>
      </c>
      <c r="C489" t="s">
        <v>834</v>
      </c>
      <c r="D489">
        <v>2012</v>
      </c>
      <c r="E489">
        <v>103</v>
      </c>
      <c r="F489">
        <v>7.9</v>
      </c>
      <c r="G489">
        <v>67</v>
      </c>
      <c r="H489">
        <v>17.739999999999998</v>
      </c>
    </row>
    <row r="490" spans="1:8">
      <c r="A490">
        <v>488</v>
      </c>
      <c r="B490" t="s">
        <v>835</v>
      </c>
      <c r="C490" t="s">
        <v>118</v>
      </c>
      <c r="D490">
        <v>2014</v>
      </c>
      <c r="E490">
        <v>132</v>
      </c>
      <c r="F490">
        <v>7.9</v>
      </c>
      <c r="G490">
        <v>75</v>
      </c>
      <c r="H490">
        <v>233.92</v>
      </c>
    </row>
    <row r="491" spans="1:8">
      <c r="A491">
        <v>489</v>
      </c>
      <c r="B491" t="s">
        <v>836</v>
      </c>
      <c r="C491" t="s">
        <v>837</v>
      </c>
      <c r="D491">
        <v>2004</v>
      </c>
      <c r="E491">
        <v>99</v>
      </c>
      <c r="F491">
        <v>7.9</v>
      </c>
      <c r="G491">
        <v>76</v>
      </c>
      <c r="H491">
        <v>13.54</v>
      </c>
    </row>
    <row r="492" spans="1:8">
      <c r="A492">
        <v>490</v>
      </c>
      <c r="B492" t="s">
        <v>838</v>
      </c>
      <c r="C492" t="s">
        <v>839</v>
      </c>
      <c r="D492">
        <v>2000</v>
      </c>
      <c r="E492">
        <v>122</v>
      </c>
      <c r="F492">
        <v>7.9</v>
      </c>
      <c r="G492">
        <v>90</v>
      </c>
      <c r="H492">
        <v>32.53</v>
      </c>
    </row>
    <row r="493" spans="1:8">
      <c r="A493">
        <v>491</v>
      </c>
      <c r="B493" t="s">
        <v>840</v>
      </c>
      <c r="C493" t="s">
        <v>841</v>
      </c>
      <c r="D493">
        <v>2019</v>
      </c>
      <c r="E493">
        <v>108</v>
      </c>
      <c r="F493">
        <v>7.9</v>
      </c>
      <c r="G493">
        <v>58</v>
      </c>
      <c r="H493">
        <v>33.369999999999997</v>
      </c>
    </row>
    <row r="494" spans="1:8">
      <c r="A494">
        <v>492</v>
      </c>
      <c r="B494" t="s">
        <v>842</v>
      </c>
      <c r="C494" t="s">
        <v>832</v>
      </c>
      <c r="D494">
        <v>2002</v>
      </c>
      <c r="E494">
        <v>119</v>
      </c>
      <c r="F494">
        <v>7.9</v>
      </c>
      <c r="G494">
        <v>68</v>
      </c>
      <c r="H494">
        <v>121.66</v>
      </c>
    </row>
    <row r="495" spans="1:8">
      <c r="A495">
        <v>493</v>
      </c>
      <c r="B495" t="s">
        <v>843</v>
      </c>
      <c r="C495" t="s">
        <v>118</v>
      </c>
      <c r="D495">
        <v>2018</v>
      </c>
      <c r="E495">
        <v>134</v>
      </c>
      <c r="F495">
        <v>7.9</v>
      </c>
      <c r="G495">
        <v>49</v>
      </c>
      <c r="H495">
        <v>216.43</v>
      </c>
    </row>
    <row r="496" spans="1:8">
      <c r="A496">
        <v>494</v>
      </c>
      <c r="B496" t="s">
        <v>844</v>
      </c>
      <c r="C496" t="s">
        <v>841</v>
      </c>
      <c r="D496">
        <v>2017</v>
      </c>
      <c r="E496">
        <v>130</v>
      </c>
      <c r="F496">
        <v>7.9</v>
      </c>
      <c r="G496">
        <v>74</v>
      </c>
      <c r="H496">
        <v>315.06</v>
      </c>
    </row>
    <row r="497" spans="1:8">
      <c r="A497">
        <v>495</v>
      </c>
      <c r="B497" t="s">
        <v>845</v>
      </c>
      <c r="C497" t="s">
        <v>236</v>
      </c>
      <c r="D497">
        <v>1963</v>
      </c>
      <c r="E497">
        <v>113</v>
      </c>
      <c r="F497">
        <v>7.9</v>
      </c>
      <c r="G497">
        <v>83</v>
      </c>
      <c r="H497">
        <v>13.47</v>
      </c>
    </row>
    <row r="498" spans="1:8">
      <c r="A498">
        <v>496</v>
      </c>
      <c r="B498" t="s">
        <v>846</v>
      </c>
      <c r="C498" t="s">
        <v>29</v>
      </c>
      <c r="D498">
        <v>1982</v>
      </c>
      <c r="E498">
        <v>115</v>
      </c>
      <c r="F498">
        <v>7.9</v>
      </c>
      <c r="G498">
        <v>92</v>
      </c>
      <c r="H498">
        <v>435.11</v>
      </c>
    </row>
    <row r="499" spans="1:8">
      <c r="A499">
        <v>497</v>
      </c>
      <c r="B499" t="s">
        <v>847</v>
      </c>
      <c r="C499" t="s">
        <v>848</v>
      </c>
      <c r="D499">
        <v>2001</v>
      </c>
      <c r="E499">
        <v>90</v>
      </c>
      <c r="F499">
        <v>7.9</v>
      </c>
      <c r="G499">
        <v>84</v>
      </c>
      <c r="H499">
        <v>267.67</v>
      </c>
    </row>
    <row r="500" spans="1:8" hidden="1">
      <c r="A500">
        <v>498</v>
      </c>
      <c r="B500" t="s">
        <v>849</v>
      </c>
      <c r="C500" t="s">
        <v>124</v>
      </c>
      <c r="D500">
        <v>1948</v>
      </c>
      <c r="E500">
        <v>80</v>
      </c>
      <c r="F500">
        <v>7.9</v>
      </c>
      <c r="G500">
        <v>73</v>
      </c>
      <c r="H500">
        <v>0</v>
      </c>
    </row>
    <row r="501" spans="1:8">
      <c r="A501">
        <v>499</v>
      </c>
      <c r="B501" t="s">
        <v>850</v>
      </c>
      <c r="C501" t="s">
        <v>851</v>
      </c>
      <c r="D501">
        <v>2012</v>
      </c>
      <c r="E501">
        <v>127</v>
      </c>
      <c r="F501">
        <v>7.9</v>
      </c>
      <c r="G501">
        <v>79</v>
      </c>
      <c r="H501">
        <v>124.99</v>
      </c>
    </row>
    <row r="502" spans="1:8">
      <c r="A502">
        <v>500</v>
      </c>
      <c r="B502" t="s">
        <v>852</v>
      </c>
      <c r="C502" t="s">
        <v>426</v>
      </c>
      <c r="D502">
        <v>2008</v>
      </c>
      <c r="E502">
        <v>107</v>
      </c>
      <c r="F502">
        <v>7.9</v>
      </c>
      <c r="G502">
        <v>67</v>
      </c>
      <c r="H502">
        <v>7.76</v>
      </c>
    </row>
    <row r="503" spans="1:8">
      <c r="A503">
        <v>501</v>
      </c>
      <c r="B503" t="s">
        <v>853</v>
      </c>
      <c r="C503" t="s">
        <v>824</v>
      </c>
      <c r="D503">
        <v>2006</v>
      </c>
      <c r="E503">
        <v>109</v>
      </c>
      <c r="F503">
        <v>7.9</v>
      </c>
      <c r="G503">
        <v>84</v>
      </c>
      <c r="H503">
        <v>35.549999999999997</v>
      </c>
    </row>
    <row r="504" spans="1:8">
      <c r="A504">
        <v>502</v>
      </c>
      <c r="B504" t="s">
        <v>854</v>
      </c>
      <c r="C504" t="s">
        <v>855</v>
      </c>
      <c r="D504">
        <v>1980</v>
      </c>
      <c r="E504">
        <v>133</v>
      </c>
      <c r="F504">
        <v>7.9</v>
      </c>
      <c r="G504">
        <v>60</v>
      </c>
      <c r="H504">
        <v>57.23</v>
      </c>
    </row>
    <row r="505" spans="1:8">
      <c r="A505">
        <v>503</v>
      </c>
      <c r="B505" t="s">
        <v>856</v>
      </c>
      <c r="C505" t="s">
        <v>291</v>
      </c>
      <c r="D505">
        <v>2003</v>
      </c>
      <c r="E505">
        <v>138</v>
      </c>
      <c r="F505">
        <v>7.9</v>
      </c>
      <c r="G505">
        <v>84</v>
      </c>
      <c r="H505">
        <v>90.14</v>
      </c>
    </row>
    <row r="506" spans="1:8">
      <c r="A506">
        <v>504</v>
      </c>
      <c r="B506" t="s">
        <v>857</v>
      </c>
      <c r="C506" t="s">
        <v>858</v>
      </c>
      <c r="D506">
        <v>2013</v>
      </c>
      <c r="E506">
        <v>117</v>
      </c>
      <c r="F506">
        <v>7.9</v>
      </c>
      <c r="G506">
        <v>77</v>
      </c>
      <c r="H506">
        <v>27.3</v>
      </c>
    </row>
    <row r="507" spans="1:8">
      <c r="A507">
        <v>505</v>
      </c>
      <c r="B507" t="s">
        <v>859</v>
      </c>
      <c r="C507" t="s">
        <v>860</v>
      </c>
      <c r="D507">
        <v>2009</v>
      </c>
      <c r="E507">
        <v>112</v>
      </c>
      <c r="F507">
        <v>7.9</v>
      </c>
      <c r="G507">
        <v>81</v>
      </c>
      <c r="H507">
        <v>115.65</v>
      </c>
    </row>
    <row r="508" spans="1:8">
      <c r="A508">
        <v>506</v>
      </c>
      <c r="B508" t="s">
        <v>861</v>
      </c>
      <c r="C508" t="s">
        <v>862</v>
      </c>
      <c r="D508">
        <v>2019</v>
      </c>
      <c r="E508">
        <v>137</v>
      </c>
      <c r="F508">
        <v>7.9</v>
      </c>
      <c r="G508">
        <v>94</v>
      </c>
      <c r="H508">
        <v>2</v>
      </c>
    </row>
    <row r="509" spans="1:8">
      <c r="A509">
        <v>507</v>
      </c>
      <c r="B509" t="s">
        <v>863</v>
      </c>
      <c r="C509" t="s">
        <v>834</v>
      </c>
      <c r="D509">
        <v>2017</v>
      </c>
      <c r="E509">
        <v>113</v>
      </c>
      <c r="F509">
        <v>7.9</v>
      </c>
      <c r="G509">
        <v>66</v>
      </c>
      <c r="H509">
        <v>132.41999999999999</v>
      </c>
    </row>
    <row r="510" spans="1:8">
      <c r="A510">
        <v>508</v>
      </c>
      <c r="B510" t="s">
        <v>864</v>
      </c>
      <c r="C510" t="s">
        <v>865</v>
      </c>
      <c r="D510">
        <v>1976</v>
      </c>
      <c r="E510">
        <v>138</v>
      </c>
      <c r="F510">
        <v>7.9</v>
      </c>
      <c r="G510">
        <v>84</v>
      </c>
      <c r="H510">
        <v>70.599999999999994</v>
      </c>
    </row>
    <row r="511" spans="1:8">
      <c r="A511">
        <v>509</v>
      </c>
      <c r="B511" t="s">
        <v>866</v>
      </c>
      <c r="C511" t="s">
        <v>215</v>
      </c>
      <c r="D511">
        <v>1999</v>
      </c>
      <c r="E511">
        <v>92</v>
      </c>
      <c r="F511">
        <v>7.9</v>
      </c>
      <c r="G511">
        <v>88</v>
      </c>
      <c r="H511">
        <v>245.85</v>
      </c>
    </row>
    <row r="512" spans="1:8" hidden="1">
      <c r="A512">
        <v>510</v>
      </c>
      <c r="B512" t="s">
        <v>867</v>
      </c>
      <c r="C512" t="s">
        <v>496</v>
      </c>
      <c r="D512">
        <v>1956</v>
      </c>
      <c r="E512">
        <v>119</v>
      </c>
      <c r="F512">
        <v>7.9</v>
      </c>
      <c r="G512">
        <v>94</v>
      </c>
      <c r="H512">
        <v>0</v>
      </c>
    </row>
    <row r="513" spans="1:8">
      <c r="A513">
        <v>511</v>
      </c>
      <c r="B513" t="s">
        <v>868</v>
      </c>
      <c r="C513" t="s">
        <v>437</v>
      </c>
      <c r="D513">
        <v>2014</v>
      </c>
      <c r="E513">
        <v>165</v>
      </c>
      <c r="F513">
        <v>7.9</v>
      </c>
      <c r="G513">
        <v>100</v>
      </c>
      <c r="H513">
        <v>25.38</v>
      </c>
    </row>
    <row r="514" spans="1:8">
      <c r="A514">
        <v>512</v>
      </c>
      <c r="B514" t="s">
        <v>869</v>
      </c>
      <c r="C514" t="s">
        <v>408</v>
      </c>
      <c r="D514">
        <v>1984</v>
      </c>
      <c r="E514">
        <v>82</v>
      </c>
      <c r="F514">
        <v>7.9</v>
      </c>
      <c r="G514">
        <v>92</v>
      </c>
      <c r="H514">
        <v>4.74</v>
      </c>
    </row>
    <row r="515" spans="1:8">
      <c r="A515">
        <v>513</v>
      </c>
      <c r="B515" t="s">
        <v>870</v>
      </c>
      <c r="C515" t="s">
        <v>196</v>
      </c>
      <c r="D515">
        <v>1993</v>
      </c>
      <c r="E515">
        <v>144</v>
      </c>
      <c r="F515">
        <v>7.9</v>
      </c>
      <c r="G515">
        <v>66</v>
      </c>
      <c r="H515">
        <v>36.950000000000003</v>
      </c>
    </row>
    <row r="516" spans="1:8" hidden="1">
      <c r="A516">
        <v>514</v>
      </c>
      <c r="B516" t="s">
        <v>871</v>
      </c>
      <c r="C516" t="s">
        <v>872</v>
      </c>
      <c r="D516">
        <v>2007</v>
      </c>
      <c r="E516">
        <v>87</v>
      </c>
      <c r="F516">
        <v>7.9</v>
      </c>
      <c r="G516">
        <v>0</v>
      </c>
      <c r="H516">
        <v>0</v>
      </c>
    </row>
    <row r="517" spans="1:8">
      <c r="A517">
        <v>515</v>
      </c>
      <c r="B517" t="s">
        <v>873</v>
      </c>
      <c r="C517" t="s">
        <v>874</v>
      </c>
      <c r="D517">
        <v>1993</v>
      </c>
      <c r="E517">
        <v>180</v>
      </c>
      <c r="F517">
        <v>7.9</v>
      </c>
      <c r="G517">
        <v>47</v>
      </c>
      <c r="H517">
        <v>4.5</v>
      </c>
    </row>
    <row r="518" spans="1:8">
      <c r="A518">
        <v>516</v>
      </c>
      <c r="B518" t="s">
        <v>875</v>
      </c>
      <c r="C518" t="s">
        <v>321</v>
      </c>
      <c r="D518">
        <v>1985</v>
      </c>
      <c r="E518">
        <v>132</v>
      </c>
      <c r="F518">
        <v>7.9</v>
      </c>
      <c r="G518">
        <v>84</v>
      </c>
      <c r="H518">
        <v>9.93</v>
      </c>
    </row>
    <row r="519" spans="1:8">
      <c r="A519">
        <v>517</v>
      </c>
      <c r="B519" t="s">
        <v>876</v>
      </c>
      <c r="C519" t="s">
        <v>877</v>
      </c>
      <c r="D519">
        <v>1995</v>
      </c>
      <c r="E519">
        <v>83</v>
      </c>
      <c r="F519">
        <v>7.9</v>
      </c>
      <c r="G519">
        <v>76</v>
      </c>
      <c r="H519">
        <v>0.52</v>
      </c>
    </row>
    <row r="520" spans="1:8">
      <c r="A520">
        <v>518</v>
      </c>
      <c r="B520" t="s">
        <v>878</v>
      </c>
      <c r="C520" t="s">
        <v>879</v>
      </c>
      <c r="D520">
        <v>1993</v>
      </c>
      <c r="E520">
        <v>76</v>
      </c>
      <c r="F520">
        <v>7.9</v>
      </c>
      <c r="G520">
        <v>82</v>
      </c>
      <c r="H520">
        <v>75.08</v>
      </c>
    </row>
    <row r="521" spans="1:8">
      <c r="A521">
        <v>519</v>
      </c>
      <c r="B521" t="s">
        <v>880</v>
      </c>
      <c r="C521" t="s">
        <v>437</v>
      </c>
      <c r="D521">
        <v>2013</v>
      </c>
      <c r="E521">
        <v>109</v>
      </c>
      <c r="F521">
        <v>7.9</v>
      </c>
      <c r="G521">
        <v>94</v>
      </c>
      <c r="H521">
        <v>8.11</v>
      </c>
    </row>
    <row r="522" spans="1:8">
      <c r="A522">
        <v>520</v>
      </c>
      <c r="B522" t="s">
        <v>881</v>
      </c>
      <c r="C522" t="s">
        <v>52</v>
      </c>
      <c r="D522">
        <v>1964</v>
      </c>
      <c r="E522">
        <v>99</v>
      </c>
      <c r="F522">
        <v>7.9</v>
      </c>
      <c r="G522">
        <v>65</v>
      </c>
      <c r="H522">
        <v>14.5</v>
      </c>
    </row>
    <row r="523" spans="1:8">
      <c r="A523">
        <v>521</v>
      </c>
      <c r="B523" t="s">
        <v>882</v>
      </c>
      <c r="C523" t="s">
        <v>152</v>
      </c>
      <c r="D523">
        <v>1960</v>
      </c>
      <c r="E523">
        <v>197</v>
      </c>
      <c r="F523">
        <v>7.9</v>
      </c>
      <c r="G523">
        <v>87</v>
      </c>
      <c r="H523">
        <v>30</v>
      </c>
    </row>
    <row r="524" spans="1:8">
      <c r="A524">
        <v>522</v>
      </c>
      <c r="B524" t="s">
        <v>883</v>
      </c>
      <c r="C524" t="s">
        <v>200</v>
      </c>
      <c r="D524">
        <v>2008</v>
      </c>
      <c r="E524">
        <v>109</v>
      </c>
      <c r="F524">
        <v>7.9</v>
      </c>
      <c r="G524">
        <v>80</v>
      </c>
      <c r="H524">
        <v>26.24</v>
      </c>
    </row>
    <row r="525" spans="1:8">
      <c r="A525">
        <v>523</v>
      </c>
      <c r="B525" t="s">
        <v>884</v>
      </c>
      <c r="C525" t="s">
        <v>420</v>
      </c>
      <c r="D525">
        <v>1951</v>
      </c>
      <c r="E525">
        <v>122</v>
      </c>
      <c r="F525">
        <v>7.9</v>
      </c>
      <c r="G525">
        <v>97</v>
      </c>
      <c r="H525">
        <v>8</v>
      </c>
    </row>
    <row r="526" spans="1:8">
      <c r="A526">
        <v>524</v>
      </c>
      <c r="B526" t="s">
        <v>885</v>
      </c>
      <c r="C526" t="s">
        <v>886</v>
      </c>
      <c r="D526">
        <v>1956</v>
      </c>
      <c r="E526">
        <v>220</v>
      </c>
      <c r="F526">
        <v>7.9</v>
      </c>
      <c r="G526">
        <v>0</v>
      </c>
      <c r="H526">
        <v>93.74</v>
      </c>
    </row>
    <row r="527" spans="1:8">
      <c r="A527">
        <v>525</v>
      </c>
      <c r="B527" t="s">
        <v>887</v>
      </c>
      <c r="C527" t="s">
        <v>851</v>
      </c>
      <c r="D527">
        <v>2000</v>
      </c>
      <c r="E527">
        <v>120</v>
      </c>
      <c r="F527">
        <v>7.9</v>
      </c>
      <c r="G527">
        <v>94</v>
      </c>
      <c r="H527">
        <v>128.08000000000001</v>
      </c>
    </row>
    <row r="528" spans="1:8">
      <c r="A528">
        <v>526</v>
      </c>
      <c r="B528" t="s">
        <v>888</v>
      </c>
      <c r="C528" t="s">
        <v>889</v>
      </c>
      <c r="D528">
        <v>2008</v>
      </c>
      <c r="E528">
        <v>114</v>
      </c>
      <c r="F528">
        <v>7.9</v>
      </c>
      <c r="G528">
        <v>82</v>
      </c>
      <c r="H528">
        <v>2.12</v>
      </c>
    </row>
    <row r="529" spans="1:8">
      <c r="A529">
        <v>527</v>
      </c>
      <c r="B529" t="s">
        <v>890</v>
      </c>
      <c r="C529" t="s">
        <v>891</v>
      </c>
      <c r="D529">
        <v>1969</v>
      </c>
      <c r="E529">
        <v>135</v>
      </c>
      <c r="F529">
        <v>7.9</v>
      </c>
      <c r="G529">
        <v>98</v>
      </c>
      <c r="H529">
        <v>12.06</v>
      </c>
    </row>
    <row r="530" spans="1:8">
      <c r="A530">
        <v>528</v>
      </c>
      <c r="B530" t="s">
        <v>892</v>
      </c>
      <c r="C530" t="s">
        <v>684</v>
      </c>
      <c r="D530">
        <v>1967</v>
      </c>
      <c r="E530">
        <v>110</v>
      </c>
      <c r="F530">
        <v>7.9</v>
      </c>
      <c r="G530">
        <v>76</v>
      </c>
      <c r="H530">
        <v>24.38</v>
      </c>
    </row>
    <row r="531" spans="1:8">
      <c r="A531">
        <v>529</v>
      </c>
      <c r="B531" t="s">
        <v>893</v>
      </c>
      <c r="C531" t="s">
        <v>227</v>
      </c>
      <c r="D531">
        <v>1965</v>
      </c>
      <c r="E531">
        <v>197</v>
      </c>
      <c r="F531">
        <v>7.9</v>
      </c>
      <c r="G531">
        <v>69</v>
      </c>
      <c r="H531">
        <v>111.72</v>
      </c>
    </row>
    <row r="532" spans="1:8">
      <c r="A532">
        <v>530</v>
      </c>
      <c r="B532" t="s">
        <v>894</v>
      </c>
      <c r="C532" t="s">
        <v>895</v>
      </c>
      <c r="D532">
        <v>2014</v>
      </c>
      <c r="E532">
        <v>150</v>
      </c>
      <c r="F532">
        <v>7.9</v>
      </c>
      <c r="G532">
        <v>71</v>
      </c>
      <c r="H532">
        <v>2.63</v>
      </c>
    </row>
    <row r="533" spans="1:8" hidden="1">
      <c r="A533">
        <v>531</v>
      </c>
      <c r="B533" t="s">
        <v>896</v>
      </c>
      <c r="C533" t="s">
        <v>556</v>
      </c>
      <c r="D533">
        <v>1922</v>
      </c>
      <c r="E533">
        <v>94</v>
      </c>
      <c r="F533">
        <v>7.9</v>
      </c>
      <c r="G533">
        <v>0</v>
      </c>
      <c r="H533">
        <v>0</v>
      </c>
    </row>
    <row r="534" spans="1:8" hidden="1">
      <c r="A534">
        <v>532</v>
      </c>
      <c r="B534" t="s">
        <v>897</v>
      </c>
      <c r="C534" t="s">
        <v>898</v>
      </c>
      <c r="D534">
        <v>1962</v>
      </c>
      <c r="E534">
        <v>126</v>
      </c>
      <c r="F534">
        <v>7.9</v>
      </c>
      <c r="G534">
        <v>94</v>
      </c>
      <c r="H534">
        <v>0</v>
      </c>
    </row>
    <row r="535" spans="1:8">
      <c r="A535">
        <v>533</v>
      </c>
      <c r="B535" t="s">
        <v>899</v>
      </c>
      <c r="C535" t="s">
        <v>900</v>
      </c>
      <c r="D535">
        <v>1994</v>
      </c>
      <c r="E535">
        <v>102</v>
      </c>
      <c r="F535">
        <v>7.9</v>
      </c>
      <c r="G535">
        <v>77</v>
      </c>
      <c r="H535">
        <v>2.2000000000000002</v>
      </c>
    </row>
    <row r="536" spans="1:8">
      <c r="A536">
        <v>534</v>
      </c>
      <c r="B536" t="s">
        <v>901</v>
      </c>
      <c r="C536" t="s">
        <v>902</v>
      </c>
      <c r="D536">
        <v>2016</v>
      </c>
      <c r="E536">
        <v>106</v>
      </c>
      <c r="F536">
        <v>7.9</v>
      </c>
      <c r="G536">
        <v>79</v>
      </c>
      <c r="H536">
        <v>3.24</v>
      </c>
    </row>
    <row r="537" spans="1:8" hidden="1">
      <c r="A537">
        <v>535</v>
      </c>
      <c r="B537" t="s">
        <v>903</v>
      </c>
      <c r="C537" t="s">
        <v>699</v>
      </c>
      <c r="D537">
        <v>1971</v>
      </c>
      <c r="E537">
        <v>91</v>
      </c>
      <c r="F537">
        <v>7.9</v>
      </c>
      <c r="G537">
        <v>62</v>
      </c>
      <c r="H537">
        <v>0</v>
      </c>
    </row>
    <row r="538" spans="1:8" hidden="1">
      <c r="A538">
        <v>536</v>
      </c>
      <c r="B538" t="s">
        <v>904</v>
      </c>
      <c r="C538" t="s">
        <v>905</v>
      </c>
      <c r="D538">
        <v>2019</v>
      </c>
      <c r="E538">
        <v>113</v>
      </c>
      <c r="F538">
        <v>7.9</v>
      </c>
      <c r="G538">
        <v>69</v>
      </c>
      <c r="H538">
        <v>0</v>
      </c>
    </row>
    <row r="539" spans="1:8">
      <c r="A539">
        <v>537</v>
      </c>
      <c r="B539" t="s">
        <v>906</v>
      </c>
      <c r="C539" t="s">
        <v>124</v>
      </c>
      <c r="D539">
        <v>1946</v>
      </c>
      <c r="E539">
        <v>102</v>
      </c>
      <c r="F539">
        <v>7.9</v>
      </c>
      <c r="G539">
        <v>100</v>
      </c>
      <c r="H539">
        <v>10.46</v>
      </c>
    </row>
    <row r="540" spans="1:8">
      <c r="A540">
        <v>538</v>
      </c>
      <c r="B540" t="s">
        <v>907</v>
      </c>
      <c r="C540" t="s">
        <v>566</v>
      </c>
      <c r="D540">
        <v>2002</v>
      </c>
      <c r="E540">
        <v>120</v>
      </c>
      <c r="F540">
        <v>7.9</v>
      </c>
      <c r="G540">
        <v>85</v>
      </c>
      <c r="H540">
        <v>53.71</v>
      </c>
    </row>
    <row r="541" spans="1:8">
      <c r="A541">
        <v>539</v>
      </c>
      <c r="B541" t="s">
        <v>908</v>
      </c>
      <c r="C541" t="s">
        <v>909</v>
      </c>
      <c r="D541">
        <v>1968</v>
      </c>
      <c r="E541">
        <v>134</v>
      </c>
      <c r="F541">
        <v>7.9</v>
      </c>
      <c r="G541">
        <v>0</v>
      </c>
      <c r="H541">
        <v>22.28</v>
      </c>
    </row>
    <row r="542" spans="1:8">
      <c r="A542">
        <v>540</v>
      </c>
      <c r="B542" t="s">
        <v>910</v>
      </c>
      <c r="C542" t="s">
        <v>911</v>
      </c>
      <c r="D542">
        <v>2011</v>
      </c>
      <c r="E542">
        <v>100</v>
      </c>
      <c r="F542">
        <v>7.9</v>
      </c>
      <c r="G542">
        <v>89</v>
      </c>
      <c r="H542">
        <v>44.67</v>
      </c>
    </row>
    <row r="543" spans="1:8">
      <c r="A543">
        <v>541</v>
      </c>
      <c r="B543" t="s">
        <v>912</v>
      </c>
      <c r="C543" t="s">
        <v>913</v>
      </c>
      <c r="D543">
        <v>1933</v>
      </c>
      <c r="E543">
        <v>100</v>
      </c>
      <c r="F543">
        <v>7.9</v>
      </c>
      <c r="G543">
        <v>92</v>
      </c>
      <c r="H543">
        <v>10</v>
      </c>
    </row>
    <row r="544" spans="1:8">
      <c r="A544">
        <v>542</v>
      </c>
      <c r="B544" t="s">
        <v>914</v>
      </c>
      <c r="C544" t="s">
        <v>749</v>
      </c>
      <c r="D544">
        <v>2018</v>
      </c>
      <c r="E544">
        <v>121</v>
      </c>
      <c r="F544">
        <v>7.9</v>
      </c>
      <c r="G544">
        <v>93</v>
      </c>
      <c r="H544">
        <v>3.31</v>
      </c>
    </row>
    <row r="545" spans="1:8">
      <c r="A545">
        <v>543</v>
      </c>
      <c r="B545" t="s">
        <v>915</v>
      </c>
      <c r="C545" t="s">
        <v>916</v>
      </c>
      <c r="D545">
        <v>1983</v>
      </c>
      <c r="E545">
        <v>93</v>
      </c>
      <c r="F545">
        <v>7.9</v>
      </c>
      <c r="G545">
        <v>77</v>
      </c>
      <c r="H545">
        <v>20.61</v>
      </c>
    </row>
    <row r="546" spans="1:8" hidden="1">
      <c r="A546">
        <v>544</v>
      </c>
      <c r="B546" t="s">
        <v>917</v>
      </c>
      <c r="C546" t="s">
        <v>152</v>
      </c>
      <c r="D546">
        <v>1956</v>
      </c>
      <c r="E546">
        <v>84</v>
      </c>
      <c r="F546">
        <v>7.9</v>
      </c>
      <c r="G546">
        <v>91</v>
      </c>
      <c r="H546">
        <v>0</v>
      </c>
    </row>
    <row r="547" spans="1:8">
      <c r="A547">
        <v>545</v>
      </c>
      <c r="B547" t="s">
        <v>918</v>
      </c>
      <c r="C547" t="s">
        <v>682</v>
      </c>
      <c r="D547">
        <v>2000</v>
      </c>
      <c r="E547">
        <v>140</v>
      </c>
      <c r="F547">
        <v>7.9</v>
      </c>
      <c r="G547">
        <v>63</v>
      </c>
      <c r="H547">
        <v>4.18</v>
      </c>
    </row>
    <row r="548" spans="1:8">
      <c r="A548">
        <v>546</v>
      </c>
      <c r="B548" t="s">
        <v>919</v>
      </c>
      <c r="C548" t="s">
        <v>513</v>
      </c>
      <c r="D548">
        <v>1993</v>
      </c>
      <c r="E548">
        <v>94</v>
      </c>
      <c r="F548">
        <v>7.9</v>
      </c>
      <c r="G548">
        <v>87</v>
      </c>
      <c r="H548">
        <v>1.32</v>
      </c>
    </row>
    <row r="549" spans="1:8">
      <c r="A549">
        <v>547</v>
      </c>
      <c r="B549" t="s">
        <v>920</v>
      </c>
      <c r="C549" t="s">
        <v>124</v>
      </c>
      <c r="D549">
        <v>1951</v>
      </c>
      <c r="E549">
        <v>101</v>
      </c>
      <c r="F549">
        <v>7.9</v>
      </c>
      <c r="G549">
        <v>88</v>
      </c>
      <c r="H549">
        <v>7.63</v>
      </c>
    </row>
    <row r="550" spans="1:8">
      <c r="A550">
        <v>548</v>
      </c>
      <c r="B550" t="s">
        <v>921</v>
      </c>
      <c r="C550" t="s">
        <v>922</v>
      </c>
      <c r="D550">
        <v>2013</v>
      </c>
      <c r="E550">
        <v>96</v>
      </c>
      <c r="F550">
        <v>7.9</v>
      </c>
      <c r="G550">
        <v>82</v>
      </c>
      <c r="H550">
        <v>1.01</v>
      </c>
    </row>
    <row r="551" spans="1:8">
      <c r="A551">
        <v>549</v>
      </c>
      <c r="B551" t="s">
        <v>923</v>
      </c>
      <c r="C551" t="s">
        <v>742</v>
      </c>
      <c r="D551">
        <v>1970</v>
      </c>
      <c r="E551">
        <v>140</v>
      </c>
      <c r="F551">
        <v>7.9</v>
      </c>
      <c r="G551">
        <v>92</v>
      </c>
      <c r="H551">
        <v>0.37</v>
      </c>
    </row>
    <row r="552" spans="1:8">
      <c r="A552">
        <v>550</v>
      </c>
      <c r="B552" t="s">
        <v>924</v>
      </c>
      <c r="C552" t="s">
        <v>665</v>
      </c>
      <c r="D552">
        <v>1970</v>
      </c>
      <c r="E552">
        <v>172</v>
      </c>
      <c r="F552">
        <v>7.9</v>
      </c>
      <c r="G552">
        <v>86</v>
      </c>
      <c r="H552">
        <v>61.7</v>
      </c>
    </row>
    <row r="553" spans="1:8">
      <c r="A553">
        <v>551</v>
      </c>
      <c r="B553" t="s">
        <v>925</v>
      </c>
      <c r="C553" t="s">
        <v>709</v>
      </c>
      <c r="D553">
        <v>1946</v>
      </c>
      <c r="E553">
        <v>114</v>
      </c>
      <c r="F553">
        <v>7.9</v>
      </c>
      <c r="G553">
        <v>86</v>
      </c>
      <c r="H553">
        <v>6.54</v>
      </c>
    </row>
    <row r="554" spans="1:8">
      <c r="A554">
        <v>552</v>
      </c>
      <c r="B554" t="s">
        <v>926</v>
      </c>
      <c r="C554" t="s">
        <v>243</v>
      </c>
      <c r="D554">
        <v>2009</v>
      </c>
      <c r="E554">
        <v>119</v>
      </c>
      <c r="F554">
        <v>7.9</v>
      </c>
      <c r="G554">
        <v>87</v>
      </c>
      <c r="H554">
        <v>0.11</v>
      </c>
    </row>
    <row r="555" spans="1:8" hidden="1">
      <c r="A555">
        <v>553</v>
      </c>
      <c r="B555" t="s">
        <v>927</v>
      </c>
      <c r="C555" t="s">
        <v>928</v>
      </c>
      <c r="D555">
        <v>1940</v>
      </c>
      <c r="E555">
        <v>112</v>
      </c>
      <c r="F555">
        <v>7.9</v>
      </c>
      <c r="G555">
        <v>96</v>
      </c>
      <c r="H555">
        <v>0</v>
      </c>
    </row>
    <row r="556" spans="1:8">
      <c r="A556">
        <v>554</v>
      </c>
      <c r="B556" t="s">
        <v>929</v>
      </c>
      <c r="C556" t="s">
        <v>930</v>
      </c>
      <c r="D556">
        <v>1958</v>
      </c>
      <c r="E556">
        <v>108</v>
      </c>
      <c r="F556">
        <v>7.9</v>
      </c>
      <c r="G556">
        <v>84</v>
      </c>
      <c r="H556">
        <v>17.57</v>
      </c>
    </row>
    <row r="557" spans="1:8" hidden="1">
      <c r="A557">
        <v>555</v>
      </c>
      <c r="B557" t="s">
        <v>931</v>
      </c>
      <c r="C557" t="s">
        <v>96</v>
      </c>
      <c r="D557">
        <v>1944</v>
      </c>
      <c r="E557">
        <v>118</v>
      </c>
      <c r="F557">
        <v>7.9</v>
      </c>
      <c r="G557">
        <v>0</v>
      </c>
      <c r="H557">
        <v>0</v>
      </c>
    </row>
    <row r="558" spans="1:8" hidden="1">
      <c r="A558">
        <v>556</v>
      </c>
      <c r="B558" t="s">
        <v>932</v>
      </c>
      <c r="C558" t="s">
        <v>933</v>
      </c>
      <c r="D558">
        <v>2004</v>
      </c>
      <c r="E558">
        <v>121</v>
      </c>
      <c r="F558">
        <v>7.9</v>
      </c>
      <c r="G558">
        <v>78</v>
      </c>
      <c r="H558">
        <v>0</v>
      </c>
    </row>
    <row r="559" spans="1:8">
      <c r="A559">
        <v>557</v>
      </c>
      <c r="B559" t="s">
        <v>934</v>
      </c>
      <c r="C559" t="s">
        <v>935</v>
      </c>
      <c r="D559">
        <v>1970</v>
      </c>
      <c r="E559">
        <v>113</v>
      </c>
      <c r="F559">
        <v>7.9</v>
      </c>
      <c r="G559">
        <v>100</v>
      </c>
      <c r="H559">
        <v>0.54</v>
      </c>
    </row>
    <row r="560" spans="1:8">
      <c r="A560">
        <v>558</v>
      </c>
      <c r="B560" t="s">
        <v>936</v>
      </c>
      <c r="C560" t="s">
        <v>937</v>
      </c>
      <c r="D560">
        <v>2012</v>
      </c>
      <c r="E560">
        <v>127</v>
      </c>
      <c r="F560">
        <v>7.9</v>
      </c>
      <c r="G560">
        <v>95</v>
      </c>
      <c r="H560">
        <v>6.74</v>
      </c>
    </row>
    <row r="561" spans="1:8">
      <c r="A561">
        <v>559</v>
      </c>
      <c r="B561" t="s">
        <v>938</v>
      </c>
      <c r="C561" t="s">
        <v>939</v>
      </c>
      <c r="D561">
        <v>2002</v>
      </c>
      <c r="E561">
        <v>112</v>
      </c>
      <c r="F561">
        <v>7.9</v>
      </c>
      <c r="G561">
        <v>86</v>
      </c>
      <c r="H561">
        <v>9.36</v>
      </c>
    </row>
    <row r="562" spans="1:8">
      <c r="A562">
        <v>560</v>
      </c>
      <c r="B562" t="s">
        <v>940</v>
      </c>
      <c r="C562" t="s">
        <v>941</v>
      </c>
      <c r="D562">
        <v>2003</v>
      </c>
      <c r="E562">
        <v>186</v>
      </c>
      <c r="F562">
        <v>7.9</v>
      </c>
      <c r="G562">
        <v>54</v>
      </c>
      <c r="H562">
        <v>1.79</v>
      </c>
    </row>
    <row r="563" spans="1:8" hidden="1">
      <c r="A563">
        <v>561</v>
      </c>
      <c r="B563" t="s">
        <v>942</v>
      </c>
      <c r="C563" t="s">
        <v>943</v>
      </c>
      <c r="D563">
        <v>1934</v>
      </c>
      <c r="E563">
        <v>91</v>
      </c>
      <c r="F563">
        <v>7.9</v>
      </c>
      <c r="G563">
        <v>86</v>
      </c>
      <c r="H563">
        <v>0</v>
      </c>
    </row>
    <row r="564" spans="1:8">
      <c r="A564">
        <v>562</v>
      </c>
      <c r="B564" t="s">
        <v>944</v>
      </c>
      <c r="C564" t="s">
        <v>472</v>
      </c>
      <c r="D564">
        <v>1986</v>
      </c>
      <c r="E564">
        <v>149</v>
      </c>
      <c r="F564">
        <v>7.9</v>
      </c>
      <c r="G564">
        <v>0</v>
      </c>
      <c r="H564">
        <v>0.30000000000000004</v>
      </c>
    </row>
    <row r="565" spans="1:8" hidden="1">
      <c r="A565">
        <v>563</v>
      </c>
      <c r="B565" t="s">
        <v>945</v>
      </c>
      <c r="C565" t="s">
        <v>946</v>
      </c>
      <c r="D565">
        <v>1950</v>
      </c>
      <c r="E565">
        <v>94</v>
      </c>
      <c r="F565">
        <v>7.9</v>
      </c>
      <c r="G565">
        <v>0</v>
      </c>
      <c r="H565">
        <v>0</v>
      </c>
    </row>
    <row r="566" spans="1:8">
      <c r="A566">
        <v>564</v>
      </c>
      <c r="B566" t="s">
        <v>947</v>
      </c>
      <c r="C566" t="s">
        <v>568</v>
      </c>
      <c r="D566">
        <v>1973</v>
      </c>
      <c r="E566">
        <v>123</v>
      </c>
      <c r="F566">
        <v>7.9</v>
      </c>
      <c r="G566">
        <v>0</v>
      </c>
      <c r="H566">
        <v>0.57999999999999996</v>
      </c>
    </row>
    <row r="567" spans="1:8">
      <c r="A567">
        <v>565</v>
      </c>
      <c r="B567" t="s">
        <v>948</v>
      </c>
      <c r="C567" t="s">
        <v>120</v>
      </c>
      <c r="D567">
        <v>1938</v>
      </c>
      <c r="E567">
        <v>102</v>
      </c>
      <c r="F567">
        <v>7.9</v>
      </c>
      <c r="G567">
        <v>97</v>
      </c>
      <c r="H567">
        <v>3.98</v>
      </c>
    </row>
    <row r="568" spans="1:8">
      <c r="A568">
        <v>566</v>
      </c>
      <c r="B568" t="s">
        <v>949</v>
      </c>
      <c r="C568" t="s">
        <v>950</v>
      </c>
      <c r="D568">
        <v>2010</v>
      </c>
      <c r="E568">
        <v>165</v>
      </c>
      <c r="F568">
        <v>7.9</v>
      </c>
      <c r="G568">
        <v>50</v>
      </c>
      <c r="H568">
        <v>4.0199999999999996</v>
      </c>
    </row>
    <row r="569" spans="1:8">
      <c r="A569">
        <v>567</v>
      </c>
      <c r="B569" t="s">
        <v>951</v>
      </c>
      <c r="C569" t="s">
        <v>952</v>
      </c>
      <c r="D569">
        <v>2017</v>
      </c>
      <c r="E569">
        <v>137</v>
      </c>
      <c r="F569">
        <v>7.9</v>
      </c>
      <c r="G569">
        <v>69</v>
      </c>
      <c r="H569">
        <v>1.53</v>
      </c>
    </row>
    <row r="570" spans="1:8" hidden="1">
      <c r="A570">
        <v>568</v>
      </c>
      <c r="B570" t="s">
        <v>953</v>
      </c>
      <c r="C570" t="s">
        <v>120</v>
      </c>
      <c r="D570">
        <v>1945</v>
      </c>
      <c r="E570">
        <v>111</v>
      </c>
      <c r="F570">
        <v>7.9</v>
      </c>
      <c r="G570">
        <v>88</v>
      </c>
      <c r="H570">
        <v>0</v>
      </c>
    </row>
    <row r="571" spans="1:8">
      <c r="A571">
        <v>569</v>
      </c>
      <c r="B571" t="s">
        <v>954</v>
      </c>
      <c r="C571" t="s">
        <v>728</v>
      </c>
      <c r="D571">
        <v>1944</v>
      </c>
      <c r="E571">
        <v>88</v>
      </c>
      <c r="F571">
        <v>7.9</v>
      </c>
      <c r="G571">
        <v>0</v>
      </c>
      <c r="H571">
        <v>4.3600000000000003</v>
      </c>
    </row>
    <row r="572" spans="1:8" hidden="1">
      <c r="A572">
        <v>570</v>
      </c>
      <c r="B572" t="s">
        <v>955</v>
      </c>
      <c r="C572" t="s">
        <v>930</v>
      </c>
      <c r="D572">
        <v>1967</v>
      </c>
      <c r="E572">
        <v>134</v>
      </c>
      <c r="F572">
        <v>7.9</v>
      </c>
      <c r="G572">
        <v>89</v>
      </c>
      <c r="H572">
        <v>0</v>
      </c>
    </row>
    <row r="573" spans="1:8" hidden="1">
      <c r="A573">
        <v>571</v>
      </c>
      <c r="B573" t="s">
        <v>956</v>
      </c>
      <c r="C573" t="s">
        <v>957</v>
      </c>
      <c r="D573">
        <v>1950</v>
      </c>
      <c r="E573">
        <v>104</v>
      </c>
      <c r="F573">
        <v>7.9</v>
      </c>
      <c r="G573">
        <v>0</v>
      </c>
      <c r="H573">
        <v>0</v>
      </c>
    </row>
    <row r="574" spans="1:8" hidden="1">
      <c r="A574">
        <v>572</v>
      </c>
      <c r="B574" t="s">
        <v>958</v>
      </c>
      <c r="C574" t="s">
        <v>959</v>
      </c>
      <c r="D574">
        <v>1941</v>
      </c>
      <c r="E574">
        <v>90</v>
      </c>
      <c r="F574">
        <v>7.9</v>
      </c>
      <c r="G574">
        <v>0</v>
      </c>
      <c r="H574">
        <v>0</v>
      </c>
    </row>
    <row r="575" spans="1:8">
      <c r="A575">
        <v>573</v>
      </c>
      <c r="B575" t="s">
        <v>960</v>
      </c>
      <c r="C575" t="s">
        <v>781</v>
      </c>
      <c r="D575">
        <v>2004</v>
      </c>
      <c r="E575">
        <v>88</v>
      </c>
      <c r="F575">
        <v>7.9</v>
      </c>
      <c r="G575">
        <v>72</v>
      </c>
      <c r="H575">
        <v>0.24</v>
      </c>
    </row>
    <row r="576" spans="1:8" hidden="1">
      <c r="A576">
        <v>574</v>
      </c>
      <c r="B576" t="s">
        <v>961</v>
      </c>
      <c r="C576" t="s">
        <v>858</v>
      </c>
      <c r="D576">
        <v>2005</v>
      </c>
      <c r="E576">
        <v>129</v>
      </c>
      <c r="F576">
        <v>7.9</v>
      </c>
      <c r="G576">
        <v>81</v>
      </c>
      <c r="H576">
        <v>0</v>
      </c>
    </row>
    <row r="577" spans="1:8">
      <c r="A577">
        <v>575</v>
      </c>
      <c r="B577" t="s">
        <v>962</v>
      </c>
      <c r="C577" t="s">
        <v>963</v>
      </c>
      <c r="D577">
        <v>2014</v>
      </c>
      <c r="E577">
        <v>96</v>
      </c>
      <c r="F577">
        <v>7.9</v>
      </c>
      <c r="G577">
        <v>71</v>
      </c>
      <c r="H577">
        <v>0.1</v>
      </c>
    </row>
    <row r="578" spans="1:8" hidden="1">
      <c r="A578">
        <v>576</v>
      </c>
      <c r="B578" t="s">
        <v>964</v>
      </c>
      <c r="C578" t="s">
        <v>94</v>
      </c>
      <c r="D578">
        <v>1980</v>
      </c>
      <c r="E578">
        <v>162</v>
      </c>
      <c r="F578">
        <v>7.9</v>
      </c>
      <c r="G578">
        <v>84</v>
      </c>
      <c r="H578">
        <v>0</v>
      </c>
    </row>
    <row r="579" spans="1:8">
      <c r="A579">
        <v>577</v>
      </c>
      <c r="B579" t="s">
        <v>965</v>
      </c>
      <c r="C579" t="s">
        <v>352</v>
      </c>
      <c r="D579">
        <v>2019</v>
      </c>
      <c r="E579">
        <v>154</v>
      </c>
      <c r="F579">
        <v>7.9</v>
      </c>
      <c r="G579">
        <v>65</v>
      </c>
      <c r="H579">
        <v>5.57</v>
      </c>
    </row>
    <row r="580" spans="1:8">
      <c r="A580">
        <v>578</v>
      </c>
      <c r="B580" t="s">
        <v>966</v>
      </c>
      <c r="C580" t="s">
        <v>967</v>
      </c>
      <c r="D580">
        <v>1947</v>
      </c>
      <c r="E580">
        <v>96</v>
      </c>
      <c r="F580">
        <v>7.9</v>
      </c>
      <c r="G580">
        <v>88</v>
      </c>
      <c r="H580">
        <v>2.65</v>
      </c>
    </row>
    <row r="581" spans="1:8">
      <c r="A581">
        <v>579</v>
      </c>
      <c r="B581" t="s">
        <v>968</v>
      </c>
      <c r="C581" t="s">
        <v>969</v>
      </c>
      <c r="D581">
        <v>2000</v>
      </c>
      <c r="E581">
        <v>114</v>
      </c>
      <c r="F581">
        <v>7.9</v>
      </c>
      <c r="G581">
        <v>80</v>
      </c>
      <c r="H581">
        <v>1.22</v>
      </c>
    </row>
    <row r="582" spans="1:8">
      <c r="A582">
        <v>580</v>
      </c>
      <c r="B582" t="s">
        <v>970</v>
      </c>
      <c r="C582" t="s">
        <v>778</v>
      </c>
      <c r="D582">
        <v>1958</v>
      </c>
      <c r="E582">
        <v>91</v>
      </c>
      <c r="F582">
        <v>7.9</v>
      </c>
      <c r="G582">
        <v>94</v>
      </c>
      <c r="H582">
        <v>0.11</v>
      </c>
    </row>
    <row r="583" spans="1:8">
      <c r="A583">
        <v>581</v>
      </c>
      <c r="B583" t="s">
        <v>971</v>
      </c>
      <c r="C583" t="s">
        <v>575</v>
      </c>
      <c r="D583">
        <v>2019</v>
      </c>
      <c r="E583">
        <v>154</v>
      </c>
      <c r="F583">
        <v>7.9</v>
      </c>
      <c r="G583">
        <v>0</v>
      </c>
      <c r="H583">
        <v>2.27</v>
      </c>
    </row>
    <row r="584" spans="1:8">
      <c r="A584">
        <v>582</v>
      </c>
      <c r="B584" t="s">
        <v>972</v>
      </c>
      <c r="C584" t="s">
        <v>175</v>
      </c>
      <c r="D584">
        <v>1945</v>
      </c>
      <c r="E584">
        <v>101</v>
      </c>
      <c r="F584">
        <v>7.9</v>
      </c>
      <c r="G584">
        <v>0</v>
      </c>
      <c r="H584">
        <v>9.4600000000000009</v>
      </c>
    </row>
    <row r="585" spans="1:8">
      <c r="A585">
        <v>583</v>
      </c>
      <c r="B585" t="s">
        <v>973</v>
      </c>
      <c r="C585" t="s">
        <v>974</v>
      </c>
      <c r="D585">
        <v>2007</v>
      </c>
      <c r="E585">
        <v>113</v>
      </c>
      <c r="F585">
        <v>7.9</v>
      </c>
      <c r="G585">
        <v>97</v>
      </c>
      <c r="H585">
        <v>1.19</v>
      </c>
    </row>
    <row r="586" spans="1:8">
      <c r="A586">
        <v>584</v>
      </c>
      <c r="B586" t="s">
        <v>975</v>
      </c>
      <c r="C586" t="s">
        <v>976</v>
      </c>
      <c r="D586">
        <v>1925</v>
      </c>
      <c r="E586">
        <v>66</v>
      </c>
      <c r="F586">
        <v>7.9</v>
      </c>
      <c r="G586">
        <v>97</v>
      </c>
      <c r="H586">
        <v>0.05</v>
      </c>
    </row>
    <row r="587" spans="1:8">
      <c r="A587">
        <v>585</v>
      </c>
      <c r="B587" t="s">
        <v>977</v>
      </c>
      <c r="C587" t="s">
        <v>978</v>
      </c>
      <c r="D587">
        <v>1959</v>
      </c>
      <c r="E587">
        <v>90</v>
      </c>
      <c r="F587">
        <v>7.9</v>
      </c>
      <c r="G587">
        <v>0</v>
      </c>
      <c r="H587">
        <v>0.09</v>
      </c>
    </row>
    <row r="588" spans="1:8" hidden="1">
      <c r="A588">
        <v>586</v>
      </c>
      <c r="B588" t="s">
        <v>979</v>
      </c>
      <c r="C588" t="s">
        <v>239</v>
      </c>
      <c r="D588">
        <v>1953</v>
      </c>
      <c r="E588">
        <v>89</v>
      </c>
      <c r="F588">
        <v>7.9</v>
      </c>
      <c r="G588">
        <v>0</v>
      </c>
      <c r="H588">
        <v>0</v>
      </c>
    </row>
    <row r="589" spans="1:8">
      <c r="A589">
        <v>587</v>
      </c>
      <c r="B589" t="s">
        <v>980</v>
      </c>
      <c r="C589" t="s">
        <v>341</v>
      </c>
      <c r="D589">
        <v>2009</v>
      </c>
      <c r="E589">
        <v>144</v>
      </c>
      <c r="F589">
        <v>7.9</v>
      </c>
      <c r="G589">
        <v>0</v>
      </c>
      <c r="H589">
        <v>0.01</v>
      </c>
    </row>
    <row r="590" spans="1:8" hidden="1">
      <c r="A590">
        <v>588</v>
      </c>
      <c r="B590" t="s">
        <v>981</v>
      </c>
      <c r="C590" t="s">
        <v>564</v>
      </c>
      <c r="D590">
        <v>1939</v>
      </c>
      <c r="E590">
        <v>110</v>
      </c>
      <c r="F590">
        <v>7.9</v>
      </c>
      <c r="G590">
        <v>99</v>
      </c>
      <c r="H590">
        <v>0</v>
      </c>
    </row>
    <row r="591" spans="1:8">
      <c r="A591">
        <v>589</v>
      </c>
      <c r="B591" t="s">
        <v>982</v>
      </c>
      <c r="C591" t="s">
        <v>983</v>
      </c>
      <c r="D591">
        <v>2007</v>
      </c>
      <c r="E591">
        <v>138</v>
      </c>
      <c r="F591">
        <v>7.9</v>
      </c>
      <c r="G591">
        <v>0</v>
      </c>
      <c r="H591">
        <v>0.41</v>
      </c>
    </row>
    <row r="592" spans="1:8">
      <c r="A592">
        <v>590</v>
      </c>
      <c r="B592" t="s">
        <v>984</v>
      </c>
      <c r="C592" t="s">
        <v>985</v>
      </c>
      <c r="D592">
        <v>2003</v>
      </c>
      <c r="E592">
        <v>110</v>
      </c>
      <c r="F592">
        <v>7.9</v>
      </c>
      <c r="G592">
        <v>82</v>
      </c>
      <c r="H592">
        <v>0.5</v>
      </c>
    </row>
    <row r="593" spans="1:8">
      <c r="A593">
        <v>591</v>
      </c>
      <c r="B593" t="s">
        <v>659</v>
      </c>
      <c r="C593" t="s">
        <v>986</v>
      </c>
      <c r="D593">
        <v>1946</v>
      </c>
      <c r="E593">
        <v>93</v>
      </c>
      <c r="F593">
        <v>7.9</v>
      </c>
      <c r="G593">
        <v>92</v>
      </c>
      <c r="H593">
        <v>0.30000000000000004</v>
      </c>
    </row>
    <row r="594" spans="1:8">
      <c r="A594">
        <v>592</v>
      </c>
      <c r="B594" t="s">
        <v>987</v>
      </c>
      <c r="C594" t="s">
        <v>988</v>
      </c>
      <c r="D594">
        <v>2001</v>
      </c>
      <c r="E594">
        <v>98</v>
      </c>
      <c r="F594">
        <v>7.9</v>
      </c>
      <c r="G594">
        <v>84</v>
      </c>
      <c r="H594">
        <v>1.06</v>
      </c>
    </row>
    <row r="595" spans="1:8" hidden="1">
      <c r="A595">
        <v>593</v>
      </c>
      <c r="B595" t="s">
        <v>989</v>
      </c>
      <c r="C595" t="s">
        <v>990</v>
      </c>
      <c r="D595">
        <v>2018</v>
      </c>
      <c r="E595">
        <v>124</v>
      </c>
      <c r="F595">
        <v>7.9</v>
      </c>
      <c r="G595">
        <v>0</v>
      </c>
      <c r="H595">
        <v>0</v>
      </c>
    </row>
    <row r="596" spans="1:8" hidden="1">
      <c r="A596">
        <v>594</v>
      </c>
      <c r="B596" t="s">
        <v>991</v>
      </c>
      <c r="C596" t="s">
        <v>481</v>
      </c>
      <c r="D596">
        <v>1961</v>
      </c>
      <c r="E596">
        <v>90</v>
      </c>
      <c r="F596">
        <v>7.9</v>
      </c>
      <c r="G596">
        <v>84</v>
      </c>
      <c r="H596">
        <v>0</v>
      </c>
    </row>
    <row r="597" spans="1:8">
      <c r="A597">
        <v>595</v>
      </c>
      <c r="B597" t="s">
        <v>992</v>
      </c>
      <c r="C597" t="s">
        <v>993</v>
      </c>
      <c r="D597">
        <v>2018</v>
      </c>
      <c r="E597">
        <v>140</v>
      </c>
      <c r="F597">
        <v>7.9</v>
      </c>
      <c r="G597">
        <v>0</v>
      </c>
      <c r="H597">
        <v>1.66</v>
      </c>
    </row>
    <row r="598" spans="1:8" hidden="1">
      <c r="A598">
        <v>596</v>
      </c>
      <c r="B598" t="s">
        <v>994</v>
      </c>
      <c r="C598" t="s">
        <v>559</v>
      </c>
      <c r="D598">
        <v>2015</v>
      </c>
      <c r="E598">
        <v>159</v>
      </c>
      <c r="F598">
        <v>7.9</v>
      </c>
      <c r="G598">
        <v>0</v>
      </c>
      <c r="H598">
        <v>0</v>
      </c>
    </row>
    <row r="599" spans="1:8" hidden="1">
      <c r="A599">
        <v>597</v>
      </c>
      <c r="B599" t="s">
        <v>995</v>
      </c>
      <c r="C599" t="s">
        <v>996</v>
      </c>
      <c r="D599">
        <v>2016</v>
      </c>
      <c r="E599">
        <v>130</v>
      </c>
      <c r="F599">
        <v>7.9</v>
      </c>
      <c r="G599">
        <v>0</v>
      </c>
      <c r="H599">
        <v>0</v>
      </c>
    </row>
    <row r="600" spans="1:8">
      <c r="A600">
        <v>598</v>
      </c>
      <c r="B600" t="s">
        <v>997</v>
      </c>
      <c r="C600" t="s">
        <v>998</v>
      </c>
      <c r="D600">
        <v>2022</v>
      </c>
      <c r="E600">
        <v>176</v>
      </c>
      <c r="F600">
        <v>7.8</v>
      </c>
      <c r="G600">
        <v>72</v>
      </c>
      <c r="H600">
        <v>369.35</v>
      </c>
    </row>
    <row r="601" spans="1:8">
      <c r="A601">
        <v>599</v>
      </c>
      <c r="B601" t="s">
        <v>999</v>
      </c>
      <c r="C601" t="s">
        <v>1000</v>
      </c>
      <c r="D601">
        <v>2022</v>
      </c>
      <c r="E601">
        <v>139</v>
      </c>
      <c r="F601">
        <v>7.8</v>
      </c>
      <c r="G601">
        <v>81</v>
      </c>
      <c r="H601">
        <v>72.86</v>
      </c>
    </row>
    <row r="602" spans="1:8">
      <c r="A602">
        <v>600</v>
      </c>
      <c r="B602" t="s">
        <v>1001</v>
      </c>
      <c r="C602" t="s">
        <v>1002</v>
      </c>
      <c r="D602">
        <v>1993</v>
      </c>
      <c r="E602">
        <v>130</v>
      </c>
      <c r="F602">
        <v>7.8</v>
      </c>
      <c r="G602">
        <v>50</v>
      </c>
      <c r="H602">
        <v>56.51</v>
      </c>
    </row>
    <row r="603" spans="1:8">
      <c r="A603">
        <v>601</v>
      </c>
      <c r="B603" t="s">
        <v>1003</v>
      </c>
      <c r="C603" t="s">
        <v>1004</v>
      </c>
      <c r="D603">
        <v>2006</v>
      </c>
      <c r="E603">
        <v>101</v>
      </c>
      <c r="F603">
        <v>7.8</v>
      </c>
      <c r="G603">
        <v>80</v>
      </c>
      <c r="H603">
        <v>59.89</v>
      </c>
    </row>
    <row r="604" spans="1:8">
      <c r="A604">
        <v>602</v>
      </c>
      <c r="B604" t="s">
        <v>1005</v>
      </c>
      <c r="C604" t="s">
        <v>26</v>
      </c>
      <c r="D604">
        <v>2017</v>
      </c>
      <c r="E604">
        <v>106</v>
      </c>
      <c r="F604">
        <v>7.8</v>
      </c>
      <c r="G604">
        <v>94</v>
      </c>
      <c r="H604">
        <v>188.37</v>
      </c>
    </row>
    <row r="605" spans="1:8">
      <c r="A605">
        <v>603</v>
      </c>
      <c r="B605" t="s">
        <v>1006</v>
      </c>
      <c r="C605" t="s">
        <v>1007</v>
      </c>
      <c r="D605">
        <v>1993</v>
      </c>
      <c r="E605">
        <v>121</v>
      </c>
      <c r="F605">
        <v>7.8</v>
      </c>
      <c r="G605">
        <v>80</v>
      </c>
      <c r="H605">
        <v>17.27</v>
      </c>
    </row>
    <row r="606" spans="1:8">
      <c r="A606">
        <v>604</v>
      </c>
      <c r="B606" t="s">
        <v>1008</v>
      </c>
      <c r="C606" t="s">
        <v>389</v>
      </c>
      <c r="D606">
        <v>2012</v>
      </c>
      <c r="E606">
        <v>94</v>
      </c>
      <c r="F606">
        <v>7.8</v>
      </c>
      <c r="G606">
        <v>84</v>
      </c>
      <c r="H606">
        <v>45.51</v>
      </c>
    </row>
    <row r="607" spans="1:8">
      <c r="A607">
        <v>605</v>
      </c>
      <c r="B607" t="s">
        <v>1009</v>
      </c>
      <c r="C607" t="s">
        <v>1010</v>
      </c>
      <c r="D607">
        <v>1985</v>
      </c>
      <c r="E607">
        <v>97</v>
      </c>
      <c r="F607">
        <v>7.8</v>
      </c>
      <c r="G607">
        <v>66</v>
      </c>
      <c r="H607">
        <v>45.88</v>
      </c>
    </row>
    <row r="608" spans="1:8">
      <c r="A608">
        <v>606</v>
      </c>
      <c r="B608" t="s">
        <v>1011</v>
      </c>
      <c r="C608" t="s">
        <v>288</v>
      </c>
      <c r="D608">
        <v>2019</v>
      </c>
      <c r="E608">
        <v>113</v>
      </c>
      <c r="F608">
        <v>7.8</v>
      </c>
      <c r="G608">
        <v>51</v>
      </c>
      <c r="H608">
        <v>36.47</v>
      </c>
    </row>
    <row r="609" spans="1:8">
      <c r="A609">
        <v>607</v>
      </c>
      <c r="B609" t="s">
        <v>1012</v>
      </c>
      <c r="C609" t="s">
        <v>1013</v>
      </c>
      <c r="D609">
        <v>2017</v>
      </c>
      <c r="E609">
        <v>104</v>
      </c>
      <c r="F609">
        <v>7.8</v>
      </c>
      <c r="G609">
        <v>85</v>
      </c>
      <c r="H609">
        <v>176.04</v>
      </c>
    </row>
    <row r="610" spans="1:8">
      <c r="A610">
        <v>608</v>
      </c>
      <c r="B610" t="s">
        <v>1014</v>
      </c>
      <c r="C610" t="s">
        <v>1015</v>
      </c>
      <c r="D610">
        <v>2004</v>
      </c>
      <c r="E610">
        <v>123</v>
      </c>
      <c r="F610">
        <v>7.8</v>
      </c>
      <c r="G610">
        <v>53</v>
      </c>
      <c r="H610">
        <v>81</v>
      </c>
    </row>
    <row r="611" spans="1:8" hidden="1">
      <c r="A611">
        <v>609</v>
      </c>
      <c r="B611" t="s">
        <v>504</v>
      </c>
      <c r="C611" t="s">
        <v>1016</v>
      </c>
      <c r="D611">
        <v>2022</v>
      </c>
      <c r="E611">
        <v>148</v>
      </c>
      <c r="F611">
        <v>7.8</v>
      </c>
      <c r="G611">
        <v>76</v>
      </c>
      <c r="H611">
        <v>0</v>
      </c>
    </row>
    <row r="612" spans="1:8">
      <c r="A612">
        <v>610</v>
      </c>
      <c r="B612" t="s">
        <v>1017</v>
      </c>
      <c r="C612" t="s">
        <v>1018</v>
      </c>
      <c r="D612">
        <v>2011</v>
      </c>
      <c r="E612">
        <v>100</v>
      </c>
      <c r="F612">
        <v>7.8</v>
      </c>
      <c r="G612">
        <v>78</v>
      </c>
      <c r="H612">
        <v>35.06</v>
      </c>
    </row>
    <row r="613" spans="1:8">
      <c r="A613">
        <v>611</v>
      </c>
      <c r="B613" t="s">
        <v>1019</v>
      </c>
      <c r="C613" t="s">
        <v>1020</v>
      </c>
      <c r="D613">
        <v>2005</v>
      </c>
      <c r="E613">
        <v>129</v>
      </c>
      <c r="F613">
        <v>7.8</v>
      </c>
      <c r="G613">
        <v>82</v>
      </c>
      <c r="H613">
        <v>38.409999999999997</v>
      </c>
    </row>
    <row r="614" spans="1:8">
      <c r="A614">
        <v>612</v>
      </c>
      <c r="B614" t="s">
        <v>1021</v>
      </c>
      <c r="C614" t="s">
        <v>1022</v>
      </c>
      <c r="D614">
        <v>2015</v>
      </c>
      <c r="E614">
        <v>130</v>
      </c>
      <c r="F614">
        <v>7.8</v>
      </c>
      <c r="G614">
        <v>81</v>
      </c>
      <c r="H614">
        <v>70.260000000000005</v>
      </c>
    </row>
    <row r="615" spans="1:8">
      <c r="A615">
        <v>613</v>
      </c>
      <c r="B615" t="s">
        <v>1023</v>
      </c>
      <c r="C615" t="s">
        <v>837</v>
      </c>
      <c r="D615">
        <v>2007</v>
      </c>
      <c r="E615">
        <v>121</v>
      </c>
      <c r="F615">
        <v>7.8</v>
      </c>
      <c r="G615">
        <v>81</v>
      </c>
      <c r="H615">
        <v>23.64</v>
      </c>
    </row>
    <row r="616" spans="1:8">
      <c r="A616">
        <v>614</v>
      </c>
      <c r="B616" t="s">
        <v>1024</v>
      </c>
      <c r="C616" t="s">
        <v>1025</v>
      </c>
      <c r="D616">
        <v>2017</v>
      </c>
      <c r="E616">
        <v>132</v>
      </c>
      <c r="F616">
        <v>7.8</v>
      </c>
      <c r="G616">
        <v>94</v>
      </c>
      <c r="H616">
        <v>18.100000000000001</v>
      </c>
    </row>
    <row r="617" spans="1:8">
      <c r="A617">
        <v>615</v>
      </c>
      <c r="B617" t="s">
        <v>1026</v>
      </c>
      <c r="C617" t="s">
        <v>337</v>
      </c>
      <c r="D617">
        <v>2022</v>
      </c>
      <c r="E617">
        <v>187</v>
      </c>
      <c r="F617">
        <v>7.8</v>
      </c>
      <c r="G617">
        <v>83</v>
      </c>
      <c r="H617">
        <v>14.5</v>
      </c>
    </row>
    <row r="618" spans="1:8">
      <c r="A618">
        <v>616</v>
      </c>
      <c r="B618" t="s">
        <v>1027</v>
      </c>
      <c r="C618" t="s">
        <v>1028</v>
      </c>
      <c r="D618">
        <v>2013</v>
      </c>
      <c r="E618">
        <v>123</v>
      </c>
      <c r="F618">
        <v>7.8</v>
      </c>
      <c r="G618">
        <v>55</v>
      </c>
      <c r="H618">
        <v>15.32</v>
      </c>
    </row>
    <row r="619" spans="1:8">
      <c r="A619">
        <v>617</v>
      </c>
      <c r="B619" t="s">
        <v>1029</v>
      </c>
      <c r="C619" t="s">
        <v>42</v>
      </c>
      <c r="D619">
        <v>2015</v>
      </c>
      <c r="E619">
        <v>168</v>
      </c>
      <c r="F619">
        <v>7.8</v>
      </c>
      <c r="G619">
        <v>68</v>
      </c>
      <c r="H619">
        <v>54.12</v>
      </c>
    </row>
    <row r="620" spans="1:8">
      <c r="A620">
        <v>618</v>
      </c>
      <c r="B620" t="s">
        <v>1030</v>
      </c>
      <c r="C620" t="s">
        <v>1031</v>
      </c>
      <c r="D620">
        <v>1984</v>
      </c>
      <c r="E620">
        <v>105</v>
      </c>
      <c r="F620">
        <v>7.8</v>
      </c>
      <c r="G620">
        <v>71</v>
      </c>
      <c r="H620">
        <v>238.63</v>
      </c>
    </row>
    <row r="621" spans="1:8">
      <c r="A621">
        <v>619</v>
      </c>
      <c r="B621" t="s">
        <v>1032</v>
      </c>
      <c r="C621" t="s">
        <v>63</v>
      </c>
      <c r="D621">
        <v>2019</v>
      </c>
      <c r="E621">
        <v>209</v>
      </c>
      <c r="F621">
        <v>7.8</v>
      </c>
      <c r="G621">
        <v>94</v>
      </c>
      <c r="H621">
        <v>7</v>
      </c>
    </row>
    <row r="622" spans="1:8">
      <c r="A622">
        <v>620</v>
      </c>
      <c r="B622" t="s">
        <v>1033</v>
      </c>
      <c r="C622" t="s">
        <v>1034</v>
      </c>
      <c r="D622">
        <v>2019</v>
      </c>
      <c r="E622">
        <v>135</v>
      </c>
      <c r="F622">
        <v>7.8</v>
      </c>
      <c r="G622">
        <v>91</v>
      </c>
      <c r="H622">
        <v>108.1</v>
      </c>
    </row>
    <row r="623" spans="1:8">
      <c r="A623">
        <v>621</v>
      </c>
      <c r="B623" t="s">
        <v>1035</v>
      </c>
      <c r="C623" t="s">
        <v>47</v>
      </c>
      <c r="D623">
        <v>2011</v>
      </c>
      <c r="E623">
        <v>158</v>
      </c>
      <c r="F623">
        <v>7.8</v>
      </c>
      <c r="G623">
        <v>71</v>
      </c>
      <c r="H623">
        <v>102.52</v>
      </c>
    </row>
    <row r="624" spans="1:8">
      <c r="A624">
        <v>622</v>
      </c>
      <c r="B624" t="s">
        <v>1036</v>
      </c>
      <c r="C624" t="s">
        <v>1037</v>
      </c>
      <c r="D624">
        <v>1993</v>
      </c>
      <c r="E624">
        <v>101</v>
      </c>
      <c r="F624">
        <v>7.8</v>
      </c>
      <c r="G624">
        <v>55</v>
      </c>
      <c r="H624">
        <v>32.42</v>
      </c>
    </row>
    <row r="625" spans="1:8">
      <c r="A625">
        <v>623</v>
      </c>
      <c r="B625" t="s">
        <v>1038</v>
      </c>
      <c r="C625" t="s">
        <v>303</v>
      </c>
      <c r="D625">
        <v>1987</v>
      </c>
      <c r="E625">
        <v>107</v>
      </c>
      <c r="F625">
        <v>7.8</v>
      </c>
      <c r="G625">
        <v>47</v>
      </c>
      <c r="H625">
        <v>59.74</v>
      </c>
    </row>
    <row r="626" spans="1:8">
      <c r="A626">
        <v>624</v>
      </c>
      <c r="B626" t="s">
        <v>1039</v>
      </c>
      <c r="C626" t="s">
        <v>47</v>
      </c>
      <c r="D626">
        <v>2010</v>
      </c>
      <c r="E626">
        <v>120</v>
      </c>
      <c r="F626">
        <v>7.8</v>
      </c>
      <c r="G626">
        <v>95</v>
      </c>
      <c r="H626">
        <v>96.96</v>
      </c>
    </row>
    <row r="627" spans="1:8">
      <c r="A627">
        <v>625</v>
      </c>
      <c r="B627" t="s">
        <v>1040</v>
      </c>
      <c r="C627" t="s">
        <v>389</v>
      </c>
      <c r="D627">
        <v>2018</v>
      </c>
      <c r="E627">
        <v>101</v>
      </c>
      <c r="F627">
        <v>7.8</v>
      </c>
      <c r="G627">
        <v>82</v>
      </c>
      <c r="H627">
        <v>32.020000000000003</v>
      </c>
    </row>
    <row r="628" spans="1:8">
      <c r="A628">
        <v>626</v>
      </c>
      <c r="B628" t="s">
        <v>1041</v>
      </c>
      <c r="C628" t="s">
        <v>1042</v>
      </c>
      <c r="D628">
        <v>2000</v>
      </c>
      <c r="E628">
        <v>113</v>
      </c>
      <c r="F628">
        <v>7.8</v>
      </c>
      <c r="G628">
        <v>48</v>
      </c>
      <c r="H628">
        <v>115.65</v>
      </c>
    </row>
    <row r="629" spans="1:8">
      <c r="A629">
        <v>627</v>
      </c>
      <c r="B629" t="s">
        <v>1043</v>
      </c>
      <c r="C629" t="s">
        <v>1010</v>
      </c>
      <c r="D629">
        <v>1986</v>
      </c>
      <c r="E629">
        <v>103</v>
      </c>
      <c r="F629">
        <v>7.8</v>
      </c>
      <c r="G629">
        <v>61</v>
      </c>
      <c r="H629">
        <v>70.14</v>
      </c>
    </row>
    <row r="630" spans="1:8">
      <c r="A630">
        <v>628</v>
      </c>
      <c r="B630" t="s">
        <v>1044</v>
      </c>
      <c r="C630" t="s">
        <v>35</v>
      </c>
      <c r="D630">
        <v>2012</v>
      </c>
      <c r="E630">
        <v>169</v>
      </c>
      <c r="F630">
        <v>7.8</v>
      </c>
      <c r="G630">
        <v>58</v>
      </c>
      <c r="H630">
        <v>303</v>
      </c>
    </row>
    <row r="631" spans="1:8">
      <c r="A631">
        <v>629</v>
      </c>
      <c r="B631" t="s">
        <v>1045</v>
      </c>
      <c r="C631" t="s">
        <v>1046</v>
      </c>
      <c r="D631">
        <v>2016</v>
      </c>
      <c r="E631">
        <v>133</v>
      </c>
      <c r="F631">
        <v>7.8</v>
      </c>
      <c r="G631">
        <v>65</v>
      </c>
      <c r="H631">
        <v>532.17999999999995</v>
      </c>
    </row>
    <row r="632" spans="1:8">
      <c r="A632">
        <v>630</v>
      </c>
      <c r="B632" t="s">
        <v>1047</v>
      </c>
      <c r="C632" t="s">
        <v>826</v>
      </c>
      <c r="D632">
        <v>2015</v>
      </c>
      <c r="E632">
        <v>138</v>
      </c>
      <c r="F632">
        <v>7.8</v>
      </c>
      <c r="G632">
        <v>80</v>
      </c>
      <c r="H632">
        <v>936.66</v>
      </c>
    </row>
    <row r="633" spans="1:8">
      <c r="A633">
        <v>631</v>
      </c>
      <c r="B633" t="s">
        <v>1048</v>
      </c>
      <c r="C633" t="s">
        <v>208</v>
      </c>
      <c r="D633">
        <v>2006</v>
      </c>
      <c r="E633">
        <v>139</v>
      </c>
      <c r="F633">
        <v>7.8</v>
      </c>
      <c r="G633">
        <v>68</v>
      </c>
      <c r="H633">
        <v>50.87</v>
      </c>
    </row>
    <row r="634" spans="1:8">
      <c r="A634">
        <v>632</v>
      </c>
      <c r="B634" t="s">
        <v>1049</v>
      </c>
      <c r="C634" t="s">
        <v>1050</v>
      </c>
      <c r="D634">
        <v>2014</v>
      </c>
      <c r="E634">
        <v>117</v>
      </c>
      <c r="F634">
        <v>7.8</v>
      </c>
      <c r="G634">
        <v>76</v>
      </c>
      <c r="H634">
        <v>32.380000000000003</v>
      </c>
    </row>
    <row r="635" spans="1:8">
      <c r="A635">
        <v>633</v>
      </c>
      <c r="B635" t="s">
        <v>1051</v>
      </c>
      <c r="C635" t="s">
        <v>1052</v>
      </c>
      <c r="D635">
        <v>1993</v>
      </c>
      <c r="E635">
        <v>130</v>
      </c>
      <c r="F635">
        <v>7.8</v>
      </c>
      <c r="G635">
        <v>87</v>
      </c>
      <c r="H635">
        <v>183.88</v>
      </c>
    </row>
    <row r="636" spans="1:8">
      <c r="A636">
        <v>634</v>
      </c>
      <c r="B636" t="s">
        <v>1053</v>
      </c>
      <c r="C636" t="s">
        <v>1054</v>
      </c>
      <c r="D636">
        <v>2016</v>
      </c>
      <c r="E636">
        <v>127</v>
      </c>
      <c r="F636">
        <v>7.8</v>
      </c>
      <c r="G636">
        <v>74</v>
      </c>
      <c r="H636">
        <v>169.61</v>
      </c>
    </row>
    <row r="637" spans="1:8">
      <c r="A637">
        <v>635</v>
      </c>
      <c r="B637" t="s">
        <v>1055</v>
      </c>
      <c r="C637" t="s">
        <v>104</v>
      </c>
      <c r="D637">
        <v>2007</v>
      </c>
      <c r="E637">
        <v>157</v>
      </c>
      <c r="F637">
        <v>7.8</v>
      </c>
      <c r="G637">
        <v>76</v>
      </c>
      <c r="H637">
        <v>130.16</v>
      </c>
    </row>
    <row r="638" spans="1:8">
      <c r="A638">
        <v>636</v>
      </c>
      <c r="B638" t="s">
        <v>1056</v>
      </c>
      <c r="C638" t="s">
        <v>1020</v>
      </c>
      <c r="D638">
        <v>2007</v>
      </c>
      <c r="E638">
        <v>123</v>
      </c>
      <c r="F638">
        <v>7.8</v>
      </c>
      <c r="G638">
        <v>85</v>
      </c>
      <c r="H638">
        <v>50.93</v>
      </c>
    </row>
    <row r="639" spans="1:8">
      <c r="A639">
        <v>637</v>
      </c>
      <c r="B639" t="s">
        <v>1057</v>
      </c>
      <c r="C639" t="s">
        <v>1058</v>
      </c>
      <c r="D639">
        <v>1984</v>
      </c>
      <c r="E639">
        <v>141</v>
      </c>
      <c r="F639">
        <v>7.8</v>
      </c>
      <c r="G639">
        <v>76</v>
      </c>
      <c r="H639">
        <v>34.700000000000003</v>
      </c>
    </row>
    <row r="640" spans="1:8">
      <c r="A640">
        <v>638</v>
      </c>
      <c r="B640" t="s">
        <v>1059</v>
      </c>
      <c r="C640" t="s">
        <v>47</v>
      </c>
      <c r="D640">
        <v>2008</v>
      </c>
      <c r="E640">
        <v>166</v>
      </c>
      <c r="F640">
        <v>7.8</v>
      </c>
      <c r="G640">
        <v>70</v>
      </c>
      <c r="H640">
        <v>127.51</v>
      </c>
    </row>
    <row r="641" spans="1:8">
      <c r="A641">
        <v>639</v>
      </c>
      <c r="B641" t="s">
        <v>1060</v>
      </c>
      <c r="C641" t="s">
        <v>143</v>
      </c>
      <c r="D641">
        <v>2016</v>
      </c>
      <c r="E641">
        <v>147</v>
      </c>
      <c r="F641">
        <v>7.8</v>
      </c>
      <c r="G641">
        <v>75</v>
      </c>
      <c r="H641">
        <v>408.08</v>
      </c>
    </row>
    <row r="642" spans="1:8">
      <c r="A642">
        <v>640</v>
      </c>
      <c r="B642" t="s">
        <v>1061</v>
      </c>
      <c r="C642" t="s">
        <v>196</v>
      </c>
      <c r="D642">
        <v>1987</v>
      </c>
      <c r="E642">
        <v>119</v>
      </c>
      <c r="F642">
        <v>7.8</v>
      </c>
      <c r="G642">
        <v>79</v>
      </c>
      <c r="H642">
        <v>76.27</v>
      </c>
    </row>
    <row r="643" spans="1:8">
      <c r="A643">
        <v>641</v>
      </c>
      <c r="B643" t="s">
        <v>1062</v>
      </c>
      <c r="C643" t="s">
        <v>1063</v>
      </c>
      <c r="D643">
        <v>2008</v>
      </c>
      <c r="E643">
        <v>90</v>
      </c>
      <c r="F643">
        <v>7.8</v>
      </c>
      <c r="G643">
        <v>51</v>
      </c>
      <c r="H643">
        <v>145</v>
      </c>
    </row>
    <row r="644" spans="1:8">
      <c r="A644">
        <v>642</v>
      </c>
      <c r="B644" t="s">
        <v>1064</v>
      </c>
      <c r="C644" t="s">
        <v>49</v>
      </c>
      <c r="D644">
        <v>2000</v>
      </c>
      <c r="E644">
        <v>143</v>
      </c>
      <c r="F644">
        <v>7.8</v>
      </c>
      <c r="G644">
        <v>73</v>
      </c>
      <c r="H644">
        <v>233.63</v>
      </c>
    </row>
    <row r="645" spans="1:8">
      <c r="A645">
        <v>643</v>
      </c>
      <c r="B645" t="s">
        <v>1065</v>
      </c>
      <c r="C645" t="s">
        <v>49</v>
      </c>
      <c r="D645">
        <v>1989</v>
      </c>
      <c r="E645">
        <v>108</v>
      </c>
      <c r="F645">
        <v>7.8</v>
      </c>
      <c r="G645">
        <v>57</v>
      </c>
      <c r="H645">
        <v>118.5</v>
      </c>
    </row>
    <row r="646" spans="1:8" hidden="1">
      <c r="A646">
        <v>644</v>
      </c>
      <c r="B646" t="s">
        <v>1066</v>
      </c>
      <c r="C646" t="s">
        <v>1067</v>
      </c>
      <c r="D646">
        <v>2021</v>
      </c>
      <c r="E646">
        <v>128</v>
      </c>
      <c r="F646">
        <v>7.8</v>
      </c>
      <c r="G646">
        <v>90</v>
      </c>
      <c r="H646">
        <v>0</v>
      </c>
    </row>
    <row r="647" spans="1:8">
      <c r="A647">
        <v>645</v>
      </c>
      <c r="B647" t="s">
        <v>1068</v>
      </c>
      <c r="C647" t="s">
        <v>1069</v>
      </c>
      <c r="D647">
        <v>1971</v>
      </c>
      <c r="E647">
        <v>100</v>
      </c>
      <c r="F647">
        <v>7.8</v>
      </c>
      <c r="G647">
        <v>67</v>
      </c>
      <c r="H647">
        <v>4</v>
      </c>
    </row>
    <row r="648" spans="1:8">
      <c r="A648">
        <v>646</v>
      </c>
      <c r="B648" t="s">
        <v>1070</v>
      </c>
      <c r="C648" t="s">
        <v>291</v>
      </c>
      <c r="D648">
        <v>1976</v>
      </c>
      <c r="E648">
        <v>135</v>
      </c>
      <c r="F648">
        <v>7.8</v>
      </c>
      <c r="G648">
        <v>69</v>
      </c>
      <c r="H648">
        <v>31.8</v>
      </c>
    </row>
    <row r="649" spans="1:8">
      <c r="A649">
        <v>647</v>
      </c>
      <c r="B649" t="s">
        <v>1071</v>
      </c>
      <c r="C649" t="s">
        <v>143</v>
      </c>
      <c r="D649">
        <v>2014</v>
      </c>
      <c r="E649">
        <v>136</v>
      </c>
      <c r="F649">
        <v>7.8</v>
      </c>
      <c r="G649">
        <v>70</v>
      </c>
      <c r="H649">
        <v>259.77</v>
      </c>
    </row>
    <row r="650" spans="1:8">
      <c r="A650">
        <v>648</v>
      </c>
      <c r="B650" t="s">
        <v>1072</v>
      </c>
      <c r="C650" t="s">
        <v>198</v>
      </c>
      <c r="D650">
        <v>2012</v>
      </c>
      <c r="E650">
        <v>143</v>
      </c>
      <c r="F650">
        <v>7.8</v>
      </c>
      <c r="G650">
        <v>81</v>
      </c>
      <c r="H650">
        <v>304.36</v>
      </c>
    </row>
    <row r="651" spans="1:8">
      <c r="A651">
        <v>649</v>
      </c>
      <c r="B651" t="s">
        <v>1073</v>
      </c>
      <c r="C651" t="s">
        <v>667</v>
      </c>
      <c r="D651">
        <v>2013</v>
      </c>
      <c r="E651">
        <v>134</v>
      </c>
      <c r="F651">
        <v>7.8</v>
      </c>
      <c r="G651">
        <v>82</v>
      </c>
      <c r="H651">
        <v>107.1</v>
      </c>
    </row>
    <row r="652" spans="1:8">
      <c r="A652">
        <v>650</v>
      </c>
      <c r="B652" t="s">
        <v>1074</v>
      </c>
      <c r="C652" t="s">
        <v>1075</v>
      </c>
      <c r="D652">
        <v>2016</v>
      </c>
      <c r="E652">
        <v>137</v>
      </c>
      <c r="F652">
        <v>7.8</v>
      </c>
      <c r="G652">
        <v>96</v>
      </c>
      <c r="H652">
        <v>47.7</v>
      </c>
    </row>
    <row r="653" spans="1:8">
      <c r="A653">
        <v>651</v>
      </c>
      <c r="B653" t="s">
        <v>1076</v>
      </c>
      <c r="C653" t="s">
        <v>1077</v>
      </c>
      <c r="D653">
        <v>2016</v>
      </c>
      <c r="E653">
        <v>118</v>
      </c>
      <c r="F653">
        <v>7.8</v>
      </c>
      <c r="G653">
        <v>72</v>
      </c>
      <c r="H653">
        <v>5.88</v>
      </c>
    </row>
    <row r="654" spans="1:8">
      <c r="A654">
        <v>652</v>
      </c>
      <c r="B654" t="s">
        <v>1078</v>
      </c>
      <c r="C654" t="s">
        <v>35</v>
      </c>
      <c r="D654">
        <v>2013</v>
      </c>
      <c r="E654">
        <v>161</v>
      </c>
      <c r="F654">
        <v>7.8</v>
      </c>
      <c r="G654">
        <v>66</v>
      </c>
      <c r="H654">
        <v>258.37</v>
      </c>
    </row>
    <row r="655" spans="1:8">
      <c r="A655">
        <v>653</v>
      </c>
      <c r="B655" t="s">
        <v>1079</v>
      </c>
      <c r="C655" t="s">
        <v>1080</v>
      </c>
      <c r="D655">
        <v>1997</v>
      </c>
      <c r="E655">
        <v>106</v>
      </c>
      <c r="F655">
        <v>7.8</v>
      </c>
      <c r="G655">
        <v>64</v>
      </c>
      <c r="H655">
        <v>12.34</v>
      </c>
    </row>
    <row r="656" spans="1:8">
      <c r="A656">
        <v>654</v>
      </c>
      <c r="B656" t="s">
        <v>1081</v>
      </c>
      <c r="C656" t="s">
        <v>408</v>
      </c>
      <c r="D656">
        <v>1990</v>
      </c>
      <c r="E656">
        <v>107</v>
      </c>
      <c r="F656">
        <v>7.8</v>
      </c>
      <c r="G656">
        <v>75</v>
      </c>
      <c r="H656">
        <v>61.28</v>
      </c>
    </row>
    <row r="657" spans="1:8">
      <c r="A657">
        <v>655</v>
      </c>
      <c r="B657" t="s">
        <v>1082</v>
      </c>
      <c r="C657" t="s">
        <v>653</v>
      </c>
      <c r="D657">
        <v>2003</v>
      </c>
      <c r="E657">
        <v>154</v>
      </c>
      <c r="F657">
        <v>7.8</v>
      </c>
      <c r="G657">
        <v>55</v>
      </c>
      <c r="H657">
        <v>111.11</v>
      </c>
    </row>
    <row r="658" spans="1:8">
      <c r="A658">
        <v>656</v>
      </c>
      <c r="B658" t="s">
        <v>1083</v>
      </c>
      <c r="C658" t="s">
        <v>1084</v>
      </c>
      <c r="D658">
        <v>2014</v>
      </c>
      <c r="E658">
        <v>102</v>
      </c>
      <c r="F658">
        <v>7.8</v>
      </c>
      <c r="G658">
        <v>74</v>
      </c>
      <c r="H658">
        <v>222.53</v>
      </c>
    </row>
    <row r="659" spans="1:8" hidden="1">
      <c r="A659">
        <v>657</v>
      </c>
      <c r="B659" t="s">
        <v>1085</v>
      </c>
      <c r="C659" t="s">
        <v>305</v>
      </c>
      <c r="D659">
        <v>2022</v>
      </c>
      <c r="E659">
        <v>147</v>
      </c>
      <c r="F659">
        <v>7.8</v>
      </c>
      <c r="G659">
        <v>66</v>
      </c>
      <c r="H659">
        <v>0</v>
      </c>
    </row>
    <row r="660" spans="1:8">
      <c r="A660">
        <v>658</v>
      </c>
      <c r="B660" t="s">
        <v>1086</v>
      </c>
      <c r="C660" t="s">
        <v>1087</v>
      </c>
      <c r="D660">
        <v>1969</v>
      </c>
      <c r="E660">
        <v>113</v>
      </c>
      <c r="F660">
        <v>7.8</v>
      </c>
      <c r="G660">
        <v>79</v>
      </c>
      <c r="H660">
        <v>44.79</v>
      </c>
    </row>
    <row r="661" spans="1:8">
      <c r="A661">
        <v>659</v>
      </c>
      <c r="B661" t="s">
        <v>1088</v>
      </c>
      <c r="C661" t="s">
        <v>1089</v>
      </c>
      <c r="D661">
        <v>1991</v>
      </c>
      <c r="E661">
        <v>112</v>
      </c>
      <c r="F661">
        <v>7.8</v>
      </c>
      <c r="G661">
        <v>76</v>
      </c>
      <c r="H661">
        <v>57.5</v>
      </c>
    </row>
    <row r="662" spans="1:8">
      <c r="A662">
        <v>660</v>
      </c>
      <c r="B662" t="s">
        <v>1090</v>
      </c>
      <c r="C662" t="s">
        <v>1091</v>
      </c>
      <c r="D662">
        <v>2010</v>
      </c>
      <c r="E662">
        <v>144</v>
      </c>
      <c r="F662">
        <v>7.8</v>
      </c>
      <c r="G662">
        <v>67</v>
      </c>
      <c r="H662">
        <v>0.13</v>
      </c>
    </row>
    <row r="663" spans="1:8">
      <c r="A663">
        <v>661</v>
      </c>
      <c r="B663" t="s">
        <v>1092</v>
      </c>
      <c r="C663" t="s">
        <v>1093</v>
      </c>
      <c r="D663">
        <v>1964</v>
      </c>
      <c r="E663">
        <v>139</v>
      </c>
      <c r="F663">
        <v>7.8</v>
      </c>
      <c r="G663">
        <v>88</v>
      </c>
      <c r="H663">
        <v>102.27</v>
      </c>
    </row>
    <row r="664" spans="1:8">
      <c r="A664">
        <v>662</v>
      </c>
      <c r="B664" t="s">
        <v>1094</v>
      </c>
      <c r="C664" t="s">
        <v>399</v>
      </c>
      <c r="D664">
        <v>2005</v>
      </c>
      <c r="E664">
        <v>136</v>
      </c>
      <c r="F664">
        <v>7.8</v>
      </c>
      <c r="G664">
        <v>72</v>
      </c>
      <c r="H664">
        <v>119.52</v>
      </c>
    </row>
    <row r="665" spans="1:8" hidden="1">
      <c r="A665">
        <v>663</v>
      </c>
      <c r="B665" t="s">
        <v>1095</v>
      </c>
      <c r="C665" t="s">
        <v>420</v>
      </c>
      <c r="D665">
        <v>1955</v>
      </c>
      <c r="E665">
        <v>118</v>
      </c>
      <c r="F665">
        <v>7.8</v>
      </c>
      <c r="G665">
        <v>72</v>
      </c>
      <c r="H665">
        <v>0</v>
      </c>
    </row>
    <row r="666" spans="1:8">
      <c r="A666">
        <v>664</v>
      </c>
      <c r="B666" t="s">
        <v>1096</v>
      </c>
      <c r="C666" t="s">
        <v>1097</v>
      </c>
      <c r="D666">
        <v>2015</v>
      </c>
      <c r="E666">
        <v>147</v>
      </c>
      <c r="F666">
        <v>7.8</v>
      </c>
      <c r="G666">
        <v>72</v>
      </c>
      <c r="H666">
        <v>161.19999999999999</v>
      </c>
    </row>
    <row r="667" spans="1:8">
      <c r="A667">
        <v>665</v>
      </c>
      <c r="B667" t="s">
        <v>1098</v>
      </c>
      <c r="C667" t="s">
        <v>23</v>
      </c>
      <c r="D667">
        <v>1974</v>
      </c>
      <c r="E667">
        <v>113</v>
      </c>
      <c r="F667">
        <v>7.8</v>
      </c>
      <c r="G667">
        <v>87</v>
      </c>
      <c r="H667">
        <v>4.42</v>
      </c>
    </row>
    <row r="668" spans="1:8">
      <c r="A668">
        <v>666</v>
      </c>
      <c r="B668" t="s">
        <v>1099</v>
      </c>
      <c r="C668" t="s">
        <v>653</v>
      </c>
      <c r="D668">
        <v>1989</v>
      </c>
      <c r="E668">
        <v>122</v>
      </c>
      <c r="F668">
        <v>7.8</v>
      </c>
      <c r="G668">
        <v>78</v>
      </c>
      <c r="H668">
        <v>26.83</v>
      </c>
    </row>
    <row r="669" spans="1:8">
      <c r="A669">
        <v>667</v>
      </c>
      <c r="B669" t="s">
        <v>1100</v>
      </c>
      <c r="C669" t="s">
        <v>1101</v>
      </c>
      <c r="D669">
        <v>1990</v>
      </c>
      <c r="E669">
        <v>121</v>
      </c>
      <c r="F669">
        <v>7.8</v>
      </c>
      <c r="G669">
        <v>74</v>
      </c>
      <c r="H669">
        <v>52.1</v>
      </c>
    </row>
    <row r="670" spans="1:8">
      <c r="A670">
        <v>668</v>
      </c>
      <c r="B670" t="s">
        <v>1102</v>
      </c>
      <c r="C670" t="s">
        <v>615</v>
      </c>
      <c r="D670">
        <v>2005</v>
      </c>
      <c r="E670">
        <v>119</v>
      </c>
      <c r="F670">
        <v>7.8</v>
      </c>
      <c r="G670">
        <v>74</v>
      </c>
      <c r="H670">
        <v>25.51</v>
      </c>
    </row>
    <row r="671" spans="1:8">
      <c r="A671">
        <v>669</v>
      </c>
      <c r="B671" t="s">
        <v>1103</v>
      </c>
      <c r="C671" t="s">
        <v>1104</v>
      </c>
      <c r="D671">
        <v>2009</v>
      </c>
      <c r="E671">
        <v>97</v>
      </c>
      <c r="F671">
        <v>7.8</v>
      </c>
      <c r="G671">
        <v>67</v>
      </c>
      <c r="H671">
        <v>5.01</v>
      </c>
    </row>
    <row r="672" spans="1:8">
      <c r="A672">
        <v>670</v>
      </c>
      <c r="B672" t="s">
        <v>1105</v>
      </c>
      <c r="C672" t="s">
        <v>1106</v>
      </c>
      <c r="D672">
        <v>1973</v>
      </c>
      <c r="E672">
        <v>114</v>
      </c>
      <c r="F672">
        <v>7.8</v>
      </c>
      <c r="G672">
        <v>76</v>
      </c>
      <c r="H672">
        <v>0.06</v>
      </c>
    </row>
    <row r="673" spans="1:8">
      <c r="A673">
        <v>671</v>
      </c>
      <c r="B673" t="s">
        <v>1107</v>
      </c>
      <c r="C673" t="s">
        <v>1108</v>
      </c>
      <c r="D673">
        <v>1983</v>
      </c>
      <c r="E673">
        <v>193</v>
      </c>
      <c r="F673">
        <v>7.8</v>
      </c>
      <c r="G673">
        <v>91</v>
      </c>
      <c r="H673">
        <v>21.5</v>
      </c>
    </row>
    <row r="674" spans="1:8">
      <c r="A674">
        <v>672</v>
      </c>
      <c r="B674" t="s">
        <v>1109</v>
      </c>
      <c r="C674" t="s">
        <v>1110</v>
      </c>
      <c r="D674">
        <v>2010</v>
      </c>
      <c r="E674">
        <v>116</v>
      </c>
      <c r="F674">
        <v>7.8</v>
      </c>
      <c r="G674">
        <v>79</v>
      </c>
      <c r="H674">
        <v>93.62</v>
      </c>
    </row>
    <row r="675" spans="1:8">
      <c r="A675">
        <v>673</v>
      </c>
      <c r="B675" t="s">
        <v>1111</v>
      </c>
      <c r="C675" t="s">
        <v>711</v>
      </c>
      <c r="D675">
        <v>1988</v>
      </c>
      <c r="E675">
        <v>128</v>
      </c>
      <c r="F675">
        <v>7.8</v>
      </c>
      <c r="G675">
        <v>65</v>
      </c>
      <c r="H675">
        <v>34.6</v>
      </c>
    </row>
    <row r="676" spans="1:8">
      <c r="A676">
        <v>674</v>
      </c>
      <c r="B676" t="s">
        <v>1112</v>
      </c>
      <c r="C676" t="s">
        <v>63</v>
      </c>
      <c r="D676">
        <v>1982</v>
      </c>
      <c r="E676">
        <v>109</v>
      </c>
      <c r="F676">
        <v>7.8</v>
      </c>
      <c r="G676">
        <v>73</v>
      </c>
      <c r="H676">
        <v>2.5</v>
      </c>
    </row>
    <row r="677" spans="1:8">
      <c r="A677">
        <v>675</v>
      </c>
      <c r="B677" t="s">
        <v>1113</v>
      </c>
      <c r="C677" t="s">
        <v>1114</v>
      </c>
      <c r="D677">
        <v>2006</v>
      </c>
      <c r="E677">
        <v>117</v>
      </c>
      <c r="F677">
        <v>7.8</v>
      </c>
      <c r="G677">
        <v>64</v>
      </c>
      <c r="H677">
        <v>2.2800000000000002</v>
      </c>
    </row>
    <row r="678" spans="1:8">
      <c r="A678">
        <v>676</v>
      </c>
      <c r="B678" t="s">
        <v>1115</v>
      </c>
      <c r="C678" t="s">
        <v>1116</v>
      </c>
      <c r="D678">
        <v>2017</v>
      </c>
      <c r="E678">
        <v>103</v>
      </c>
      <c r="F678">
        <v>7.8</v>
      </c>
      <c r="G678">
        <v>88</v>
      </c>
      <c r="H678">
        <v>40.44</v>
      </c>
    </row>
    <row r="679" spans="1:8">
      <c r="A679">
        <v>677</v>
      </c>
      <c r="B679" t="s">
        <v>1035</v>
      </c>
      <c r="C679" t="s">
        <v>1117</v>
      </c>
      <c r="D679">
        <v>2009</v>
      </c>
      <c r="E679">
        <v>152</v>
      </c>
      <c r="F679">
        <v>7.8</v>
      </c>
      <c r="G679">
        <v>76</v>
      </c>
      <c r="H679">
        <v>10.1</v>
      </c>
    </row>
    <row r="680" spans="1:8" hidden="1">
      <c r="A680">
        <v>678</v>
      </c>
      <c r="B680" t="s">
        <v>1118</v>
      </c>
      <c r="C680" t="s">
        <v>87</v>
      </c>
      <c r="D680">
        <v>1989</v>
      </c>
      <c r="E680">
        <v>103</v>
      </c>
      <c r="F680">
        <v>7.8</v>
      </c>
      <c r="G680">
        <v>85</v>
      </c>
      <c r="H680">
        <v>0</v>
      </c>
    </row>
    <row r="681" spans="1:8">
      <c r="A681">
        <v>679</v>
      </c>
      <c r="B681" t="s">
        <v>1119</v>
      </c>
      <c r="C681" t="s">
        <v>448</v>
      </c>
      <c r="D681">
        <v>2014</v>
      </c>
      <c r="E681">
        <v>102</v>
      </c>
      <c r="F681">
        <v>7.8</v>
      </c>
      <c r="G681">
        <v>77</v>
      </c>
      <c r="H681">
        <v>177</v>
      </c>
    </row>
    <row r="682" spans="1:8">
      <c r="A682">
        <v>680</v>
      </c>
      <c r="B682" t="s">
        <v>1120</v>
      </c>
      <c r="C682" t="s">
        <v>1121</v>
      </c>
      <c r="D682">
        <v>1993</v>
      </c>
      <c r="E682">
        <v>134</v>
      </c>
      <c r="F682">
        <v>7.8</v>
      </c>
      <c r="G682">
        <v>86</v>
      </c>
      <c r="H682">
        <v>22.95</v>
      </c>
    </row>
    <row r="683" spans="1:8" hidden="1">
      <c r="A683">
        <v>681</v>
      </c>
      <c r="B683" t="s">
        <v>1122</v>
      </c>
      <c r="C683" t="s">
        <v>1123</v>
      </c>
      <c r="D683">
        <v>2014</v>
      </c>
      <c r="E683">
        <v>119</v>
      </c>
      <c r="F683">
        <v>7.8</v>
      </c>
      <c r="G683">
        <v>79</v>
      </c>
      <c r="H683">
        <v>0</v>
      </c>
    </row>
    <row r="684" spans="1:8">
      <c r="A684">
        <v>682</v>
      </c>
      <c r="B684" t="s">
        <v>1124</v>
      </c>
      <c r="C684" t="s">
        <v>841</v>
      </c>
      <c r="D684">
        <v>2016</v>
      </c>
      <c r="E684">
        <v>101</v>
      </c>
      <c r="F684">
        <v>7.8</v>
      </c>
      <c r="G684">
        <v>81</v>
      </c>
      <c r="H684">
        <v>5.2</v>
      </c>
    </row>
    <row r="685" spans="1:8">
      <c r="A685">
        <v>683</v>
      </c>
      <c r="B685" t="s">
        <v>1125</v>
      </c>
      <c r="C685" t="s">
        <v>192</v>
      </c>
      <c r="D685">
        <v>1999</v>
      </c>
      <c r="E685">
        <v>157</v>
      </c>
      <c r="F685">
        <v>7.8</v>
      </c>
      <c r="G685">
        <v>84</v>
      </c>
      <c r="H685">
        <v>28.97</v>
      </c>
    </row>
    <row r="686" spans="1:8">
      <c r="A686">
        <v>684</v>
      </c>
      <c r="B686" t="s">
        <v>1126</v>
      </c>
      <c r="C686" t="s">
        <v>291</v>
      </c>
      <c r="D686">
        <v>2008</v>
      </c>
      <c r="E686">
        <v>141</v>
      </c>
      <c r="F686">
        <v>7.8</v>
      </c>
      <c r="G686">
        <v>63</v>
      </c>
      <c r="H686">
        <v>35.74</v>
      </c>
    </row>
    <row r="687" spans="1:8">
      <c r="A687">
        <v>685</v>
      </c>
      <c r="B687" t="s">
        <v>1127</v>
      </c>
      <c r="C687" t="s">
        <v>658</v>
      </c>
      <c r="D687">
        <v>1994</v>
      </c>
      <c r="E687">
        <v>127</v>
      </c>
      <c r="F687">
        <v>7.8</v>
      </c>
      <c r="G687">
        <v>70</v>
      </c>
      <c r="H687">
        <v>5.89</v>
      </c>
    </row>
    <row r="688" spans="1:8">
      <c r="A688">
        <v>686</v>
      </c>
      <c r="B688" t="s">
        <v>1128</v>
      </c>
      <c r="C688" t="s">
        <v>1129</v>
      </c>
      <c r="D688">
        <v>1968</v>
      </c>
      <c r="E688">
        <v>96</v>
      </c>
      <c r="F688">
        <v>7.8</v>
      </c>
      <c r="G688">
        <v>89</v>
      </c>
      <c r="H688">
        <v>0.09</v>
      </c>
    </row>
    <row r="689" spans="1:8" hidden="1">
      <c r="A689">
        <v>687</v>
      </c>
      <c r="B689" t="s">
        <v>1130</v>
      </c>
      <c r="C689" t="s">
        <v>444</v>
      </c>
      <c r="D689">
        <v>1951</v>
      </c>
      <c r="E689">
        <v>92</v>
      </c>
      <c r="F689">
        <v>7.8</v>
      </c>
      <c r="G689">
        <v>83</v>
      </c>
      <c r="H689">
        <v>0</v>
      </c>
    </row>
    <row r="690" spans="1:8">
      <c r="A690">
        <v>688</v>
      </c>
      <c r="B690" t="s">
        <v>1131</v>
      </c>
      <c r="C690" t="s">
        <v>134</v>
      </c>
      <c r="D690">
        <v>2013</v>
      </c>
      <c r="E690">
        <v>131</v>
      </c>
      <c r="F690">
        <v>7.8</v>
      </c>
      <c r="G690">
        <v>49</v>
      </c>
      <c r="H690">
        <v>0.09</v>
      </c>
    </row>
    <row r="691" spans="1:8">
      <c r="A691">
        <v>689</v>
      </c>
      <c r="B691" t="s">
        <v>1132</v>
      </c>
      <c r="C691" t="s">
        <v>1129</v>
      </c>
      <c r="D691">
        <v>1978</v>
      </c>
      <c r="E691">
        <v>127</v>
      </c>
      <c r="F691">
        <v>7.8</v>
      </c>
      <c r="G691">
        <v>71</v>
      </c>
      <c r="H691">
        <v>5.0999999999999996</v>
      </c>
    </row>
    <row r="692" spans="1:8">
      <c r="A692">
        <v>690</v>
      </c>
      <c r="B692" t="s">
        <v>1133</v>
      </c>
      <c r="C692" t="s">
        <v>928</v>
      </c>
      <c r="D692">
        <v>1964</v>
      </c>
      <c r="E692">
        <v>170</v>
      </c>
      <c r="F692">
        <v>7.8</v>
      </c>
      <c r="G692">
        <v>95</v>
      </c>
      <c r="H692">
        <v>72</v>
      </c>
    </row>
    <row r="693" spans="1:8">
      <c r="A693">
        <v>691</v>
      </c>
      <c r="B693" t="s">
        <v>1134</v>
      </c>
      <c r="C693" t="s">
        <v>1135</v>
      </c>
      <c r="D693">
        <v>1979</v>
      </c>
      <c r="E693">
        <v>105</v>
      </c>
      <c r="F693">
        <v>7.8</v>
      </c>
      <c r="G693">
        <v>77</v>
      </c>
      <c r="H693">
        <v>106.26</v>
      </c>
    </row>
    <row r="694" spans="1:8">
      <c r="A694">
        <v>692</v>
      </c>
      <c r="B694" t="s">
        <v>1136</v>
      </c>
      <c r="C694" t="s">
        <v>485</v>
      </c>
      <c r="D694">
        <v>1989</v>
      </c>
      <c r="E694">
        <v>103</v>
      </c>
      <c r="F694">
        <v>7.8</v>
      </c>
      <c r="G694">
        <v>97</v>
      </c>
      <c r="H694">
        <v>14.74</v>
      </c>
    </row>
    <row r="695" spans="1:8">
      <c r="A695">
        <v>693</v>
      </c>
      <c r="B695" t="s">
        <v>1137</v>
      </c>
      <c r="C695" t="s">
        <v>663</v>
      </c>
      <c r="D695">
        <v>1973</v>
      </c>
      <c r="E695">
        <v>143</v>
      </c>
      <c r="F695">
        <v>7.8</v>
      </c>
      <c r="G695">
        <v>80</v>
      </c>
      <c r="H695">
        <v>16.059999999999999</v>
      </c>
    </row>
    <row r="696" spans="1:8" hidden="1">
      <c r="A696">
        <v>694</v>
      </c>
      <c r="B696" t="s">
        <v>1138</v>
      </c>
      <c r="C696" t="s">
        <v>709</v>
      </c>
      <c r="D696">
        <v>1938</v>
      </c>
      <c r="E696">
        <v>102</v>
      </c>
      <c r="F696">
        <v>7.8</v>
      </c>
      <c r="G696">
        <v>91</v>
      </c>
      <c r="H696">
        <v>0</v>
      </c>
    </row>
    <row r="697" spans="1:8">
      <c r="A697">
        <v>695</v>
      </c>
      <c r="B697" t="s">
        <v>1139</v>
      </c>
      <c r="C697" t="s">
        <v>1140</v>
      </c>
      <c r="D697">
        <v>1972</v>
      </c>
      <c r="E697">
        <v>124</v>
      </c>
      <c r="F697">
        <v>7.8</v>
      </c>
      <c r="G697">
        <v>80</v>
      </c>
      <c r="H697">
        <v>42.77</v>
      </c>
    </row>
    <row r="698" spans="1:8">
      <c r="A698">
        <v>696</v>
      </c>
      <c r="B698" t="s">
        <v>1141</v>
      </c>
      <c r="C698" t="s">
        <v>1142</v>
      </c>
      <c r="D698">
        <v>1999</v>
      </c>
      <c r="E698">
        <v>108</v>
      </c>
      <c r="F698">
        <v>7.8</v>
      </c>
      <c r="G698">
        <v>71</v>
      </c>
      <c r="H698">
        <v>32.479999999999997</v>
      </c>
    </row>
    <row r="699" spans="1:8" hidden="1">
      <c r="A699">
        <v>697</v>
      </c>
      <c r="B699" t="s">
        <v>1143</v>
      </c>
      <c r="C699" t="s">
        <v>1144</v>
      </c>
      <c r="D699">
        <v>1978</v>
      </c>
      <c r="E699">
        <v>94</v>
      </c>
      <c r="F699">
        <v>7.8</v>
      </c>
      <c r="G699">
        <v>93</v>
      </c>
      <c r="H699">
        <v>0</v>
      </c>
    </row>
    <row r="700" spans="1:8">
      <c r="A700">
        <v>698</v>
      </c>
      <c r="B700" t="s">
        <v>1145</v>
      </c>
      <c r="C700" t="s">
        <v>250</v>
      </c>
      <c r="D700">
        <v>1967</v>
      </c>
      <c r="E700">
        <v>108</v>
      </c>
      <c r="F700">
        <v>7.8</v>
      </c>
      <c r="G700">
        <v>63</v>
      </c>
      <c r="H700">
        <v>56.7</v>
      </c>
    </row>
    <row r="701" spans="1:8">
      <c r="A701">
        <v>699</v>
      </c>
      <c r="B701" t="s">
        <v>1146</v>
      </c>
      <c r="C701" t="s">
        <v>902</v>
      </c>
      <c r="D701">
        <v>2007</v>
      </c>
      <c r="E701">
        <v>86</v>
      </c>
      <c r="F701">
        <v>7.8</v>
      </c>
      <c r="G701">
        <v>90</v>
      </c>
      <c r="H701">
        <v>9.44</v>
      </c>
    </row>
    <row r="702" spans="1:8" hidden="1">
      <c r="A702">
        <v>700</v>
      </c>
      <c r="B702" t="s">
        <v>1147</v>
      </c>
      <c r="C702" t="s">
        <v>717</v>
      </c>
      <c r="D702">
        <v>1972</v>
      </c>
      <c r="E702">
        <v>95</v>
      </c>
      <c r="F702">
        <v>7.8</v>
      </c>
      <c r="G702">
        <v>0</v>
      </c>
      <c r="H702">
        <v>0</v>
      </c>
    </row>
    <row r="703" spans="1:8">
      <c r="A703">
        <v>701</v>
      </c>
      <c r="B703" t="s">
        <v>1148</v>
      </c>
      <c r="C703" t="s">
        <v>1149</v>
      </c>
      <c r="D703">
        <v>1932</v>
      </c>
      <c r="E703">
        <v>64</v>
      </c>
      <c r="F703">
        <v>7.8</v>
      </c>
      <c r="G703">
        <v>80</v>
      </c>
      <c r="H703">
        <v>0.63</v>
      </c>
    </row>
    <row r="704" spans="1:8">
      <c r="A704">
        <v>702</v>
      </c>
      <c r="B704" t="s">
        <v>1150</v>
      </c>
      <c r="C704" t="s">
        <v>939</v>
      </c>
      <c r="D704">
        <v>1999</v>
      </c>
      <c r="E704">
        <v>101</v>
      </c>
      <c r="F704">
        <v>7.8</v>
      </c>
      <c r="G704">
        <v>87</v>
      </c>
      <c r="H704">
        <v>8.26</v>
      </c>
    </row>
    <row r="705" spans="1:8">
      <c r="A705">
        <v>703</v>
      </c>
      <c r="B705" t="s">
        <v>1151</v>
      </c>
      <c r="C705" t="s">
        <v>1140</v>
      </c>
      <c r="D705">
        <v>1979</v>
      </c>
      <c r="E705">
        <v>123</v>
      </c>
      <c r="F705">
        <v>7.8</v>
      </c>
      <c r="G705">
        <v>72</v>
      </c>
      <c r="H705">
        <v>37.82</v>
      </c>
    </row>
    <row r="706" spans="1:8">
      <c r="A706">
        <v>704</v>
      </c>
      <c r="B706" t="s">
        <v>1152</v>
      </c>
      <c r="C706" t="s">
        <v>291</v>
      </c>
      <c r="D706">
        <v>2006</v>
      </c>
      <c r="E706">
        <v>141</v>
      </c>
      <c r="F706">
        <v>7.8</v>
      </c>
      <c r="G706">
        <v>89</v>
      </c>
      <c r="H706">
        <v>13.76</v>
      </c>
    </row>
    <row r="707" spans="1:8">
      <c r="A707">
        <v>705</v>
      </c>
      <c r="B707" t="s">
        <v>1153</v>
      </c>
      <c r="C707" t="s">
        <v>1154</v>
      </c>
      <c r="D707">
        <v>2002</v>
      </c>
      <c r="E707">
        <v>109</v>
      </c>
      <c r="F707">
        <v>7.8</v>
      </c>
      <c r="G707">
        <v>83</v>
      </c>
      <c r="H707">
        <v>0.18</v>
      </c>
    </row>
    <row r="708" spans="1:8" hidden="1">
      <c r="A708">
        <v>706</v>
      </c>
      <c r="B708" t="s">
        <v>1155</v>
      </c>
      <c r="C708" t="s">
        <v>1156</v>
      </c>
      <c r="D708">
        <v>1995</v>
      </c>
      <c r="E708">
        <v>111</v>
      </c>
      <c r="F708">
        <v>7.8</v>
      </c>
      <c r="G708">
        <v>75</v>
      </c>
      <c r="H708">
        <v>0</v>
      </c>
    </row>
    <row r="709" spans="1:8" hidden="1">
      <c r="A709">
        <v>707</v>
      </c>
      <c r="B709" t="s">
        <v>1157</v>
      </c>
      <c r="C709" t="s">
        <v>928</v>
      </c>
      <c r="D709">
        <v>1944</v>
      </c>
      <c r="E709">
        <v>114</v>
      </c>
      <c r="F709">
        <v>7.8</v>
      </c>
      <c r="G709">
        <v>78</v>
      </c>
      <c r="H709">
        <v>0</v>
      </c>
    </row>
    <row r="710" spans="1:8" hidden="1">
      <c r="A710">
        <v>708</v>
      </c>
      <c r="B710" t="s">
        <v>1158</v>
      </c>
      <c r="C710" t="s">
        <v>1159</v>
      </c>
      <c r="D710">
        <v>2008</v>
      </c>
      <c r="E710">
        <v>125</v>
      </c>
      <c r="F710">
        <v>7.8</v>
      </c>
      <c r="G710">
        <v>64</v>
      </c>
      <c r="H710">
        <v>0</v>
      </c>
    </row>
    <row r="711" spans="1:8">
      <c r="A711">
        <v>709</v>
      </c>
      <c r="B711" t="s">
        <v>1160</v>
      </c>
      <c r="C711" t="s">
        <v>703</v>
      </c>
      <c r="D711">
        <v>1979</v>
      </c>
      <c r="E711">
        <v>96</v>
      </c>
      <c r="F711">
        <v>7.8</v>
      </c>
      <c r="G711">
        <v>83</v>
      </c>
      <c r="H711">
        <v>45.7</v>
      </c>
    </row>
    <row r="712" spans="1:8">
      <c r="A712">
        <v>710</v>
      </c>
      <c r="B712" t="s">
        <v>1161</v>
      </c>
      <c r="C712" t="s">
        <v>682</v>
      </c>
      <c r="D712">
        <v>1996</v>
      </c>
      <c r="E712">
        <v>159</v>
      </c>
      <c r="F712">
        <v>7.8</v>
      </c>
      <c r="G712">
        <v>81</v>
      </c>
      <c r="H712">
        <v>4.04</v>
      </c>
    </row>
    <row r="713" spans="1:8">
      <c r="A713">
        <v>711</v>
      </c>
      <c r="B713" t="s">
        <v>1162</v>
      </c>
      <c r="C713" t="s">
        <v>1163</v>
      </c>
      <c r="D713">
        <v>2017</v>
      </c>
      <c r="E713">
        <v>94</v>
      </c>
      <c r="F713">
        <v>7.8</v>
      </c>
      <c r="G713">
        <v>62</v>
      </c>
      <c r="H713">
        <v>6.74</v>
      </c>
    </row>
    <row r="714" spans="1:8">
      <c r="A714">
        <v>712</v>
      </c>
      <c r="B714" t="s">
        <v>1164</v>
      </c>
      <c r="C714" t="s">
        <v>1165</v>
      </c>
      <c r="D714">
        <v>2005</v>
      </c>
      <c r="E714">
        <v>127</v>
      </c>
      <c r="F714">
        <v>7.8</v>
      </c>
      <c r="G714">
        <v>68</v>
      </c>
      <c r="H714">
        <v>5.13</v>
      </c>
    </row>
    <row r="715" spans="1:8" hidden="1">
      <c r="A715">
        <v>713</v>
      </c>
      <c r="B715" t="s">
        <v>1166</v>
      </c>
      <c r="C715" t="s">
        <v>1167</v>
      </c>
      <c r="D715">
        <v>1931</v>
      </c>
      <c r="E715">
        <v>70</v>
      </c>
      <c r="F715">
        <v>7.8</v>
      </c>
      <c r="G715">
        <v>91</v>
      </c>
      <c r="H715">
        <v>0</v>
      </c>
    </row>
    <row r="716" spans="1:8" hidden="1">
      <c r="A716">
        <v>714</v>
      </c>
      <c r="B716" t="s">
        <v>1168</v>
      </c>
      <c r="C716" t="s">
        <v>709</v>
      </c>
      <c r="D716">
        <v>1944</v>
      </c>
      <c r="E716">
        <v>100</v>
      </c>
      <c r="F716">
        <v>7.8</v>
      </c>
      <c r="G716">
        <v>90</v>
      </c>
      <c r="H716">
        <v>0</v>
      </c>
    </row>
    <row r="717" spans="1:8" hidden="1">
      <c r="A717">
        <v>715</v>
      </c>
      <c r="B717" t="s">
        <v>1169</v>
      </c>
      <c r="C717" t="s">
        <v>496</v>
      </c>
      <c r="D717">
        <v>1939</v>
      </c>
      <c r="E717">
        <v>96</v>
      </c>
      <c r="F717">
        <v>7.8</v>
      </c>
      <c r="G717">
        <v>93</v>
      </c>
      <c r="H717">
        <v>0</v>
      </c>
    </row>
    <row r="718" spans="1:8" hidden="1">
      <c r="A718">
        <v>716</v>
      </c>
      <c r="B718" t="s">
        <v>1170</v>
      </c>
      <c r="C718" t="s">
        <v>709</v>
      </c>
      <c r="D718">
        <v>1948</v>
      </c>
      <c r="E718">
        <v>133</v>
      </c>
      <c r="F718">
        <v>7.8</v>
      </c>
      <c r="G718">
        <v>96</v>
      </c>
      <c r="H718">
        <v>0</v>
      </c>
    </row>
    <row r="719" spans="1:8">
      <c r="A719">
        <v>717</v>
      </c>
      <c r="B719" t="s">
        <v>1171</v>
      </c>
      <c r="C719" t="s">
        <v>1172</v>
      </c>
      <c r="D719">
        <v>2013</v>
      </c>
      <c r="E719">
        <v>104</v>
      </c>
      <c r="F719">
        <v>7.8</v>
      </c>
      <c r="G719">
        <v>76</v>
      </c>
      <c r="H719">
        <v>4.2300000000000004</v>
      </c>
    </row>
    <row r="720" spans="1:8">
      <c r="A720">
        <v>718</v>
      </c>
      <c r="B720" t="s">
        <v>1173</v>
      </c>
      <c r="C720" t="s">
        <v>1174</v>
      </c>
      <c r="D720">
        <v>2015</v>
      </c>
      <c r="E720">
        <v>100</v>
      </c>
      <c r="F720">
        <v>7.8</v>
      </c>
      <c r="G720">
        <v>75</v>
      </c>
      <c r="H720">
        <v>0.44</v>
      </c>
    </row>
    <row r="721" spans="1:8">
      <c r="A721">
        <v>719</v>
      </c>
      <c r="B721" t="s">
        <v>1175</v>
      </c>
      <c r="C721" t="s">
        <v>709</v>
      </c>
      <c r="D721">
        <v>1940</v>
      </c>
      <c r="E721">
        <v>92</v>
      </c>
      <c r="F721">
        <v>7.8</v>
      </c>
      <c r="G721">
        <v>0</v>
      </c>
      <c r="H721">
        <v>0.30000000000000004</v>
      </c>
    </row>
    <row r="722" spans="1:8">
      <c r="A722">
        <v>720</v>
      </c>
      <c r="B722" t="s">
        <v>1176</v>
      </c>
      <c r="C722" t="s">
        <v>1177</v>
      </c>
      <c r="D722">
        <v>1993</v>
      </c>
      <c r="E722">
        <v>76</v>
      </c>
      <c r="F722">
        <v>7.8</v>
      </c>
      <c r="G722">
        <v>65</v>
      </c>
      <c r="H722">
        <v>5.62</v>
      </c>
    </row>
    <row r="723" spans="1:8" hidden="1">
      <c r="A723">
        <v>721</v>
      </c>
      <c r="B723" t="s">
        <v>1178</v>
      </c>
      <c r="C723" t="s">
        <v>1179</v>
      </c>
      <c r="D723">
        <v>1960</v>
      </c>
      <c r="E723">
        <v>144</v>
      </c>
      <c r="F723">
        <v>7.8</v>
      </c>
      <c r="G723">
        <v>0</v>
      </c>
      <c r="H723">
        <v>0</v>
      </c>
    </row>
    <row r="724" spans="1:8">
      <c r="A724">
        <v>722</v>
      </c>
      <c r="B724" t="s">
        <v>1180</v>
      </c>
      <c r="C724" t="s">
        <v>703</v>
      </c>
      <c r="D724">
        <v>1986</v>
      </c>
      <c r="E724">
        <v>107</v>
      </c>
      <c r="F724">
        <v>7.8</v>
      </c>
      <c r="G724">
        <v>90</v>
      </c>
      <c r="H724">
        <v>40.08</v>
      </c>
    </row>
    <row r="725" spans="1:8" hidden="1">
      <c r="A725">
        <v>723</v>
      </c>
      <c r="B725" t="s">
        <v>1181</v>
      </c>
      <c r="C725" t="s">
        <v>1182</v>
      </c>
      <c r="D725">
        <v>1993</v>
      </c>
      <c r="E725">
        <v>94</v>
      </c>
      <c r="F725">
        <v>7.8</v>
      </c>
      <c r="G725">
        <v>0</v>
      </c>
      <c r="H725">
        <v>0</v>
      </c>
    </row>
    <row r="726" spans="1:8" hidden="1">
      <c r="A726">
        <v>724</v>
      </c>
      <c r="B726" t="s">
        <v>1183</v>
      </c>
      <c r="C726" t="s">
        <v>344</v>
      </c>
      <c r="D726">
        <v>1975</v>
      </c>
      <c r="E726">
        <v>129</v>
      </c>
      <c r="F726">
        <v>7.8</v>
      </c>
      <c r="G726">
        <v>91</v>
      </c>
      <c r="H726">
        <v>0</v>
      </c>
    </row>
    <row r="727" spans="1:8">
      <c r="A727">
        <v>725</v>
      </c>
      <c r="B727" t="s">
        <v>1184</v>
      </c>
      <c r="C727" t="s">
        <v>937</v>
      </c>
      <c r="D727">
        <v>2009</v>
      </c>
      <c r="E727">
        <v>144</v>
      </c>
      <c r="F727">
        <v>7.8</v>
      </c>
      <c r="G727">
        <v>84</v>
      </c>
      <c r="H727">
        <v>2.2200000000000002</v>
      </c>
    </row>
    <row r="728" spans="1:8" hidden="1">
      <c r="A728">
        <v>726</v>
      </c>
      <c r="B728" t="s">
        <v>1185</v>
      </c>
      <c r="C728" t="s">
        <v>124</v>
      </c>
      <c r="D728">
        <v>1943</v>
      </c>
      <c r="E728">
        <v>108</v>
      </c>
      <c r="F728">
        <v>7.8</v>
      </c>
      <c r="G728">
        <v>94</v>
      </c>
      <c r="H728">
        <v>0</v>
      </c>
    </row>
    <row r="729" spans="1:8">
      <c r="A729">
        <v>727</v>
      </c>
      <c r="B729" t="s">
        <v>1186</v>
      </c>
      <c r="C729" t="s">
        <v>1187</v>
      </c>
      <c r="D729">
        <v>2009</v>
      </c>
      <c r="E729">
        <v>155</v>
      </c>
      <c r="F729">
        <v>7.8</v>
      </c>
      <c r="G729">
        <v>90</v>
      </c>
      <c r="H729">
        <v>2.08</v>
      </c>
    </row>
    <row r="730" spans="1:8">
      <c r="A730">
        <v>728</v>
      </c>
      <c r="B730" t="s">
        <v>1188</v>
      </c>
      <c r="C730" t="s">
        <v>1167</v>
      </c>
      <c r="D730">
        <v>1935</v>
      </c>
      <c r="E730">
        <v>75</v>
      </c>
      <c r="F730">
        <v>7.8</v>
      </c>
      <c r="G730">
        <v>95</v>
      </c>
      <c r="H730">
        <v>4.3600000000000003</v>
      </c>
    </row>
    <row r="731" spans="1:8">
      <c r="A731">
        <v>729</v>
      </c>
      <c r="B731" t="s">
        <v>1189</v>
      </c>
      <c r="C731" t="s">
        <v>1190</v>
      </c>
      <c r="D731">
        <v>1964</v>
      </c>
      <c r="E731">
        <v>91</v>
      </c>
      <c r="F731">
        <v>7.8</v>
      </c>
      <c r="G731">
        <v>86</v>
      </c>
      <c r="H731">
        <v>0.03</v>
      </c>
    </row>
    <row r="732" spans="1:8">
      <c r="A732">
        <v>730</v>
      </c>
      <c r="B732" t="s">
        <v>1191</v>
      </c>
      <c r="C732" t="s">
        <v>1192</v>
      </c>
      <c r="D732">
        <v>2016</v>
      </c>
      <c r="E732">
        <v>100</v>
      </c>
      <c r="F732">
        <v>7.8</v>
      </c>
      <c r="G732">
        <v>78</v>
      </c>
      <c r="H732">
        <v>0.26</v>
      </c>
    </row>
    <row r="733" spans="1:8">
      <c r="A733">
        <v>731</v>
      </c>
      <c r="B733" t="s">
        <v>1193</v>
      </c>
      <c r="C733" t="s">
        <v>1194</v>
      </c>
      <c r="D733">
        <v>1961</v>
      </c>
      <c r="E733">
        <v>100</v>
      </c>
      <c r="F733">
        <v>7.8</v>
      </c>
      <c r="G733">
        <v>88</v>
      </c>
      <c r="H733">
        <v>2.62</v>
      </c>
    </row>
    <row r="734" spans="1:8" hidden="1">
      <c r="A734">
        <v>732</v>
      </c>
      <c r="B734" t="s">
        <v>1195</v>
      </c>
      <c r="C734" t="s">
        <v>1196</v>
      </c>
      <c r="D734">
        <v>1989</v>
      </c>
      <c r="E734">
        <v>111</v>
      </c>
      <c r="F734">
        <v>7.8</v>
      </c>
      <c r="G734">
        <v>82</v>
      </c>
      <c r="H734">
        <v>0</v>
      </c>
    </row>
    <row r="735" spans="1:8">
      <c r="A735">
        <v>733</v>
      </c>
      <c r="B735" t="s">
        <v>1197</v>
      </c>
      <c r="C735" t="s">
        <v>1198</v>
      </c>
      <c r="D735">
        <v>1994</v>
      </c>
      <c r="E735">
        <v>108</v>
      </c>
      <c r="F735">
        <v>7.8</v>
      </c>
      <c r="G735">
        <v>81</v>
      </c>
      <c r="H735">
        <v>21.85</v>
      </c>
    </row>
    <row r="736" spans="1:8">
      <c r="A736">
        <v>734</v>
      </c>
      <c r="B736" t="s">
        <v>1199</v>
      </c>
      <c r="C736" t="s">
        <v>96</v>
      </c>
      <c r="D736">
        <v>1938</v>
      </c>
      <c r="E736">
        <v>126</v>
      </c>
      <c r="F736">
        <v>7.8</v>
      </c>
      <c r="G736">
        <v>0</v>
      </c>
      <c r="H736">
        <v>4.66</v>
      </c>
    </row>
    <row r="737" spans="1:8">
      <c r="A737">
        <v>735</v>
      </c>
      <c r="B737" t="s">
        <v>1200</v>
      </c>
      <c r="C737" t="s">
        <v>1201</v>
      </c>
      <c r="D737">
        <v>2001</v>
      </c>
      <c r="E737">
        <v>115</v>
      </c>
      <c r="F737">
        <v>7.8</v>
      </c>
      <c r="G737">
        <v>61</v>
      </c>
      <c r="H737">
        <v>1</v>
      </c>
    </row>
    <row r="738" spans="1:8">
      <c r="A738">
        <v>736</v>
      </c>
      <c r="B738" t="s">
        <v>1202</v>
      </c>
      <c r="C738" t="s">
        <v>1203</v>
      </c>
      <c r="D738">
        <v>2004</v>
      </c>
      <c r="E738">
        <v>97</v>
      </c>
      <c r="F738">
        <v>7.8</v>
      </c>
      <c r="G738">
        <v>56</v>
      </c>
      <c r="H738">
        <v>3.64</v>
      </c>
    </row>
    <row r="739" spans="1:8">
      <c r="A739">
        <v>737</v>
      </c>
      <c r="B739" t="s">
        <v>1204</v>
      </c>
      <c r="C739" t="s">
        <v>672</v>
      </c>
      <c r="D739">
        <v>2003</v>
      </c>
      <c r="E739">
        <v>92</v>
      </c>
      <c r="F739">
        <v>7.8</v>
      </c>
      <c r="G739">
        <v>74</v>
      </c>
      <c r="H739">
        <v>0.13</v>
      </c>
    </row>
    <row r="740" spans="1:8">
      <c r="A740">
        <v>738</v>
      </c>
      <c r="B740" t="s">
        <v>1205</v>
      </c>
      <c r="C740" t="s">
        <v>703</v>
      </c>
      <c r="D740">
        <v>1989</v>
      </c>
      <c r="E740">
        <v>104</v>
      </c>
      <c r="F740">
        <v>7.8</v>
      </c>
      <c r="G740">
        <v>77</v>
      </c>
      <c r="H740">
        <v>18.25</v>
      </c>
    </row>
    <row r="741" spans="1:8">
      <c r="A741">
        <v>739</v>
      </c>
      <c r="B741" t="s">
        <v>1206</v>
      </c>
      <c r="C741" t="s">
        <v>534</v>
      </c>
      <c r="D741">
        <v>2011</v>
      </c>
      <c r="E741">
        <v>157</v>
      </c>
      <c r="F741">
        <v>7.8</v>
      </c>
      <c r="G741">
        <v>82</v>
      </c>
      <c r="H741">
        <v>0.14000000000000001</v>
      </c>
    </row>
    <row r="742" spans="1:8" hidden="1">
      <c r="A742">
        <v>740</v>
      </c>
      <c r="B742" t="s">
        <v>1207</v>
      </c>
      <c r="C742" t="s">
        <v>344</v>
      </c>
      <c r="D742">
        <v>1950</v>
      </c>
      <c r="E742">
        <v>112</v>
      </c>
      <c r="F742">
        <v>7.8</v>
      </c>
      <c r="G742">
        <v>85</v>
      </c>
      <c r="H742">
        <v>0</v>
      </c>
    </row>
    <row r="743" spans="1:8">
      <c r="A743">
        <v>741</v>
      </c>
      <c r="B743" t="s">
        <v>1208</v>
      </c>
      <c r="C743" t="s">
        <v>1209</v>
      </c>
      <c r="D743">
        <v>2004</v>
      </c>
      <c r="E743">
        <v>192</v>
      </c>
      <c r="F743">
        <v>7.8</v>
      </c>
      <c r="G743">
        <v>67</v>
      </c>
      <c r="H743">
        <v>2.92</v>
      </c>
    </row>
    <row r="744" spans="1:8">
      <c r="A744">
        <v>742</v>
      </c>
      <c r="B744" t="s">
        <v>1210</v>
      </c>
      <c r="C744" t="s">
        <v>790</v>
      </c>
      <c r="D744">
        <v>1972</v>
      </c>
      <c r="E744">
        <v>102</v>
      </c>
      <c r="F744">
        <v>7.8</v>
      </c>
      <c r="G744">
        <v>93</v>
      </c>
      <c r="H744">
        <v>0.2</v>
      </c>
    </row>
    <row r="745" spans="1:8">
      <c r="A745">
        <v>743</v>
      </c>
      <c r="B745" t="s">
        <v>1211</v>
      </c>
      <c r="C745" t="s">
        <v>749</v>
      </c>
      <c r="D745">
        <v>2013</v>
      </c>
      <c r="E745">
        <v>121</v>
      </c>
      <c r="F745">
        <v>7.8</v>
      </c>
      <c r="G745">
        <v>73</v>
      </c>
      <c r="H745">
        <v>0.28000000000000003</v>
      </c>
    </row>
    <row r="746" spans="1:8">
      <c r="A746">
        <v>744</v>
      </c>
      <c r="B746" t="s">
        <v>1212</v>
      </c>
      <c r="C746" t="s">
        <v>1213</v>
      </c>
      <c r="D746">
        <v>2012</v>
      </c>
      <c r="E746">
        <v>134</v>
      </c>
      <c r="F746">
        <v>7.8</v>
      </c>
      <c r="G746">
        <v>0</v>
      </c>
      <c r="H746">
        <v>1.67</v>
      </c>
    </row>
    <row r="747" spans="1:8" hidden="1">
      <c r="A747">
        <v>745</v>
      </c>
      <c r="B747" t="s">
        <v>1214</v>
      </c>
      <c r="C747" t="s">
        <v>1215</v>
      </c>
      <c r="D747">
        <v>1933</v>
      </c>
      <c r="E747">
        <v>69</v>
      </c>
      <c r="F747">
        <v>7.8</v>
      </c>
      <c r="G747">
        <v>93</v>
      </c>
      <c r="H747">
        <v>0</v>
      </c>
    </row>
    <row r="748" spans="1:8" hidden="1">
      <c r="A748">
        <v>746</v>
      </c>
      <c r="B748" t="s">
        <v>1216</v>
      </c>
      <c r="C748" t="s">
        <v>1217</v>
      </c>
      <c r="D748">
        <v>1962</v>
      </c>
      <c r="E748">
        <v>85</v>
      </c>
      <c r="F748">
        <v>7.8</v>
      </c>
      <c r="G748">
        <v>0</v>
      </c>
      <c r="H748">
        <v>0</v>
      </c>
    </row>
    <row r="749" spans="1:8">
      <c r="A749">
        <v>747</v>
      </c>
      <c r="B749" t="s">
        <v>1218</v>
      </c>
      <c r="C749" t="s">
        <v>672</v>
      </c>
      <c r="D749">
        <v>2001</v>
      </c>
      <c r="E749">
        <v>87</v>
      </c>
      <c r="F749">
        <v>7.8</v>
      </c>
      <c r="G749">
        <v>70</v>
      </c>
      <c r="H749">
        <v>0.19</v>
      </c>
    </row>
    <row r="750" spans="1:8" hidden="1">
      <c r="A750">
        <v>748</v>
      </c>
      <c r="B750" t="s">
        <v>1219</v>
      </c>
      <c r="C750" t="s">
        <v>1220</v>
      </c>
      <c r="D750">
        <v>1997</v>
      </c>
      <c r="E750">
        <v>87</v>
      </c>
      <c r="F750">
        <v>7.8</v>
      </c>
      <c r="G750">
        <v>0</v>
      </c>
      <c r="H750">
        <v>0</v>
      </c>
    </row>
    <row r="751" spans="1:8">
      <c r="A751">
        <v>749</v>
      </c>
      <c r="B751" t="s">
        <v>1221</v>
      </c>
      <c r="C751" t="s">
        <v>1222</v>
      </c>
      <c r="D751">
        <v>2016</v>
      </c>
      <c r="E751">
        <v>70</v>
      </c>
      <c r="F751">
        <v>7.8</v>
      </c>
      <c r="G751">
        <v>85</v>
      </c>
      <c r="H751">
        <v>0.28999999999999998</v>
      </c>
    </row>
    <row r="752" spans="1:8">
      <c r="A752">
        <v>750</v>
      </c>
      <c r="B752" t="s">
        <v>1223</v>
      </c>
      <c r="C752" t="s">
        <v>1224</v>
      </c>
      <c r="D752">
        <v>1935</v>
      </c>
      <c r="E752">
        <v>96</v>
      </c>
      <c r="F752">
        <v>7.8</v>
      </c>
      <c r="G752">
        <v>0</v>
      </c>
      <c r="H752">
        <v>2.54</v>
      </c>
    </row>
    <row r="753" spans="1:8" hidden="1">
      <c r="A753">
        <v>751</v>
      </c>
      <c r="B753" t="s">
        <v>1225</v>
      </c>
      <c r="C753" t="s">
        <v>1226</v>
      </c>
      <c r="D753">
        <v>2017</v>
      </c>
      <c r="E753">
        <v>132</v>
      </c>
      <c r="F753">
        <v>7.8</v>
      </c>
      <c r="G753">
        <v>0</v>
      </c>
      <c r="H753">
        <v>0</v>
      </c>
    </row>
    <row r="754" spans="1:8">
      <c r="A754">
        <v>752</v>
      </c>
      <c r="B754" t="s">
        <v>1227</v>
      </c>
      <c r="C754" t="s">
        <v>184</v>
      </c>
      <c r="D754">
        <v>2012</v>
      </c>
      <c r="E754">
        <v>126</v>
      </c>
      <c r="F754">
        <v>7.8</v>
      </c>
      <c r="G754">
        <v>0</v>
      </c>
      <c r="H754">
        <v>0.17</v>
      </c>
    </row>
    <row r="755" spans="1:8" hidden="1">
      <c r="A755">
        <v>753</v>
      </c>
      <c r="B755" t="s">
        <v>1228</v>
      </c>
      <c r="C755" t="s">
        <v>200</v>
      </c>
      <c r="D755">
        <v>2022</v>
      </c>
      <c r="E755">
        <v>117</v>
      </c>
      <c r="F755">
        <v>7.7</v>
      </c>
      <c r="G755">
        <v>60</v>
      </c>
      <c r="H755">
        <v>0</v>
      </c>
    </row>
    <row r="756" spans="1:8">
      <c r="A756">
        <v>754</v>
      </c>
      <c r="B756" t="s">
        <v>1229</v>
      </c>
      <c r="C756" t="s">
        <v>1230</v>
      </c>
      <c r="D756">
        <v>2018</v>
      </c>
      <c r="E756">
        <v>147</v>
      </c>
      <c r="F756">
        <v>7.7</v>
      </c>
      <c r="G756">
        <v>86</v>
      </c>
      <c r="H756">
        <v>220.16</v>
      </c>
    </row>
    <row r="757" spans="1:8" hidden="1">
      <c r="A757">
        <v>755</v>
      </c>
      <c r="B757" t="s">
        <v>1231</v>
      </c>
      <c r="C757" t="s">
        <v>426</v>
      </c>
      <c r="D757">
        <v>2022</v>
      </c>
      <c r="E757">
        <v>114</v>
      </c>
      <c r="F757">
        <v>7.7</v>
      </c>
      <c r="G757">
        <v>87</v>
      </c>
      <c r="H757">
        <v>0</v>
      </c>
    </row>
    <row r="758" spans="1:8">
      <c r="A758">
        <v>756</v>
      </c>
      <c r="B758" t="s">
        <v>1232</v>
      </c>
      <c r="C758" t="s">
        <v>1233</v>
      </c>
      <c r="D758">
        <v>1985</v>
      </c>
      <c r="E758">
        <v>114</v>
      </c>
      <c r="F758">
        <v>7.7</v>
      </c>
      <c r="G758">
        <v>62</v>
      </c>
      <c r="H758">
        <v>61.5</v>
      </c>
    </row>
    <row r="759" spans="1:8" hidden="1">
      <c r="A759">
        <v>757</v>
      </c>
      <c r="B759" t="s">
        <v>1234</v>
      </c>
      <c r="C759" t="s">
        <v>1235</v>
      </c>
      <c r="D759">
        <v>2022</v>
      </c>
      <c r="E759">
        <v>102</v>
      </c>
      <c r="F759">
        <v>7.7</v>
      </c>
      <c r="G759">
        <v>95</v>
      </c>
      <c r="H759">
        <v>0</v>
      </c>
    </row>
    <row r="760" spans="1:8">
      <c r="A760">
        <v>758</v>
      </c>
      <c r="B760" t="s">
        <v>1236</v>
      </c>
      <c r="C760" t="s">
        <v>1237</v>
      </c>
      <c r="D760">
        <v>2014</v>
      </c>
      <c r="E760">
        <v>129</v>
      </c>
      <c r="F760">
        <v>7.7</v>
      </c>
      <c r="G760">
        <v>60</v>
      </c>
      <c r="H760">
        <v>128.26</v>
      </c>
    </row>
    <row r="761" spans="1:8">
      <c r="A761">
        <v>759</v>
      </c>
      <c r="B761" t="s">
        <v>1238</v>
      </c>
      <c r="C761" t="s">
        <v>1239</v>
      </c>
      <c r="D761">
        <v>2005</v>
      </c>
      <c r="E761">
        <v>157</v>
      </c>
      <c r="F761">
        <v>7.7</v>
      </c>
      <c r="G761">
        <v>81</v>
      </c>
      <c r="H761">
        <v>290.01</v>
      </c>
    </row>
    <row r="762" spans="1:8">
      <c r="A762">
        <v>760</v>
      </c>
      <c r="B762" t="s">
        <v>1240</v>
      </c>
      <c r="C762" t="s">
        <v>148</v>
      </c>
      <c r="D762">
        <v>2009</v>
      </c>
      <c r="E762">
        <v>100</v>
      </c>
      <c r="F762">
        <v>7.7</v>
      </c>
      <c r="G762">
        <v>73</v>
      </c>
      <c r="H762">
        <v>277.32</v>
      </c>
    </row>
    <row r="763" spans="1:8">
      <c r="A763">
        <v>761</v>
      </c>
      <c r="B763" t="s">
        <v>1241</v>
      </c>
      <c r="C763" t="s">
        <v>1242</v>
      </c>
      <c r="D763">
        <v>2001</v>
      </c>
      <c r="E763">
        <v>116</v>
      </c>
      <c r="F763">
        <v>7.7</v>
      </c>
      <c r="G763">
        <v>74</v>
      </c>
      <c r="H763">
        <v>183.42</v>
      </c>
    </row>
    <row r="764" spans="1:8">
      <c r="A764">
        <v>762</v>
      </c>
      <c r="B764" t="s">
        <v>1243</v>
      </c>
      <c r="C764" t="s">
        <v>1110</v>
      </c>
      <c r="D764">
        <v>2012</v>
      </c>
      <c r="E764">
        <v>122</v>
      </c>
      <c r="F764">
        <v>7.7</v>
      </c>
      <c r="G764">
        <v>81</v>
      </c>
      <c r="H764">
        <v>132.09</v>
      </c>
    </row>
    <row r="765" spans="1:8">
      <c r="A765">
        <v>763</v>
      </c>
      <c r="B765" t="s">
        <v>1244</v>
      </c>
      <c r="C765" t="s">
        <v>47</v>
      </c>
      <c r="D765">
        <v>2007</v>
      </c>
      <c r="E765">
        <v>157</v>
      </c>
      <c r="F765">
        <v>7.7</v>
      </c>
      <c r="G765">
        <v>79</v>
      </c>
      <c r="H765">
        <v>33.08</v>
      </c>
    </row>
    <row r="766" spans="1:8">
      <c r="A766">
        <v>764</v>
      </c>
      <c r="B766" t="s">
        <v>1245</v>
      </c>
      <c r="C766" t="s">
        <v>104</v>
      </c>
      <c r="D766">
        <v>2001</v>
      </c>
      <c r="E766">
        <v>144</v>
      </c>
      <c r="F766">
        <v>7.7</v>
      </c>
      <c r="G766">
        <v>74</v>
      </c>
      <c r="H766">
        <v>108.64</v>
      </c>
    </row>
    <row r="767" spans="1:8">
      <c r="A767">
        <v>765</v>
      </c>
      <c r="B767" t="s">
        <v>1246</v>
      </c>
      <c r="C767" t="s">
        <v>1247</v>
      </c>
      <c r="D767">
        <v>2012</v>
      </c>
      <c r="E767">
        <v>120</v>
      </c>
      <c r="F767">
        <v>7.7</v>
      </c>
      <c r="G767">
        <v>86</v>
      </c>
      <c r="H767">
        <v>136.03</v>
      </c>
    </row>
    <row r="768" spans="1:8">
      <c r="A768">
        <v>766</v>
      </c>
      <c r="B768" t="s">
        <v>1248</v>
      </c>
      <c r="C768" t="s">
        <v>408</v>
      </c>
      <c r="D768">
        <v>1992</v>
      </c>
      <c r="E768">
        <v>138</v>
      </c>
      <c r="F768">
        <v>7.7</v>
      </c>
      <c r="G768">
        <v>62</v>
      </c>
      <c r="H768">
        <v>141.34</v>
      </c>
    </row>
    <row r="769" spans="1:8">
      <c r="A769">
        <v>767</v>
      </c>
      <c r="B769" t="s">
        <v>1249</v>
      </c>
      <c r="C769" t="s">
        <v>1250</v>
      </c>
      <c r="D769">
        <v>2013</v>
      </c>
      <c r="E769">
        <v>180</v>
      </c>
      <c r="F769">
        <v>7.7</v>
      </c>
      <c r="G769">
        <v>90</v>
      </c>
      <c r="H769">
        <v>2.2000000000000002</v>
      </c>
    </row>
    <row r="770" spans="1:8">
      <c r="A770">
        <v>768</v>
      </c>
      <c r="B770" t="s">
        <v>1251</v>
      </c>
      <c r="C770" t="s">
        <v>649</v>
      </c>
      <c r="D770">
        <v>1974</v>
      </c>
      <c r="E770">
        <v>93</v>
      </c>
      <c r="F770">
        <v>7.7</v>
      </c>
      <c r="G770">
        <v>73</v>
      </c>
      <c r="H770">
        <v>119.5</v>
      </c>
    </row>
    <row r="771" spans="1:8">
      <c r="A771">
        <v>769</v>
      </c>
      <c r="B771" t="s">
        <v>1252</v>
      </c>
      <c r="C771" t="s">
        <v>1253</v>
      </c>
      <c r="D771">
        <v>2003</v>
      </c>
      <c r="E771">
        <v>102</v>
      </c>
      <c r="F771">
        <v>7.7</v>
      </c>
      <c r="G771">
        <v>91</v>
      </c>
      <c r="H771">
        <v>44.59</v>
      </c>
    </row>
    <row r="772" spans="1:8">
      <c r="A772">
        <v>770</v>
      </c>
      <c r="B772" t="s">
        <v>1254</v>
      </c>
      <c r="C772" t="s">
        <v>1255</v>
      </c>
      <c r="D772">
        <v>1987</v>
      </c>
      <c r="E772">
        <v>84</v>
      </c>
      <c r="F772">
        <v>7.7</v>
      </c>
      <c r="G772">
        <v>72</v>
      </c>
      <c r="H772">
        <v>5.92</v>
      </c>
    </row>
    <row r="773" spans="1:8">
      <c r="A773">
        <v>771</v>
      </c>
      <c r="B773" t="s">
        <v>1256</v>
      </c>
      <c r="C773" t="s">
        <v>412</v>
      </c>
      <c r="D773">
        <v>2010</v>
      </c>
      <c r="E773">
        <v>146</v>
      </c>
      <c r="F773">
        <v>7.7</v>
      </c>
      <c r="G773">
        <v>65</v>
      </c>
      <c r="H773">
        <v>295.98</v>
      </c>
    </row>
    <row r="774" spans="1:8">
      <c r="A774">
        <v>772</v>
      </c>
      <c r="B774" t="s">
        <v>1257</v>
      </c>
      <c r="C774" t="s">
        <v>851</v>
      </c>
      <c r="D774">
        <v>2005</v>
      </c>
      <c r="E774">
        <v>134</v>
      </c>
      <c r="F774">
        <v>7.7</v>
      </c>
      <c r="G774">
        <v>87</v>
      </c>
      <c r="H774">
        <v>83.04</v>
      </c>
    </row>
    <row r="775" spans="1:8">
      <c r="A775">
        <v>773</v>
      </c>
      <c r="B775" t="s">
        <v>1258</v>
      </c>
      <c r="C775" t="s">
        <v>192</v>
      </c>
      <c r="D775">
        <v>1992</v>
      </c>
      <c r="E775">
        <v>112</v>
      </c>
      <c r="F775">
        <v>7.7</v>
      </c>
      <c r="G775">
        <v>76</v>
      </c>
      <c r="H775">
        <v>75.510000000000005</v>
      </c>
    </row>
    <row r="776" spans="1:8">
      <c r="A776">
        <v>774</v>
      </c>
      <c r="B776" t="s">
        <v>1259</v>
      </c>
      <c r="C776" t="s">
        <v>1260</v>
      </c>
      <c r="D776">
        <v>1996</v>
      </c>
      <c r="E776">
        <v>129</v>
      </c>
      <c r="F776">
        <v>7.7</v>
      </c>
      <c r="G776">
        <v>47</v>
      </c>
      <c r="H776">
        <v>56.12</v>
      </c>
    </row>
    <row r="777" spans="1:8">
      <c r="A777">
        <v>775</v>
      </c>
      <c r="B777" t="s">
        <v>1261</v>
      </c>
      <c r="C777" t="s">
        <v>1262</v>
      </c>
      <c r="D777">
        <v>2017</v>
      </c>
      <c r="E777">
        <v>107</v>
      </c>
      <c r="F777">
        <v>7.7</v>
      </c>
      <c r="G777">
        <v>73</v>
      </c>
      <c r="H777">
        <v>33.799999999999997</v>
      </c>
    </row>
    <row r="778" spans="1:8">
      <c r="A778">
        <v>776</v>
      </c>
      <c r="B778" t="s">
        <v>1263</v>
      </c>
      <c r="C778" t="s">
        <v>1237</v>
      </c>
      <c r="D778">
        <v>2011</v>
      </c>
      <c r="E778">
        <v>131</v>
      </c>
      <c r="F778">
        <v>7.7</v>
      </c>
      <c r="G778">
        <v>65</v>
      </c>
      <c r="H778">
        <v>146.41</v>
      </c>
    </row>
    <row r="779" spans="1:8">
      <c r="A779">
        <v>777</v>
      </c>
      <c r="B779" t="s">
        <v>1264</v>
      </c>
      <c r="C779" t="s">
        <v>1265</v>
      </c>
      <c r="D779">
        <v>2014</v>
      </c>
      <c r="E779">
        <v>108</v>
      </c>
      <c r="F779">
        <v>7.7</v>
      </c>
      <c r="G779">
        <v>78</v>
      </c>
      <c r="H779">
        <v>25.44</v>
      </c>
    </row>
    <row r="780" spans="1:8">
      <c r="A780">
        <v>778</v>
      </c>
      <c r="B780" t="s">
        <v>1266</v>
      </c>
      <c r="C780" t="s">
        <v>1267</v>
      </c>
      <c r="D780">
        <v>2009</v>
      </c>
      <c r="E780">
        <v>95</v>
      </c>
      <c r="F780">
        <v>7.7</v>
      </c>
      <c r="G780">
        <v>76</v>
      </c>
      <c r="H780">
        <v>32.39</v>
      </c>
    </row>
    <row r="781" spans="1:8">
      <c r="A781">
        <v>779</v>
      </c>
      <c r="B781" t="s">
        <v>1268</v>
      </c>
      <c r="C781" t="s">
        <v>399</v>
      </c>
      <c r="D781">
        <v>2007</v>
      </c>
      <c r="E781">
        <v>122</v>
      </c>
      <c r="F781">
        <v>7.7</v>
      </c>
      <c r="G781">
        <v>76</v>
      </c>
      <c r="H781">
        <v>53.61</v>
      </c>
    </row>
    <row r="782" spans="1:8">
      <c r="A782">
        <v>780</v>
      </c>
      <c r="B782" t="s">
        <v>1269</v>
      </c>
      <c r="C782" t="s">
        <v>1270</v>
      </c>
      <c r="D782">
        <v>1980</v>
      </c>
      <c r="E782">
        <v>88</v>
      </c>
      <c r="F782">
        <v>7.7</v>
      </c>
      <c r="G782">
        <v>78</v>
      </c>
      <c r="H782">
        <v>83.4</v>
      </c>
    </row>
    <row r="783" spans="1:8">
      <c r="A783">
        <v>781</v>
      </c>
      <c r="B783" t="s">
        <v>1271</v>
      </c>
      <c r="C783" t="s">
        <v>824</v>
      </c>
      <c r="D783">
        <v>2001</v>
      </c>
      <c r="E783">
        <v>106</v>
      </c>
      <c r="F783">
        <v>7.7</v>
      </c>
      <c r="G783">
        <v>89</v>
      </c>
      <c r="H783">
        <v>13.62</v>
      </c>
    </row>
    <row r="784" spans="1:8">
      <c r="A784">
        <v>782</v>
      </c>
      <c r="B784" t="s">
        <v>1272</v>
      </c>
      <c r="C784" t="s">
        <v>1273</v>
      </c>
      <c r="D784">
        <v>1990</v>
      </c>
      <c r="E784">
        <v>103</v>
      </c>
      <c r="F784">
        <v>7.7</v>
      </c>
      <c r="G784">
        <v>63</v>
      </c>
      <c r="H784">
        <v>285.76</v>
      </c>
    </row>
    <row r="785" spans="1:8">
      <c r="A785">
        <v>783</v>
      </c>
      <c r="B785" t="s">
        <v>1274</v>
      </c>
      <c r="C785" t="s">
        <v>1275</v>
      </c>
      <c r="D785">
        <v>2001</v>
      </c>
      <c r="E785">
        <v>122</v>
      </c>
      <c r="F785">
        <v>7.7</v>
      </c>
      <c r="G785">
        <v>69</v>
      </c>
      <c r="H785">
        <v>76.63</v>
      </c>
    </row>
    <row r="786" spans="1:8">
      <c r="A786">
        <v>784</v>
      </c>
      <c r="B786" t="s">
        <v>1276</v>
      </c>
      <c r="C786" t="s">
        <v>323</v>
      </c>
      <c r="D786">
        <v>1986</v>
      </c>
      <c r="E786">
        <v>120</v>
      </c>
      <c r="F786">
        <v>7.7</v>
      </c>
      <c r="G786">
        <v>76</v>
      </c>
      <c r="H786">
        <v>8.5500000000000007</v>
      </c>
    </row>
    <row r="787" spans="1:8">
      <c r="A787">
        <v>785</v>
      </c>
      <c r="B787" t="s">
        <v>1277</v>
      </c>
      <c r="C787" t="s">
        <v>49</v>
      </c>
      <c r="D787">
        <v>1988</v>
      </c>
      <c r="E787">
        <v>104</v>
      </c>
      <c r="F787">
        <v>7.7</v>
      </c>
      <c r="G787">
        <v>83</v>
      </c>
      <c r="H787">
        <v>156.44999999999999</v>
      </c>
    </row>
    <row r="788" spans="1:8">
      <c r="A788">
        <v>786</v>
      </c>
      <c r="B788" t="s">
        <v>1278</v>
      </c>
      <c r="C788" t="s">
        <v>879</v>
      </c>
      <c r="D788">
        <v>2009</v>
      </c>
      <c r="E788">
        <v>100</v>
      </c>
      <c r="F788">
        <v>7.7</v>
      </c>
      <c r="G788">
        <v>80</v>
      </c>
      <c r="H788">
        <v>75.290000000000006</v>
      </c>
    </row>
    <row r="789" spans="1:8">
      <c r="A789">
        <v>787</v>
      </c>
      <c r="B789" t="s">
        <v>1279</v>
      </c>
      <c r="C789" t="s">
        <v>1280</v>
      </c>
      <c r="D789">
        <v>1992</v>
      </c>
      <c r="E789">
        <v>100</v>
      </c>
      <c r="F789">
        <v>7.7</v>
      </c>
      <c r="G789">
        <v>82</v>
      </c>
      <c r="H789">
        <v>10.73</v>
      </c>
    </row>
    <row r="790" spans="1:8">
      <c r="A790">
        <v>788</v>
      </c>
      <c r="B790" t="s">
        <v>1281</v>
      </c>
      <c r="C790" t="s">
        <v>1282</v>
      </c>
      <c r="D790">
        <v>1967</v>
      </c>
      <c r="E790">
        <v>108</v>
      </c>
      <c r="F790">
        <v>7.7</v>
      </c>
      <c r="G790">
        <v>81</v>
      </c>
      <c r="H790">
        <v>17.55</v>
      </c>
    </row>
    <row r="791" spans="1:8">
      <c r="A791">
        <v>789</v>
      </c>
      <c r="B791" t="s">
        <v>1283</v>
      </c>
      <c r="C791" t="s">
        <v>47</v>
      </c>
      <c r="D791">
        <v>1997</v>
      </c>
      <c r="E791">
        <v>129</v>
      </c>
      <c r="F791">
        <v>7.7</v>
      </c>
      <c r="G791">
        <v>63</v>
      </c>
      <c r="H791">
        <v>48.32</v>
      </c>
    </row>
    <row r="792" spans="1:8">
      <c r="A792">
        <v>790</v>
      </c>
      <c r="B792" t="s">
        <v>1284</v>
      </c>
      <c r="C792" t="s">
        <v>1285</v>
      </c>
      <c r="D792">
        <v>2002</v>
      </c>
      <c r="E792">
        <v>131</v>
      </c>
      <c r="F792">
        <v>7.7</v>
      </c>
      <c r="G792">
        <v>61</v>
      </c>
      <c r="H792">
        <v>54.23</v>
      </c>
    </row>
    <row r="793" spans="1:8" hidden="1">
      <c r="A793">
        <v>791</v>
      </c>
      <c r="B793" t="s">
        <v>1286</v>
      </c>
      <c r="C793" t="s">
        <v>1287</v>
      </c>
      <c r="D793">
        <v>2009</v>
      </c>
      <c r="E793">
        <v>141</v>
      </c>
      <c r="F793">
        <v>7.7</v>
      </c>
      <c r="G793">
        <v>63</v>
      </c>
      <c r="H793">
        <v>0</v>
      </c>
    </row>
    <row r="794" spans="1:8">
      <c r="A794">
        <v>792</v>
      </c>
      <c r="B794" t="s">
        <v>1288</v>
      </c>
      <c r="C794" t="s">
        <v>1289</v>
      </c>
      <c r="D794">
        <v>2014</v>
      </c>
      <c r="E794">
        <v>100</v>
      </c>
      <c r="F794">
        <v>7.7</v>
      </c>
      <c r="G794">
        <v>83</v>
      </c>
      <c r="H794">
        <v>257.76</v>
      </c>
    </row>
    <row r="795" spans="1:8">
      <c r="A795">
        <v>793</v>
      </c>
      <c r="B795" t="s">
        <v>1290</v>
      </c>
      <c r="C795" t="s">
        <v>82</v>
      </c>
      <c r="D795">
        <v>1993</v>
      </c>
      <c r="E795">
        <v>125</v>
      </c>
      <c r="F795">
        <v>7.7</v>
      </c>
      <c r="G795">
        <v>66</v>
      </c>
      <c r="H795">
        <v>77.319999999999993</v>
      </c>
    </row>
    <row r="796" spans="1:8">
      <c r="A796">
        <v>794</v>
      </c>
      <c r="B796" t="s">
        <v>1291</v>
      </c>
      <c r="C796" t="s">
        <v>1292</v>
      </c>
      <c r="D796">
        <v>2010</v>
      </c>
      <c r="E796">
        <v>100</v>
      </c>
      <c r="F796">
        <v>7.7</v>
      </c>
      <c r="G796">
        <v>71</v>
      </c>
      <c r="H796">
        <v>200.82</v>
      </c>
    </row>
    <row r="797" spans="1:8">
      <c r="A797">
        <v>795</v>
      </c>
      <c r="B797" t="s">
        <v>1293</v>
      </c>
      <c r="C797" t="s">
        <v>828</v>
      </c>
      <c r="D797">
        <v>2004</v>
      </c>
      <c r="E797">
        <v>146</v>
      </c>
      <c r="F797">
        <v>7.7</v>
      </c>
      <c r="G797">
        <v>47</v>
      </c>
      <c r="H797">
        <v>77.91</v>
      </c>
    </row>
    <row r="798" spans="1:8">
      <c r="A798">
        <v>796</v>
      </c>
      <c r="B798" t="s">
        <v>1294</v>
      </c>
      <c r="C798" t="s">
        <v>489</v>
      </c>
      <c r="D798">
        <v>2014</v>
      </c>
      <c r="E798">
        <v>119</v>
      </c>
      <c r="F798">
        <v>7.7</v>
      </c>
      <c r="G798">
        <v>87</v>
      </c>
      <c r="H798">
        <v>42.34</v>
      </c>
    </row>
    <row r="799" spans="1:8">
      <c r="A799">
        <v>797</v>
      </c>
      <c r="B799" t="s">
        <v>1295</v>
      </c>
      <c r="C799" t="s">
        <v>1296</v>
      </c>
      <c r="D799">
        <v>1972</v>
      </c>
      <c r="E799">
        <v>109</v>
      </c>
      <c r="F799">
        <v>7.7</v>
      </c>
      <c r="G799">
        <v>80</v>
      </c>
      <c r="H799">
        <v>7.06</v>
      </c>
    </row>
    <row r="800" spans="1:8">
      <c r="A800">
        <v>798</v>
      </c>
      <c r="B800" t="s">
        <v>1297</v>
      </c>
      <c r="C800" t="s">
        <v>1298</v>
      </c>
      <c r="D800">
        <v>1982</v>
      </c>
      <c r="E800">
        <v>93</v>
      </c>
      <c r="F800">
        <v>7.7</v>
      </c>
      <c r="G800">
        <v>61</v>
      </c>
      <c r="H800">
        <v>47.21</v>
      </c>
    </row>
    <row r="801" spans="1:8">
      <c r="A801">
        <v>799</v>
      </c>
      <c r="B801" t="s">
        <v>1299</v>
      </c>
      <c r="C801" t="s">
        <v>851</v>
      </c>
      <c r="D801">
        <v>1995</v>
      </c>
      <c r="E801">
        <v>136</v>
      </c>
      <c r="F801">
        <v>7.7</v>
      </c>
      <c r="G801">
        <v>84</v>
      </c>
      <c r="H801">
        <v>43.18</v>
      </c>
    </row>
    <row r="802" spans="1:8">
      <c r="A802">
        <v>800</v>
      </c>
      <c r="B802" t="s">
        <v>1300</v>
      </c>
      <c r="C802" t="s">
        <v>1301</v>
      </c>
      <c r="D802">
        <v>1982</v>
      </c>
      <c r="E802">
        <v>113</v>
      </c>
      <c r="F802">
        <v>7.7</v>
      </c>
      <c r="G802">
        <v>68</v>
      </c>
      <c r="H802">
        <v>78.91</v>
      </c>
    </row>
    <row r="803" spans="1:8">
      <c r="A803">
        <v>801</v>
      </c>
      <c r="B803" t="s">
        <v>1302</v>
      </c>
      <c r="C803" t="s">
        <v>1303</v>
      </c>
      <c r="D803">
        <v>2014</v>
      </c>
      <c r="E803">
        <v>126</v>
      </c>
      <c r="F803">
        <v>7.7</v>
      </c>
      <c r="G803">
        <v>69</v>
      </c>
      <c r="H803">
        <v>124.87</v>
      </c>
    </row>
    <row r="804" spans="1:8">
      <c r="A804">
        <v>802</v>
      </c>
      <c r="B804" t="s">
        <v>1304</v>
      </c>
      <c r="C804" t="s">
        <v>667</v>
      </c>
      <c r="D804">
        <v>2004</v>
      </c>
      <c r="E804">
        <v>108</v>
      </c>
      <c r="F804">
        <v>7.7</v>
      </c>
      <c r="G804">
        <v>73</v>
      </c>
      <c r="H804">
        <v>176.24</v>
      </c>
    </row>
    <row r="805" spans="1:8">
      <c r="A805">
        <v>803</v>
      </c>
      <c r="B805" t="s">
        <v>1305</v>
      </c>
      <c r="C805" t="s">
        <v>1306</v>
      </c>
      <c r="D805">
        <v>2012</v>
      </c>
      <c r="E805">
        <v>101</v>
      </c>
      <c r="F805">
        <v>7.7</v>
      </c>
      <c r="G805">
        <v>72</v>
      </c>
      <c r="H805">
        <v>189.42</v>
      </c>
    </row>
    <row r="806" spans="1:8">
      <c r="A806">
        <v>804</v>
      </c>
      <c r="B806" t="s">
        <v>1307</v>
      </c>
      <c r="C806" t="s">
        <v>305</v>
      </c>
      <c r="D806">
        <v>1995</v>
      </c>
      <c r="E806">
        <v>140</v>
      </c>
      <c r="F806">
        <v>7.7</v>
      </c>
      <c r="G806">
        <v>77</v>
      </c>
      <c r="H806">
        <v>173.84</v>
      </c>
    </row>
    <row r="807" spans="1:8">
      <c r="A807">
        <v>805</v>
      </c>
      <c r="B807" t="s">
        <v>1308</v>
      </c>
      <c r="C807" t="s">
        <v>703</v>
      </c>
      <c r="D807">
        <v>2011</v>
      </c>
      <c r="E807">
        <v>94</v>
      </c>
      <c r="F807">
        <v>7.7</v>
      </c>
      <c r="G807">
        <v>81</v>
      </c>
      <c r="H807">
        <v>56.82</v>
      </c>
    </row>
    <row r="808" spans="1:8">
      <c r="A808">
        <v>806</v>
      </c>
      <c r="B808" t="s">
        <v>1309</v>
      </c>
      <c r="C808" t="s">
        <v>1310</v>
      </c>
      <c r="D808">
        <v>2019</v>
      </c>
      <c r="E808">
        <v>100</v>
      </c>
      <c r="F808">
        <v>7.7</v>
      </c>
      <c r="G808">
        <v>84</v>
      </c>
      <c r="H808">
        <v>434.04</v>
      </c>
    </row>
    <row r="809" spans="1:8">
      <c r="A809">
        <v>807</v>
      </c>
      <c r="B809" t="s">
        <v>1311</v>
      </c>
      <c r="C809" t="s">
        <v>283</v>
      </c>
      <c r="D809">
        <v>1978</v>
      </c>
      <c r="E809">
        <v>91</v>
      </c>
      <c r="F809">
        <v>7.7</v>
      </c>
      <c r="G809">
        <v>87</v>
      </c>
      <c r="H809">
        <v>47</v>
      </c>
    </row>
    <row r="810" spans="1:8" hidden="1">
      <c r="A810">
        <v>808</v>
      </c>
      <c r="B810" t="s">
        <v>1312</v>
      </c>
      <c r="C810" t="s">
        <v>213</v>
      </c>
      <c r="D810">
        <v>2020</v>
      </c>
      <c r="E810">
        <v>117</v>
      </c>
      <c r="F810">
        <v>7.7</v>
      </c>
      <c r="G810">
        <v>79</v>
      </c>
      <c r="H810">
        <v>0</v>
      </c>
    </row>
    <row r="811" spans="1:8">
      <c r="A811">
        <v>809</v>
      </c>
      <c r="B811" t="s">
        <v>1313</v>
      </c>
      <c r="C811" t="s">
        <v>1314</v>
      </c>
      <c r="D811">
        <v>2004</v>
      </c>
      <c r="E811">
        <v>101</v>
      </c>
      <c r="F811">
        <v>7.7</v>
      </c>
      <c r="G811">
        <v>61</v>
      </c>
      <c r="H811">
        <v>1.08</v>
      </c>
    </row>
    <row r="812" spans="1:8">
      <c r="A812">
        <v>810</v>
      </c>
      <c r="B812" t="s">
        <v>1315</v>
      </c>
      <c r="C812" t="s">
        <v>405</v>
      </c>
      <c r="D812">
        <v>2000</v>
      </c>
      <c r="E812">
        <v>107</v>
      </c>
      <c r="F812">
        <v>7.7</v>
      </c>
      <c r="G812">
        <v>69</v>
      </c>
      <c r="H812">
        <v>45.51</v>
      </c>
    </row>
    <row r="813" spans="1:8">
      <c r="A813">
        <v>811</v>
      </c>
      <c r="B813" t="s">
        <v>1316</v>
      </c>
      <c r="C813" t="s">
        <v>1317</v>
      </c>
      <c r="D813">
        <v>2004</v>
      </c>
      <c r="E813">
        <v>112</v>
      </c>
      <c r="F813">
        <v>7.7</v>
      </c>
      <c r="G813">
        <v>66</v>
      </c>
      <c r="H813">
        <v>54.58</v>
      </c>
    </row>
    <row r="814" spans="1:8">
      <c r="A814">
        <v>812</v>
      </c>
      <c r="B814" t="s">
        <v>1318</v>
      </c>
      <c r="C814" t="s">
        <v>462</v>
      </c>
      <c r="D814">
        <v>1993</v>
      </c>
      <c r="E814">
        <v>118</v>
      </c>
      <c r="F814">
        <v>7.7</v>
      </c>
      <c r="G814">
        <v>73</v>
      </c>
      <c r="H814">
        <v>9.17</v>
      </c>
    </row>
    <row r="815" spans="1:8">
      <c r="A815">
        <v>813</v>
      </c>
      <c r="B815" t="s">
        <v>1319</v>
      </c>
      <c r="C815" t="s">
        <v>318</v>
      </c>
      <c r="D815">
        <v>1960</v>
      </c>
      <c r="E815">
        <v>128</v>
      </c>
      <c r="F815">
        <v>7.7</v>
      </c>
      <c r="G815">
        <v>74</v>
      </c>
      <c r="H815">
        <v>4.91</v>
      </c>
    </row>
    <row r="816" spans="1:8">
      <c r="A816">
        <v>814</v>
      </c>
      <c r="B816" t="s">
        <v>1320</v>
      </c>
      <c r="C816" t="s">
        <v>414</v>
      </c>
      <c r="D816">
        <v>1971</v>
      </c>
      <c r="E816">
        <v>104</v>
      </c>
      <c r="F816">
        <v>7.7</v>
      </c>
      <c r="G816">
        <v>94</v>
      </c>
      <c r="H816">
        <v>15.63</v>
      </c>
    </row>
    <row r="817" spans="1:8">
      <c r="A817">
        <v>815</v>
      </c>
      <c r="B817" t="s">
        <v>1321</v>
      </c>
      <c r="C817" t="s">
        <v>824</v>
      </c>
      <c r="D817">
        <v>2013</v>
      </c>
      <c r="E817">
        <v>91</v>
      </c>
      <c r="F817">
        <v>7.7</v>
      </c>
      <c r="G817">
        <v>96</v>
      </c>
      <c r="H817">
        <v>274.08999999999997</v>
      </c>
    </row>
    <row r="818" spans="1:8">
      <c r="A818">
        <v>816</v>
      </c>
      <c r="B818" t="s">
        <v>1322</v>
      </c>
      <c r="C818" t="s">
        <v>1239</v>
      </c>
      <c r="D818">
        <v>1997</v>
      </c>
      <c r="E818">
        <v>127</v>
      </c>
      <c r="F818">
        <v>7.7</v>
      </c>
      <c r="G818">
        <v>76</v>
      </c>
      <c r="H818">
        <v>41.91</v>
      </c>
    </row>
    <row r="819" spans="1:8" hidden="1">
      <c r="A819">
        <v>817</v>
      </c>
      <c r="B819" t="s">
        <v>1323</v>
      </c>
      <c r="C819" t="s">
        <v>1324</v>
      </c>
      <c r="D819">
        <v>2020</v>
      </c>
      <c r="E819">
        <v>129</v>
      </c>
      <c r="F819">
        <v>7.7</v>
      </c>
      <c r="G819">
        <v>76</v>
      </c>
      <c r="H819">
        <v>0</v>
      </c>
    </row>
    <row r="820" spans="1:8">
      <c r="A820">
        <v>818</v>
      </c>
      <c r="B820" t="s">
        <v>1325</v>
      </c>
      <c r="C820" t="s">
        <v>1326</v>
      </c>
      <c r="D820">
        <v>1997</v>
      </c>
      <c r="E820">
        <v>139</v>
      </c>
      <c r="F820">
        <v>7.7</v>
      </c>
      <c r="G820">
        <v>67</v>
      </c>
      <c r="H820">
        <v>148.47999999999999</v>
      </c>
    </row>
    <row r="821" spans="1:8">
      <c r="A821">
        <v>819</v>
      </c>
      <c r="B821" t="s">
        <v>1327</v>
      </c>
      <c r="C821" t="s">
        <v>198</v>
      </c>
      <c r="D821">
        <v>2002</v>
      </c>
      <c r="E821">
        <v>117</v>
      </c>
      <c r="F821">
        <v>7.7</v>
      </c>
      <c r="G821">
        <v>72</v>
      </c>
      <c r="H821">
        <v>104.45</v>
      </c>
    </row>
    <row r="822" spans="1:8">
      <c r="A822">
        <v>820</v>
      </c>
      <c r="B822" t="s">
        <v>1328</v>
      </c>
      <c r="C822" t="s">
        <v>1329</v>
      </c>
      <c r="D822">
        <v>1999</v>
      </c>
      <c r="E822">
        <v>108</v>
      </c>
      <c r="F822">
        <v>7.7</v>
      </c>
      <c r="G822">
        <v>44</v>
      </c>
      <c r="H822">
        <v>0.03</v>
      </c>
    </row>
    <row r="823" spans="1:8">
      <c r="A823">
        <v>821</v>
      </c>
      <c r="B823" t="s">
        <v>1330</v>
      </c>
      <c r="C823" t="s">
        <v>753</v>
      </c>
      <c r="D823">
        <v>1993</v>
      </c>
      <c r="E823">
        <v>131</v>
      </c>
      <c r="F823">
        <v>7.7</v>
      </c>
      <c r="G823">
        <v>85</v>
      </c>
      <c r="H823">
        <v>1.77</v>
      </c>
    </row>
    <row r="824" spans="1:8">
      <c r="A824">
        <v>822</v>
      </c>
      <c r="B824" t="s">
        <v>1331</v>
      </c>
      <c r="C824" t="s">
        <v>29</v>
      </c>
      <c r="D824">
        <v>1987</v>
      </c>
      <c r="E824">
        <v>153</v>
      </c>
      <c r="F824">
        <v>7.7</v>
      </c>
      <c r="G824">
        <v>62</v>
      </c>
      <c r="H824">
        <v>22.24</v>
      </c>
    </row>
    <row r="825" spans="1:8">
      <c r="A825">
        <v>823</v>
      </c>
      <c r="B825" t="s">
        <v>1332</v>
      </c>
      <c r="C825" t="s">
        <v>29</v>
      </c>
      <c r="D825">
        <v>1985</v>
      </c>
      <c r="E825">
        <v>154</v>
      </c>
      <c r="F825">
        <v>7.7</v>
      </c>
      <c r="G825">
        <v>78</v>
      </c>
      <c r="H825">
        <v>98.47</v>
      </c>
    </row>
    <row r="826" spans="1:8" hidden="1">
      <c r="A826">
        <v>824</v>
      </c>
      <c r="B826" t="s">
        <v>1333</v>
      </c>
      <c r="C826" t="s">
        <v>1334</v>
      </c>
      <c r="D826">
        <v>2019</v>
      </c>
      <c r="E826">
        <v>120</v>
      </c>
      <c r="F826">
        <v>7.7</v>
      </c>
      <c r="G826">
        <v>82</v>
      </c>
      <c r="H826">
        <v>0</v>
      </c>
    </row>
    <row r="827" spans="1:8">
      <c r="A827">
        <v>825</v>
      </c>
      <c r="B827" t="s">
        <v>1335</v>
      </c>
      <c r="C827" t="s">
        <v>408</v>
      </c>
      <c r="D827">
        <v>1989</v>
      </c>
      <c r="E827">
        <v>95</v>
      </c>
      <c r="F827">
        <v>7.7</v>
      </c>
      <c r="G827">
        <v>76</v>
      </c>
      <c r="H827">
        <v>92.82</v>
      </c>
    </row>
    <row r="828" spans="1:8">
      <c r="A828">
        <v>826</v>
      </c>
      <c r="B828" t="s">
        <v>1336</v>
      </c>
      <c r="C828" t="s">
        <v>1337</v>
      </c>
      <c r="D828">
        <v>2008</v>
      </c>
      <c r="E828">
        <v>94</v>
      </c>
      <c r="F828">
        <v>7.7</v>
      </c>
      <c r="G828">
        <v>55</v>
      </c>
      <c r="H828">
        <v>9.0299999999999994</v>
      </c>
    </row>
    <row r="829" spans="1:8">
      <c r="A829">
        <v>827</v>
      </c>
      <c r="B829" t="s">
        <v>1338</v>
      </c>
      <c r="C829" t="s">
        <v>1339</v>
      </c>
      <c r="D829">
        <v>2015</v>
      </c>
      <c r="E829">
        <v>116</v>
      </c>
      <c r="F829">
        <v>7.7</v>
      </c>
      <c r="G829">
        <v>70</v>
      </c>
      <c r="H829">
        <v>3.48</v>
      </c>
    </row>
    <row r="830" spans="1:8">
      <c r="A830">
        <v>828</v>
      </c>
      <c r="B830" t="s">
        <v>1340</v>
      </c>
      <c r="C830" t="s">
        <v>826</v>
      </c>
      <c r="D830">
        <v>2013</v>
      </c>
      <c r="E830">
        <v>132</v>
      </c>
      <c r="F830">
        <v>7.7</v>
      </c>
      <c r="G830">
        <v>72</v>
      </c>
      <c r="H830">
        <v>228.78</v>
      </c>
    </row>
    <row r="831" spans="1:8">
      <c r="A831">
        <v>829</v>
      </c>
      <c r="B831" t="s">
        <v>1341</v>
      </c>
      <c r="C831" t="s">
        <v>1342</v>
      </c>
      <c r="D831">
        <v>1991</v>
      </c>
      <c r="E831">
        <v>130</v>
      </c>
      <c r="F831">
        <v>7.7</v>
      </c>
      <c r="G831">
        <v>64</v>
      </c>
      <c r="H831">
        <v>82.42</v>
      </c>
    </row>
    <row r="832" spans="1:8">
      <c r="A832">
        <v>830</v>
      </c>
      <c r="B832" t="s">
        <v>1343</v>
      </c>
      <c r="C832" t="s">
        <v>1344</v>
      </c>
      <c r="D832">
        <v>2004</v>
      </c>
      <c r="E832">
        <v>99</v>
      </c>
      <c r="F832">
        <v>7.7</v>
      </c>
      <c r="G832">
        <v>78</v>
      </c>
      <c r="H832">
        <v>17.11</v>
      </c>
    </row>
    <row r="833" spans="1:8">
      <c r="A833">
        <v>831</v>
      </c>
      <c r="B833" t="s">
        <v>1345</v>
      </c>
      <c r="C833" t="s">
        <v>1346</v>
      </c>
      <c r="D833">
        <v>1971</v>
      </c>
      <c r="E833">
        <v>102</v>
      </c>
      <c r="F833">
        <v>7.7</v>
      </c>
      <c r="G833">
        <v>87</v>
      </c>
      <c r="H833">
        <v>35.9</v>
      </c>
    </row>
    <row r="834" spans="1:8">
      <c r="A834">
        <v>832</v>
      </c>
      <c r="B834" t="s">
        <v>1347</v>
      </c>
      <c r="C834" t="s">
        <v>33</v>
      </c>
      <c r="D834">
        <v>1973</v>
      </c>
      <c r="E834">
        <v>130</v>
      </c>
      <c r="F834">
        <v>7.7</v>
      </c>
      <c r="G834">
        <v>81</v>
      </c>
      <c r="H834">
        <v>29.8</v>
      </c>
    </row>
    <row r="835" spans="1:8">
      <c r="A835">
        <v>833</v>
      </c>
      <c r="B835" t="s">
        <v>1348</v>
      </c>
      <c r="C835" t="s">
        <v>122</v>
      </c>
      <c r="D835">
        <v>2011</v>
      </c>
      <c r="E835">
        <v>98</v>
      </c>
      <c r="F835">
        <v>7.7</v>
      </c>
      <c r="G835">
        <v>52</v>
      </c>
      <c r="H835">
        <v>7.0000000000000007E-2</v>
      </c>
    </row>
    <row r="836" spans="1:8">
      <c r="A836">
        <v>834</v>
      </c>
      <c r="B836" t="s">
        <v>1349</v>
      </c>
      <c r="C836" t="s">
        <v>1350</v>
      </c>
      <c r="D836">
        <v>1998</v>
      </c>
      <c r="E836">
        <v>134</v>
      </c>
      <c r="F836">
        <v>7.7</v>
      </c>
      <c r="G836">
        <v>81</v>
      </c>
      <c r="H836">
        <v>2.81</v>
      </c>
    </row>
    <row r="837" spans="1:8">
      <c r="A837">
        <v>835</v>
      </c>
      <c r="B837" t="s">
        <v>1351</v>
      </c>
      <c r="C837" t="s">
        <v>622</v>
      </c>
      <c r="D837">
        <v>1999</v>
      </c>
      <c r="E837">
        <v>113</v>
      </c>
      <c r="F837">
        <v>7.7</v>
      </c>
      <c r="G837">
        <v>90</v>
      </c>
      <c r="H837">
        <v>22.86</v>
      </c>
    </row>
    <row r="838" spans="1:8">
      <c r="A838">
        <v>836</v>
      </c>
      <c r="B838" t="s">
        <v>1352</v>
      </c>
      <c r="C838" t="s">
        <v>1353</v>
      </c>
      <c r="D838">
        <v>2014</v>
      </c>
      <c r="E838">
        <v>123</v>
      </c>
      <c r="F838">
        <v>7.7</v>
      </c>
      <c r="G838">
        <v>71</v>
      </c>
      <c r="H838">
        <v>35.89</v>
      </c>
    </row>
    <row r="839" spans="1:8">
      <c r="A839">
        <v>837</v>
      </c>
      <c r="B839" t="s">
        <v>1354</v>
      </c>
      <c r="C839" t="s">
        <v>688</v>
      </c>
      <c r="D839">
        <v>1967</v>
      </c>
      <c r="E839">
        <v>150</v>
      </c>
      <c r="F839">
        <v>7.7</v>
      </c>
      <c r="G839">
        <v>73</v>
      </c>
      <c r="H839">
        <v>45.3</v>
      </c>
    </row>
    <row r="840" spans="1:8">
      <c r="A840">
        <v>838</v>
      </c>
      <c r="B840" t="s">
        <v>1355</v>
      </c>
      <c r="C840" t="s">
        <v>1356</v>
      </c>
      <c r="D840">
        <v>2006</v>
      </c>
      <c r="E840">
        <v>110</v>
      </c>
      <c r="F840">
        <v>7.7</v>
      </c>
      <c r="G840">
        <v>53</v>
      </c>
      <c r="H840">
        <v>22.49</v>
      </c>
    </row>
    <row r="841" spans="1:8">
      <c r="A841">
        <v>839</v>
      </c>
      <c r="B841" t="s">
        <v>1357</v>
      </c>
      <c r="C841" t="s">
        <v>622</v>
      </c>
      <c r="D841">
        <v>2002</v>
      </c>
      <c r="E841">
        <v>115</v>
      </c>
      <c r="F841">
        <v>7.7</v>
      </c>
      <c r="G841">
        <v>83</v>
      </c>
      <c r="H841">
        <v>22.25</v>
      </c>
    </row>
    <row r="842" spans="1:8">
      <c r="A842">
        <v>840</v>
      </c>
      <c r="B842" t="s">
        <v>1358</v>
      </c>
      <c r="C842" t="s">
        <v>1359</v>
      </c>
      <c r="D842">
        <v>1994</v>
      </c>
      <c r="E842">
        <v>92</v>
      </c>
      <c r="F842">
        <v>7.7</v>
      </c>
      <c r="G842">
        <v>70</v>
      </c>
      <c r="H842">
        <v>3.15</v>
      </c>
    </row>
    <row r="843" spans="1:8">
      <c r="A843">
        <v>841</v>
      </c>
      <c r="B843" t="s">
        <v>1360</v>
      </c>
      <c r="C843" t="s">
        <v>1361</v>
      </c>
      <c r="D843">
        <v>1962</v>
      </c>
      <c r="E843">
        <v>178</v>
      </c>
      <c r="F843">
        <v>7.7</v>
      </c>
      <c r="G843">
        <v>75</v>
      </c>
      <c r="H843">
        <v>39.1</v>
      </c>
    </row>
    <row r="844" spans="1:8">
      <c r="A844">
        <v>842</v>
      </c>
      <c r="B844" t="s">
        <v>1362</v>
      </c>
      <c r="C844" t="s">
        <v>1363</v>
      </c>
      <c r="D844">
        <v>2006</v>
      </c>
      <c r="E844">
        <v>101</v>
      </c>
      <c r="F844">
        <v>7.7</v>
      </c>
      <c r="G844">
        <v>86</v>
      </c>
      <c r="H844">
        <v>0.33</v>
      </c>
    </row>
    <row r="845" spans="1:8">
      <c r="A845">
        <v>843</v>
      </c>
      <c r="B845" t="s">
        <v>1364</v>
      </c>
      <c r="C845" t="s">
        <v>408</v>
      </c>
      <c r="D845">
        <v>2010</v>
      </c>
      <c r="E845">
        <v>90</v>
      </c>
      <c r="F845">
        <v>7.7</v>
      </c>
      <c r="G845">
        <v>45</v>
      </c>
      <c r="H845">
        <v>1.75</v>
      </c>
    </row>
    <row r="846" spans="1:8">
      <c r="A846">
        <v>844</v>
      </c>
      <c r="B846" t="s">
        <v>1365</v>
      </c>
      <c r="C846" t="s">
        <v>1366</v>
      </c>
      <c r="D846">
        <v>1986</v>
      </c>
      <c r="E846">
        <v>130</v>
      </c>
      <c r="F846">
        <v>7.7</v>
      </c>
      <c r="G846">
        <v>54</v>
      </c>
      <c r="H846">
        <v>7.15</v>
      </c>
    </row>
    <row r="847" spans="1:8">
      <c r="A847">
        <v>845</v>
      </c>
      <c r="B847" t="s">
        <v>1367</v>
      </c>
      <c r="C847" t="s">
        <v>1368</v>
      </c>
      <c r="D847">
        <v>1964</v>
      </c>
      <c r="E847">
        <v>110</v>
      </c>
      <c r="F847">
        <v>7.7</v>
      </c>
      <c r="G847">
        <v>87</v>
      </c>
      <c r="H847">
        <v>51.08</v>
      </c>
    </row>
    <row r="848" spans="1:8">
      <c r="A848">
        <v>846</v>
      </c>
      <c r="B848" t="s">
        <v>1369</v>
      </c>
      <c r="C848" t="s">
        <v>1370</v>
      </c>
      <c r="D848">
        <v>1980</v>
      </c>
      <c r="E848">
        <v>124</v>
      </c>
      <c r="F848">
        <v>7.7</v>
      </c>
      <c r="G848">
        <v>86</v>
      </c>
      <c r="H848">
        <v>54.8</v>
      </c>
    </row>
    <row r="849" spans="1:8">
      <c r="A849">
        <v>847</v>
      </c>
      <c r="B849" t="s">
        <v>1371</v>
      </c>
      <c r="C849" t="s">
        <v>1372</v>
      </c>
      <c r="D849">
        <v>1999</v>
      </c>
      <c r="E849">
        <v>81</v>
      </c>
      <c r="F849">
        <v>7.7</v>
      </c>
      <c r="G849">
        <v>73</v>
      </c>
      <c r="H849">
        <v>52.04</v>
      </c>
    </row>
    <row r="850" spans="1:8" hidden="1">
      <c r="A850">
        <v>848</v>
      </c>
      <c r="B850" t="s">
        <v>1373</v>
      </c>
      <c r="C850" t="s">
        <v>1374</v>
      </c>
      <c r="D850">
        <v>1967</v>
      </c>
      <c r="E850">
        <v>111</v>
      </c>
      <c r="F850">
        <v>7.7</v>
      </c>
      <c r="G850">
        <v>86</v>
      </c>
      <c r="H850">
        <v>0</v>
      </c>
    </row>
    <row r="851" spans="1:8">
      <c r="A851">
        <v>849</v>
      </c>
      <c r="B851" t="s">
        <v>1375</v>
      </c>
      <c r="C851" t="s">
        <v>33</v>
      </c>
      <c r="D851">
        <v>1982</v>
      </c>
      <c r="E851">
        <v>129</v>
      </c>
      <c r="F851">
        <v>7.7</v>
      </c>
      <c r="G851">
        <v>77</v>
      </c>
      <c r="H851">
        <v>54</v>
      </c>
    </row>
    <row r="852" spans="1:8">
      <c r="A852">
        <v>850</v>
      </c>
      <c r="B852" t="s">
        <v>1376</v>
      </c>
      <c r="C852" t="s">
        <v>1377</v>
      </c>
      <c r="D852">
        <v>2013</v>
      </c>
      <c r="E852">
        <v>141</v>
      </c>
      <c r="F852">
        <v>7.7</v>
      </c>
      <c r="G852">
        <v>86</v>
      </c>
      <c r="H852">
        <v>2.85</v>
      </c>
    </row>
    <row r="853" spans="1:8">
      <c r="A853">
        <v>851</v>
      </c>
      <c r="B853" t="s">
        <v>1378</v>
      </c>
      <c r="C853" t="s">
        <v>646</v>
      </c>
      <c r="D853">
        <v>1992</v>
      </c>
      <c r="E853">
        <v>202</v>
      </c>
      <c r="F853">
        <v>7.7</v>
      </c>
      <c r="G853">
        <v>73</v>
      </c>
      <c r="H853">
        <v>48.17</v>
      </c>
    </row>
    <row r="854" spans="1:8">
      <c r="A854">
        <v>852</v>
      </c>
      <c r="B854" t="s">
        <v>1379</v>
      </c>
      <c r="C854" t="s">
        <v>1380</v>
      </c>
      <c r="D854">
        <v>2000</v>
      </c>
      <c r="E854">
        <v>110</v>
      </c>
      <c r="F854">
        <v>7.7</v>
      </c>
      <c r="G854">
        <v>74</v>
      </c>
      <c r="H854">
        <v>22</v>
      </c>
    </row>
    <row r="855" spans="1:8">
      <c r="A855">
        <v>853</v>
      </c>
      <c r="B855" t="s">
        <v>1381</v>
      </c>
      <c r="C855" t="s">
        <v>405</v>
      </c>
      <c r="D855">
        <v>1990</v>
      </c>
      <c r="E855">
        <v>115</v>
      </c>
      <c r="F855">
        <v>7.7</v>
      </c>
      <c r="G855">
        <v>66</v>
      </c>
      <c r="H855">
        <v>5.08</v>
      </c>
    </row>
    <row r="856" spans="1:8">
      <c r="A856">
        <v>854</v>
      </c>
      <c r="B856" t="s">
        <v>1382</v>
      </c>
      <c r="C856" t="s">
        <v>672</v>
      </c>
      <c r="D856">
        <v>2006</v>
      </c>
      <c r="E856">
        <v>90</v>
      </c>
      <c r="F856">
        <v>7.7</v>
      </c>
      <c r="G856">
        <v>81</v>
      </c>
      <c r="H856">
        <v>0.88</v>
      </c>
    </row>
    <row r="857" spans="1:8">
      <c r="A857">
        <v>855</v>
      </c>
      <c r="B857" t="s">
        <v>1383</v>
      </c>
      <c r="C857" t="s">
        <v>87</v>
      </c>
      <c r="D857">
        <v>2013</v>
      </c>
      <c r="E857">
        <v>126</v>
      </c>
      <c r="F857">
        <v>7.7</v>
      </c>
      <c r="G857">
        <v>83</v>
      </c>
      <c r="H857">
        <v>5.21</v>
      </c>
    </row>
    <row r="858" spans="1:8">
      <c r="A858">
        <v>856</v>
      </c>
      <c r="B858" t="s">
        <v>1384</v>
      </c>
      <c r="C858" t="s">
        <v>874</v>
      </c>
      <c r="D858">
        <v>2004</v>
      </c>
      <c r="E858">
        <v>152</v>
      </c>
      <c r="F858">
        <v>7.7</v>
      </c>
      <c r="G858">
        <v>73</v>
      </c>
      <c r="H858">
        <v>75.33</v>
      </c>
    </row>
    <row r="859" spans="1:8" hidden="1">
      <c r="A859">
        <v>857</v>
      </c>
      <c r="B859" t="s">
        <v>1385</v>
      </c>
      <c r="C859" t="s">
        <v>824</v>
      </c>
      <c r="D859">
        <v>2018</v>
      </c>
      <c r="E859">
        <v>135</v>
      </c>
      <c r="F859">
        <v>7.7</v>
      </c>
      <c r="G859">
        <v>96</v>
      </c>
      <c r="H859">
        <v>0</v>
      </c>
    </row>
    <row r="860" spans="1:8" hidden="1">
      <c r="A860">
        <v>858</v>
      </c>
      <c r="B860" t="s">
        <v>1386</v>
      </c>
      <c r="C860" t="s">
        <v>154</v>
      </c>
      <c r="D860">
        <v>2000</v>
      </c>
      <c r="E860">
        <v>110</v>
      </c>
      <c r="F860">
        <v>7.7</v>
      </c>
      <c r="G860">
        <v>58</v>
      </c>
      <c r="H860">
        <v>0</v>
      </c>
    </row>
    <row r="861" spans="1:8">
      <c r="A861">
        <v>859</v>
      </c>
      <c r="B861" t="s">
        <v>1387</v>
      </c>
      <c r="C861" t="s">
        <v>1388</v>
      </c>
      <c r="D861">
        <v>1998</v>
      </c>
      <c r="E861">
        <v>80</v>
      </c>
      <c r="F861">
        <v>7.7</v>
      </c>
      <c r="G861">
        <v>77</v>
      </c>
      <c r="H861">
        <v>7.27</v>
      </c>
    </row>
    <row r="862" spans="1:8">
      <c r="A862">
        <v>860</v>
      </c>
      <c r="B862" t="s">
        <v>1389</v>
      </c>
      <c r="C862" t="s">
        <v>790</v>
      </c>
      <c r="D862">
        <v>1967</v>
      </c>
      <c r="E862">
        <v>100</v>
      </c>
      <c r="F862">
        <v>7.7</v>
      </c>
      <c r="G862">
        <v>0</v>
      </c>
      <c r="H862">
        <v>0.03</v>
      </c>
    </row>
    <row r="863" spans="1:8">
      <c r="A863">
        <v>861</v>
      </c>
      <c r="B863" t="s">
        <v>1390</v>
      </c>
      <c r="C863" t="s">
        <v>935</v>
      </c>
      <c r="D863">
        <v>1987</v>
      </c>
      <c r="E863">
        <v>163</v>
      </c>
      <c r="F863">
        <v>7.7</v>
      </c>
      <c r="G863">
        <v>76</v>
      </c>
      <c r="H863">
        <v>43.98</v>
      </c>
    </row>
    <row r="864" spans="1:8" hidden="1">
      <c r="A864">
        <v>862</v>
      </c>
      <c r="B864" t="s">
        <v>1391</v>
      </c>
      <c r="C864" t="s">
        <v>1196</v>
      </c>
      <c r="D864">
        <v>1992</v>
      </c>
      <c r="E864">
        <v>128</v>
      </c>
      <c r="F864">
        <v>7.7</v>
      </c>
      <c r="G864">
        <v>0</v>
      </c>
      <c r="H864">
        <v>0</v>
      </c>
    </row>
    <row r="865" spans="1:8">
      <c r="A865">
        <v>863</v>
      </c>
      <c r="B865" t="s">
        <v>1392</v>
      </c>
      <c r="C865" t="s">
        <v>1393</v>
      </c>
      <c r="D865">
        <v>2016</v>
      </c>
      <c r="E865">
        <v>101</v>
      </c>
      <c r="F865">
        <v>7.7</v>
      </c>
      <c r="G865">
        <v>84</v>
      </c>
      <c r="H865">
        <v>48.02</v>
      </c>
    </row>
    <row r="866" spans="1:8">
      <c r="A866">
        <v>864</v>
      </c>
      <c r="B866" t="s">
        <v>1394</v>
      </c>
      <c r="C866" t="s">
        <v>1395</v>
      </c>
      <c r="D866">
        <v>1973</v>
      </c>
      <c r="E866">
        <v>72</v>
      </c>
      <c r="F866">
        <v>7.7</v>
      </c>
      <c r="G866">
        <v>73</v>
      </c>
      <c r="H866">
        <v>0.19</v>
      </c>
    </row>
    <row r="867" spans="1:8">
      <c r="A867">
        <v>865</v>
      </c>
      <c r="B867" t="s">
        <v>1396</v>
      </c>
      <c r="C867" t="s">
        <v>1397</v>
      </c>
      <c r="D867">
        <v>2010</v>
      </c>
      <c r="E867">
        <v>119</v>
      </c>
      <c r="F867">
        <v>7.7</v>
      </c>
      <c r="G867">
        <v>0</v>
      </c>
      <c r="H867">
        <v>0.01</v>
      </c>
    </row>
    <row r="868" spans="1:8">
      <c r="A868">
        <v>866</v>
      </c>
      <c r="B868" t="s">
        <v>1398</v>
      </c>
      <c r="C868" t="s">
        <v>108</v>
      </c>
      <c r="D868">
        <v>2009</v>
      </c>
      <c r="E868">
        <v>129</v>
      </c>
      <c r="F868">
        <v>7.7</v>
      </c>
      <c r="G868">
        <v>79</v>
      </c>
      <c r="H868">
        <v>0.55000000000000004</v>
      </c>
    </row>
    <row r="869" spans="1:8" hidden="1">
      <c r="A869">
        <v>867</v>
      </c>
      <c r="B869" t="s">
        <v>1399</v>
      </c>
      <c r="C869" t="s">
        <v>1144</v>
      </c>
      <c r="D869">
        <v>1973</v>
      </c>
      <c r="E869">
        <v>94</v>
      </c>
      <c r="F869">
        <v>7.7</v>
      </c>
      <c r="G869">
        <v>93</v>
      </c>
      <c r="H869">
        <v>0</v>
      </c>
    </row>
    <row r="870" spans="1:8">
      <c r="A870">
        <v>868</v>
      </c>
      <c r="B870" t="s">
        <v>1400</v>
      </c>
      <c r="C870" t="s">
        <v>344</v>
      </c>
      <c r="D870">
        <v>1951</v>
      </c>
      <c r="E870">
        <v>105</v>
      </c>
      <c r="F870">
        <v>7.7</v>
      </c>
      <c r="G870">
        <v>91</v>
      </c>
      <c r="H870">
        <v>0.54</v>
      </c>
    </row>
    <row r="871" spans="1:8">
      <c r="A871">
        <v>869</v>
      </c>
      <c r="B871" t="s">
        <v>1401</v>
      </c>
      <c r="C871" t="s">
        <v>758</v>
      </c>
      <c r="D871">
        <v>1997</v>
      </c>
      <c r="E871">
        <v>119</v>
      </c>
      <c r="F871">
        <v>7.7</v>
      </c>
      <c r="G871">
        <v>0</v>
      </c>
      <c r="H871">
        <v>0.37</v>
      </c>
    </row>
    <row r="872" spans="1:8">
      <c r="A872">
        <v>870</v>
      </c>
      <c r="B872" t="s">
        <v>1402</v>
      </c>
      <c r="C872" t="s">
        <v>1403</v>
      </c>
      <c r="D872">
        <v>2015</v>
      </c>
      <c r="E872">
        <v>137</v>
      </c>
      <c r="F872">
        <v>7.7</v>
      </c>
      <c r="G872">
        <v>79</v>
      </c>
      <c r="H872">
        <v>0.08</v>
      </c>
    </row>
    <row r="873" spans="1:8">
      <c r="A873">
        <v>871</v>
      </c>
      <c r="B873" t="s">
        <v>1404</v>
      </c>
      <c r="C873" t="s">
        <v>1405</v>
      </c>
      <c r="D873">
        <v>2004</v>
      </c>
      <c r="E873">
        <v>106</v>
      </c>
      <c r="F873">
        <v>7.7</v>
      </c>
      <c r="G873">
        <v>67</v>
      </c>
      <c r="H873">
        <v>51.68</v>
      </c>
    </row>
    <row r="874" spans="1:8">
      <c r="A874">
        <v>872</v>
      </c>
      <c r="B874" t="s">
        <v>1406</v>
      </c>
      <c r="C874" t="s">
        <v>1407</v>
      </c>
      <c r="D874">
        <v>2015</v>
      </c>
      <c r="E874">
        <v>105</v>
      </c>
      <c r="F874">
        <v>7.7</v>
      </c>
      <c r="G874">
        <v>74</v>
      </c>
      <c r="H874">
        <v>6.74</v>
      </c>
    </row>
    <row r="875" spans="1:8">
      <c r="A875">
        <v>873</v>
      </c>
      <c r="B875" t="s">
        <v>1408</v>
      </c>
      <c r="C875" t="s">
        <v>496</v>
      </c>
      <c r="D875">
        <v>1952</v>
      </c>
      <c r="E875">
        <v>129</v>
      </c>
      <c r="F875">
        <v>7.7</v>
      </c>
      <c r="G875">
        <v>85</v>
      </c>
      <c r="H875">
        <v>10.55</v>
      </c>
    </row>
    <row r="876" spans="1:8">
      <c r="A876">
        <v>874</v>
      </c>
      <c r="B876" t="s">
        <v>1409</v>
      </c>
      <c r="C876" t="s">
        <v>458</v>
      </c>
      <c r="D876">
        <v>1997</v>
      </c>
      <c r="E876">
        <v>96</v>
      </c>
      <c r="F876">
        <v>7.7</v>
      </c>
      <c r="G876">
        <v>70</v>
      </c>
      <c r="H876">
        <v>0.19</v>
      </c>
    </row>
    <row r="877" spans="1:8">
      <c r="A877">
        <v>875</v>
      </c>
      <c r="B877" t="s">
        <v>1410</v>
      </c>
      <c r="C877" t="s">
        <v>1217</v>
      </c>
      <c r="D877">
        <v>1960</v>
      </c>
      <c r="E877">
        <v>90</v>
      </c>
      <c r="F877">
        <v>7.7</v>
      </c>
      <c r="G877">
        <v>0</v>
      </c>
      <c r="H877">
        <v>0.34</v>
      </c>
    </row>
    <row r="878" spans="1:8">
      <c r="A878">
        <v>876</v>
      </c>
      <c r="B878" t="s">
        <v>1411</v>
      </c>
      <c r="C878" t="s">
        <v>1412</v>
      </c>
      <c r="D878">
        <v>2006</v>
      </c>
      <c r="E878">
        <v>145</v>
      </c>
      <c r="F878">
        <v>7.7</v>
      </c>
      <c r="G878">
        <v>71</v>
      </c>
      <c r="H878">
        <v>4.4000000000000004</v>
      </c>
    </row>
    <row r="879" spans="1:8">
      <c r="A879">
        <v>877</v>
      </c>
      <c r="B879" t="s">
        <v>1413</v>
      </c>
      <c r="C879" t="s">
        <v>1414</v>
      </c>
      <c r="D879">
        <v>1993</v>
      </c>
      <c r="E879">
        <v>188</v>
      </c>
      <c r="F879">
        <v>7.7</v>
      </c>
      <c r="G879">
        <v>81</v>
      </c>
      <c r="H879">
        <v>6.11</v>
      </c>
    </row>
    <row r="880" spans="1:8">
      <c r="A880">
        <v>878</v>
      </c>
      <c r="B880" t="s">
        <v>1415</v>
      </c>
      <c r="C880" t="s">
        <v>1416</v>
      </c>
      <c r="D880">
        <v>1996</v>
      </c>
      <c r="E880">
        <v>242</v>
      </c>
      <c r="F880">
        <v>7.7</v>
      </c>
      <c r="G880">
        <v>0</v>
      </c>
      <c r="H880">
        <v>4.41</v>
      </c>
    </row>
    <row r="881" spans="1:8">
      <c r="A881">
        <v>879</v>
      </c>
      <c r="B881" t="s">
        <v>1417</v>
      </c>
      <c r="C881" t="s">
        <v>1418</v>
      </c>
      <c r="D881">
        <v>1940</v>
      </c>
      <c r="E881">
        <v>124</v>
      </c>
      <c r="F881">
        <v>7.7</v>
      </c>
      <c r="G881">
        <v>96</v>
      </c>
      <c r="H881">
        <v>76.41</v>
      </c>
    </row>
    <row r="882" spans="1:8">
      <c r="A882">
        <v>880</v>
      </c>
      <c r="B882" t="s">
        <v>1419</v>
      </c>
      <c r="C882" t="s">
        <v>1420</v>
      </c>
      <c r="D882">
        <v>2013</v>
      </c>
      <c r="E882">
        <v>115</v>
      </c>
      <c r="F882">
        <v>7.7</v>
      </c>
      <c r="G882">
        <v>86</v>
      </c>
      <c r="H882">
        <v>17.649999999999999</v>
      </c>
    </row>
    <row r="883" spans="1:8">
      <c r="A883">
        <v>881</v>
      </c>
      <c r="B883" t="s">
        <v>1421</v>
      </c>
      <c r="C883" t="s">
        <v>513</v>
      </c>
      <c r="D883">
        <v>1991</v>
      </c>
      <c r="E883">
        <v>98</v>
      </c>
      <c r="F883">
        <v>7.7</v>
      </c>
      <c r="G883">
        <v>86</v>
      </c>
      <c r="H883">
        <v>2</v>
      </c>
    </row>
    <row r="884" spans="1:8" hidden="1">
      <c r="A884">
        <v>882</v>
      </c>
      <c r="B884" t="s">
        <v>1422</v>
      </c>
      <c r="C884" t="s">
        <v>1423</v>
      </c>
      <c r="D884">
        <v>1964</v>
      </c>
      <c r="E884">
        <v>138</v>
      </c>
      <c r="F884">
        <v>7.7</v>
      </c>
      <c r="G884">
        <v>77</v>
      </c>
      <c r="H884">
        <v>0</v>
      </c>
    </row>
    <row r="885" spans="1:8">
      <c r="A885">
        <v>883</v>
      </c>
      <c r="B885" t="s">
        <v>1424</v>
      </c>
      <c r="C885" t="s">
        <v>437</v>
      </c>
      <c r="D885">
        <v>2001</v>
      </c>
      <c r="E885">
        <v>99</v>
      </c>
      <c r="F885">
        <v>7.7</v>
      </c>
      <c r="G885">
        <v>84</v>
      </c>
      <c r="H885">
        <v>2.89</v>
      </c>
    </row>
    <row r="886" spans="1:8" hidden="1">
      <c r="A886">
        <v>884</v>
      </c>
      <c r="B886" t="s">
        <v>1425</v>
      </c>
      <c r="C886" t="s">
        <v>87</v>
      </c>
      <c r="D886">
        <v>1992</v>
      </c>
      <c r="E886">
        <v>94</v>
      </c>
      <c r="F886">
        <v>7.7</v>
      </c>
      <c r="G886">
        <v>83</v>
      </c>
      <c r="H886">
        <v>0</v>
      </c>
    </row>
    <row r="887" spans="1:8" hidden="1">
      <c r="A887">
        <v>885</v>
      </c>
      <c r="B887" t="s">
        <v>1426</v>
      </c>
      <c r="C887" t="s">
        <v>1427</v>
      </c>
      <c r="D887">
        <v>1988</v>
      </c>
      <c r="E887">
        <v>107</v>
      </c>
      <c r="F887">
        <v>7.7</v>
      </c>
      <c r="G887">
        <v>0</v>
      </c>
      <c r="H887">
        <v>0</v>
      </c>
    </row>
    <row r="888" spans="1:8" hidden="1">
      <c r="A888">
        <v>886</v>
      </c>
      <c r="B888" t="s">
        <v>1428</v>
      </c>
      <c r="C888" t="s">
        <v>1346</v>
      </c>
      <c r="D888">
        <v>1956</v>
      </c>
      <c r="E888">
        <v>80</v>
      </c>
      <c r="F888">
        <v>7.7</v>
      </c>
      <c r="G888">
        <v>92</v>
      </c>
      <c r="H888">
        <v>0</v>
      </c>
    </row>
    <row r="889" spans="1:8">
      <c r="A889">
        <v>887</v>
      </c>
      <c r="B889" t="s">
        <v>1429</v>
      </c>
      <c r="C889" t="s">
        <v>1430</v>
      </c>
      <c r="D889">
        <v>2014</v>
      </c>
      <c r="E889">
        <v>103</v>
      </c>
      <c r="F889">
        <v>7.7</v>
      </c>
      <c r="G889">
        <v>72</v>
      </c>
      <c r="H889">
        <v>0.77</v>
      </c>
    </row>
    <row r="890" spans="1:8">
      <c r="A890">
        <v>888</v>
      </c>
      <c r="B890" t="s">
        <v>1431</v>
      </c>
      <c r="C890" t="s">
        <v>1432</v>
      </c>
      <c r="D890">
        <v>2001</v>
      </c>
      <c r="E890">
        <v>95</v>
      </c>
      <c r="F890">
        <v>7.7</v>
      </c>
      <c r="G890">
        <v>85</v>
      </c>
      <c r="H890">
        <v>3.03</v>
      </c>
    </row>
    <row r="891" spans="1:8" hidden="1">
      <c r="A891">
        <v>889</v>
      </c>
      <c r="B891" t="s">
        <v>1433</v>
      </c>
      <c r="C891" t="s">
        <v>1434</v>
      </c>
      <c r="D891">
        <v>2016</v>
      </c>
      <c r="E891">
        <v>96</v>
      </c>
      <c r="F891">
        <v>7.7</v>
      </c>
      <c r="G891">
        <v>0</v>
      </c>
      <c r="H891">
        <v>0</v>
      </c>
    </row>
    <row r="892" spans="1:8">
      <c r="A892">
        <v>890</v>
      </c>
      <c r="B892" t="s">
        <v>1435</v>
      </c>
      <c r="C892" t="s">
        <v>663</v>
      </c>
      <c r="D892">
        <v>1966</v>
      </c>
      <c r="E892">
        <v>120</v>
      </c>
      <c r="F892">
        <v>7.7</v>
      </c>
      <c r="G892">
        <v>72</v>
      </c>
      <c r="H892">
        <v>28.35</v>
      </c>
    </row>
    <row r="893" spans="1:8">
      <c r="A893">
        <v>891</v>
      </c>
      <c r="B893" t="s">
        <v>1436</v>
      </c>
      <c r="C893" t="s">
        <v>1437</v>
      </c>
      <c r="D893">
        <v>1991</v>
      </c>
      <c r="E893">
        <v>129</v>
      </c>
      <c r="F893">
        <v>7.7</v>
      </c>
      <c r="G893">
        <v>68</v>
      </c>
      <c r="H893">
        <v>2.02</v>
      </c>
    </row>
    <row r="894" spans="1:8" hidden="1">
      <c r="A894">
        <v>892</v>
      </c>
      <c r="B894" t="s">
        <v>1438</v>
      </c>
      <c r="C894" t="s">
        <v>522</v>
      </c>
      <c r="D894">
        <v>1947</v>
      </c>
      <c r="E894">
        <v>101</v>
      </c>
      <c r="F894">
        <v>7.7</v>
      </c>
      <c r="G894">
        <v>86</v>
      </c>
      <c r="H894">
        <v>0</v>
      </c>
    </row>
    <row r="895" spans="1:8">
      <c r="A895">
        <v>893</v>
      </c>
      <c r="B895" t="s">
        <v>1439</v>
      </c>
      <c r="C895" t="s">
        <v>1440</v>
      </c>
      <c r="D895">
        <v>2012</v>
      </c>
      <c r="E895">
        <v>111</v>
      </c>
      <c r="F895">
        <v>7.7</v>
      </c>
      <c r="G895">
        <v>70</v>
      </c>
      <c r="H895">
        <v>0.18</v>
      </c>
    </row>
    <row r="896" spans="1:8">
      <c r="A896">
        <v>894</v>
      </c>
      <c r="B896" t="s">
        <v>1441</v>
      </c>
      <c r="C896" t="s">
        <v>1442</v>
      </c>
      <c r="D896">
        <v>2003</v>
      </c>
      <c r="E896">
        <v>80</v>
      </c>
      <c r="F896">
        <v>7.7</v>
      </c>
      <c r="G896">
        <v>91</v>
      </c>
      <c r="H896">
        <v>7</v>
      </c>
    </row>
    <row r="897" spans="1:8">
      <c r="A897">
        <v>895</v>
      </c>
      <c r="B897" t="s">
        <v>1443</v>
      </c>
      <c r="C897" t="s">
        <v>1444</v>
      </c>
      <c r="D897">
        <v>2003</v>
      </c>
      <c r="E897">
        <v>121</v>
      </c>
      <c r="F897">
        <v>7.7</v>
      </c>
      <c r="G897">
        <v>68</v>
      </c>
      <c r="H897">
        <v>4.0599999999999996</v>
      </c>
    </row>
    <row r="898" spans="1:8">
      <c r="A898">
        <v>896</v>
      </c>
      <c r="B898" t="s">
        <v>1445</v>
      </c>
      <c r="C898" t="s">
        <v>1446</v>
      </c>
      <c r="D898">
        <v>2015</v>
      </c>
      <c r="E898">
        <v>108</v>
      </c>
      <c r="F898">
        <v>7.7</v>
      </c>
      <c r="G898">
        <v>70</v>
      </c>
      <c r="H898">
        <v>1.34</v>
      </c>
    </row>
    <row r="899" spans="1:8" hidden="1">
      <c r="A899">
        <v>897</v>
      </c>
      <c r="B899" t="s">
        <v>1447</v>
      </c>
      <c r="C899" t="s">
        <v>1448</v>
      </c>
      <c r="D899">
        <v>1962</v>
      </c>
      <c r="E899">
        <v>106</v>
      </c>
      <c r="F899">
        <v>7.7</v>
      </c>
      <c r="G899">
        <v>76</v>
      </c>
      <c r="H899">
        <v>0</v>
      </c>
    </row>
    <row r="900" spans="1:8" hidden="1">
      <c r="A900">
        <v>898</v>
      </c>
      <c r="B900" t="s">
        <v>195</v>
      </c>
      <c r="C900" t="s">
        <v>709</v>
      </c>
      <c r="D900">
        <v>1932</v>
      </c>
      <c r="E900">
        <v>93</v>
      </c>
      <c r="F900">
        <v>7.7</v>
      </c>
      <c r="G900">
        <v>90</v>
      </c>
      <c r="H900">
        <v>0</v>
      </c>
    </row>
    <row r="901" spans="1:8" hidden="1">
      <c r="A901">
        <v>899</v>
      </c>
      <c r="B901" t="s">
        <v>1449</v>
      </c>
      <c r="C901" t="s">
        <v>1450</v>
      </c>
      <c r="D901">
        <v>1955</v>
      </c>
      <c r="E901">
        <v>90</v>
      </c>
      <c r="F901">
        <v>7.7</v>
      </c>
      <c r="G901">
        <v>0</v>
      </c>
      <c r="H901">
        <v>0</v>
      </c>
    </row>
    <row r="902" spans="1:8">
      <c r="A902">
        <v>900</v>
      </c>
      <c r="B902" t="s">
        <v>1451</v>
      </c>
      <c r="C902" t="s">
        <v>792</v>
      </c>
      <c r="D902">
        <v>2004</v>
      </c>
      <c r="E902">
        <v>126</v>
      </c>
      <c r="F902">
        <v>7.7</v>
      </c>
      <c r="G902">
        <v>75</v>
      </c>
      <c r="H902">
        <v>16.78</v>
      </c>
    </row>
    <row r="903" spans="1:8" hidden="1">
      <c r="A903">
        <v>901</v>
      </c>
      <c r="B903" t="s">
        <v>1452</v>
      </c>
      <c r="C903" t="s">
        <v>124</v>
      </c>
      <c r="D903">
        <v>1938</v>
      </c>
      <c r="E903">
        <v>96</v>
      </c>
      <c r="F903">
        <v>7.7</v>
      </c>
      <c r="G903">
        <v>98</v>
      </c>
      <c r="H903">
        <v>0</v>
      </c>
    </row>
    <row r="904" spans="1:8">
      <c r="A904">
        <v>902</v>
      </c>
      <c r="B904" t="s">
        <v>1453</v>
      </c>
      <c r="C904" t="s">
        <v>1437</v>
      </c>
      <c r="D904">
        <v>1986</v>
      </c>
      <c r="E904">
        <v>107</v>
      </c>
      <c r="F904">
        <v>7.7</v>
      </c>
      <c r="G904">
        <v>75</v>
      </c>
      <c r="H904">
        <v>1.44</v>
      </c>
    </row>
    <row r="905" spans="1:8">
      <c r="A905">
        <v>903</v>
      </c>
      <c r="B905" t="s">
        <v>1454</v>
      </c>
      <c r="C905" t="s">
        <v>1455</v>
      </c>
      <c r="D905">
        <v>1954</v>
      </c>
      <c r="E905">
        <v>124</v>
      </c>
      <c r="F905">
        <v>7.7</v>
      </c>
      <c r="G905">
        <v>63</v>
      </c>
      <c r="H905">
        <v>21.75</v>
      </c>
    </row>
    <row r="906" spans="1:8">
      <c r="A906">
        <v>904</v>
      </c>
      <c r="B906" t="s">
        <v>1456</v>
      </c>
      <c r="C906" t="s">
        <v>305</v>
      </c>
      <c r="D906">
        <v>2008</v>
      </c>
      <c r="E906">
        <v>122</v>
      </c>
      <c r="F906">
        <v>7.7</v>
      </c>
      <c r="G906">
        <v>80</v>
      </c>
      <c r="H906">
        <v>18.59</v>
      </c>
    </row>
    <row r="907" spans="1:8">
      <c r="A907">
        <v>905</v>
      </c>
      <c r="B907" t="s">
        <v>1457</v>
      </c>
      <c r="C907" t="s">
        <v>1458</v>
      </c>
      <c r="D907">
        <v>1997</v>
      </c>
      <c r="E907">
        <v>95</v>
      </c>
      <c r="F907">
        <v>7.7</v>
      </c>
      <c r="G907">
        <v>80</v>
      </c>
      <c r="H907">
        <v>0.31</v>
      </c>
    </row>
    <row r="908" spans="1:8" hidden="1">
      <c r="A908">
        <v>906</v>
      </c>
      <c r="B908" t="s">
        <v>1459</v>
      </c>
      <c r="C908" t="s">
        <v>344</v>
      </c>
      <c r="D908">
        <v>1948</v>
      </c>
      <c r="E908">
        <v>100</v>
      </c>
      <c r="F908">
        <v>7.7</v>
      </c>
      <c r="G908">
        <v>0</v>
      </c>
      <c r="H908">
        <v>0</v>
      </c>
    </row>
    <row r="909" spans="1:8">
      <c r="A909">
        <v>907</v>
      </c>
      <c r="B909" t="s">
        <v>1460</v>
      </c>
      <c r="C909" t="s">
        <v>243</v>
      </c>
      <c r="D909">
        <v>2016</v>
      </c>
      <c r="E909">
        <v>124</v>
      </c>
      <c r="F909">
        <v>7.7</v>
      </c>
      <c r="G909">
        <v>85</v>
      </c>
      <c r="H909">
        <v>2.4</v>
      </c>
    </row>
    <row r="910" spans="1:8" hidden="1">
      <c r="A910">
        <v>908</v>
      </c>
      <c r="B910" t="s">
        <v>1461</v>
      </c>
      <c r="C910" t="s">
        <v>1462</v>
      </c>
      <c r="D910">
        <v>2010</v>
      </c>
      <c r="E910">
        <v>106</v>
      </c>
      <c r="F910">
        <v>7.7</v>
      </c>
      <c r="G910">
        <v>0</v>
      </c>
      <c r="H910">
        <v>0</v>
      </c>
    </row>
    <row r="911" spans="1:8">
      <c r="A911">
        <v>909</v>
      </c>
      <c r="B911" t="s">
        <v>1463</v>
      </c>
      <c r="C911" t="s">
        <v>94</v>
      </c>
      <c r="D911">
        <v>1990</v>
      </c>
      <c r="E911">
        <v>119</v>
      </c>
      <c r="F911">
        <v>7.7</v>
      </c>
      <c r="G911">
        <v>0</v>
      </c>
      <c r="H911">
        <v>1.96</v>
      </c>
    </row>
    <row r="912" spans="1:8">
      <c r="A912">
        <v>910</v>
      </c>
      <c r="B912" t="s">
        <v>1464</v>
      </c>
      <c r="C912" t="s">
        <v>309</v>
      </c>
      <c r="D912">
        <v>2001</v>
      </c>
      <c r="E912">
        <v>120</v>
      </c>
      <c r="F912">
        <v>7.7</v>
      </c>
      <c r="G912">
        <v>60</v>
      </c>
      <c r="H912">
        <v>0.14000000000000001</v>
      </c>
    </row>
    <row r="913" spans="1:8">
      <c r="A913">
        <v>911</v>
      </c>
      <c r="B913" t="s">
        <v>1465</v>
      </c>
      <c r="C913" t="s">
        <v>1466</v>
      </c>
      <c r="D913">
        <v>2003</v>
      </c>
      <c r="E913">
        <v>113</v>
      </c>
      <c r="F913">
        <v>7.7</v>
      </c>
      <c r="G913">
        <v>61</v>
      </c>
      <c r="H913">
        <v>0.02</v>
      </c>
    </row>
    <row r="914" spans="1:8" hidden="1">
      <c r="A914">
        <v>912</v>
      </c>
      <c r="B914" t="s">
        <v>1467</v>
      </c>
      <c r="C914" t="s">
        <v>1468</v>
      </c>
      <c r="D914">
        <v>2005</v>
      </c>
      <c r="E914">
        <v>94</v>
      </c>
      <c r="F914">
        <v>7.7</v>
      </c>
      <c r="G914">
        <v>51</v>
      </c>
      <c r="H914">
        <v>0</v>
      </c>
    </row>
    <row r="915" spans="1:8" hidden="1">
      <c r="A915">
        <v>913</v>
      </c>
      <c r="B915" t="s">
        <v>1469</v>
      </c>
      <c r="C915" t="s">
        <v>540</v>
      </c>
      <c r="D915">
        <v>2006</v>
      </c>
      <c r="E915">
        <v>98</v>
      </c>
      <c r="F915">
        <v>7.7</v>
      </c>
      <c r="G915">
        <v>66</v>
      </c>
      <c r="H915">
        <v>0</v>
      </c>
    </row>
    <row r="916" spans="1:8">
      <c r="A916">
        <v>914</v>
      </c>
      <c r="B916" t="s">
        <v>1470</v>
      </c>
      <c r="C916" t="s">
        <v>1471</v>
      </c>
      <c r="D916">
        <v>2002</v>
      </c>
      <c r="E916">
        <v>114</v>
      </c>
      <c r="F916">
        <v>7.7</v>
      </c>
      <c r="G916">
        <v>83</v>
      </c>
      <c r="H916">
        <v>4.8899999999999997</v>
      </c>
    </row>
    <row r="917" spans="1:8">
      <c r="A917">
        <v>915</v>
      </c>
      <c r="B917" t="s">
        <v>1472</v>
      </c>
      <c r="C917" t="s">
        <v>1473</v>
      </c>
      <c r="D917">
        <v>2006</v>
      </c>
      <c r="E917">
        <v>120</v>
      </c>
      <c r="F917">
        <v>7.7</v>
      </c>
      <c r="G917">
        <v>78</v>
      </c>
      <c r="H917">
        <v>0.41</v>
      </c>
    </row>
    <row r="918" spans="1:8">
      <c r="A918">
        <v>916</v>
      </c>
      <c r="B918" t="s">
        <v>1474</v>
      </c>
      <c r="C918" t="s">
        <v>485</v>
      </c>
      <c r="D918">
        <v>2002</v>
      </c>
      <c r="E918">
        <v>105</v>
      </c>
      <c r="F918">
        <v>7.7</v>
      </c>
      <c r="G918">
        <v>76</v>
      </c>
      <c r="H918">
        <v>15.54</v>
      </c>
    </row>
    <row r="919" spans="1:8">
      <c r="A919">
        <v>917</v>
      </c>
      <c r="B919" t="s">
        <v>1475</v>
      </c>
      <c r="C919" t="s">
        <v>1476</v>
      </c>
      <c r="D919">
        <v>2017</v>
      </c>
      <c r="E919">
        <v>94</v>
      </c>
      <c r="F919">
        <v>7.7</v>
      </c>
      <c r="G919">
        <v>78</v>
      </c>
      <c r="H919">
        <v>0.31</v>
      </c>
    </row>
    <row r="920" spans="1:8" hidden="1">
      <c r="A920">
        <v>918</v>
      </c>
      <c r="B920" t="s">
        <v>1477</v>
      </c>
      <c r="C920" t="s">
        <v>511</v>
      </c>
      <c r="D920">
        <v>1962</v>
      </c>
      <c r="E920">
        <v>105</v>
      </c>
      <c r="F920">
        <v>7.7</v>
      </c>
      <c r="G920">
        <v>97</v>
      </c>
      <c r="H920">
        <v>0</v>
      </c>
    </row>
    <row r="921" spans="1:8" hidden="1">
      <c r="A921">
        <v>919</v>
      </c>
      <c r="B921" t="s">
        <v>1478</v>
      </c>
      <c r="C921" t="s">
        <v>703</v>
      </c>
      <c r="D921">
        <v>1975</v>
      </c>
      <c r="E921">
        <v>85</v>
      </c>
      <c r="F921">
        <v>7.7</v>
      </c>
      <c r="G921">
        <v>89</v>
      </c>
      <c r="H921">
        <v>0</v>
      </c>
    </row>
    <row r="922" spans="1:8">
      <c r="A922">
        <v>920</v>
      </c>
      <c r="B922" t="s">
        <v>1479</v>
      </c>
      <c r="C922" t="s">
        <v>1480</v>
      </c>
      <c r="D922">
        <v>1997</v>
      </c>
      <c r="E922">
        <v>103</v>
      </c>
      <c r="F922">
        <v>7.7</v>
      </c>
      <c r="G922">
        <v>83</v>
      </c>
      <c r="H922">
        <v>0.23</v>
      </c>
    </row>
    <row r="923" spans="1:8">
      <c r="A923">
        <v>921</v>
      </c>
      <c r="B923" t="s">
        <v>1481</v>
      </c>
      <c r="C923" t="s">
        <v>703</v>
      </c>
      <c r="D923">
        <v>1985</v>
      </c>
      <c r="E923">
        <v>82</v>
      </c>
      <c r="F923">
        <v>7.7</v>
      </c>
      <c r="G923">
        <v>75</v>
      </c>
      <c r="H923">
        <v>10.63</v>
      </c>
    </row>
    <row r="924" spans="1:8">
      <c r="A924">
        <v>922</v>
      </c>
      <c r="B924" t="s">
        <v>1482</v>
      </c>
      <c r="C924" t="s">
        <v>1483</v>
      </c>
      <c r="D924">
        <v>1992</v>
      </c>
      <c r="E924">
        <v>85</v>
      </c>
      <c r="F924">
        <v>7.7</v>
      </c>
      <c r="G924">
        <v>64</v>
      </c>
      <c r="H924">
        <v>27.28</v>
      </c>
    </row>
    <row r="925" spans="1:8">
      <c r="A925">
        <v>923</v>
      </c>
      <c r="B925" t="s">
        <v>1484</v>
      </c>
      <c r="C925" t="s">
        <v>243</v>
      </c>
      <c r="D925">
        <v>2013</v>
      </c>
      <c r="E925">
        <v>130</v>
      </c>
      <c r="F925">
        <v>7.7</v>
      </c>
      <c r="G925">
        <v>85</v>
      </c>
      <c r="H925">
        <v>1.33</v>
      </c>
    </row>
    <row r="926" spans="1:8">
      <c r="A926">
        <v>924</v>
      </c>
      <c r="B926" t="s">
        <v>1485</v>
      </c>
      <c r="C926" t="s">
        <v>703</v>
      </c>
      <c r="D926">
        <v>1983</v>
      </c>
      <c r="E926">
        <v>79</v>
      </c>
      <c r="F926">
        <v>7.7</v>
      </c>
      <c r="G926">
        <v>0</v>
      </c>
      <c r="H926">
        <v>11.8</v>
      </c>
    </row>
    <row r="927" spans="1:8">
      <c r="A927">
        <v>925</v>
      </c>
      <c r="B927" t="s">
        <v>1486</v>
      </c>
      <c r="C927" t="s">
        <v>933</v>
      </c>
      <c r="D927">
        <v>2007</v>
      </c>
      <c r="E927">
        <v>122</v>
      </c>
      <c r="F927">
        <v>7.7</v>
      </c>
      <c r="G927">
        <v>85</v>
      </c>
      <c r="H927">
        <v>0.74</v>
      </c>
    </row>
    <row r="928" spans="1:8">
      <c r="A928">
        <v>926</v>
      </c>
      <c r="B928" t="s">
        <v>1487</v>
      </c>
      <c r="C928" t="s">
        <v>77</v>
      </c>
      <c r="D928">
        <v>2022</v>
      </c>
      <c r="E928">
        <v>192</v>
      </c>
      <c r="F928">
        <v>7.6</v>
      </c>
      <c r="G928">
        <v>67</v>
      </c>
      <c r="H928">
        <v>659.68</v>
      </c>
    </row>
    <row r="929" spans="1:8">
      <c r="A929">
        <v>927</v>
      </c>
      <c r="B929" t="s">
        <v>1488</v>
      </c>
      <c r="C929" t="s">
        <v>1273</v>
      </c>
      <c r="D929">
        <v>2001</v>
      </c>
      <c r="E929">
        <v>152</v>
      </c>
      <c r="F929">
        <v>7.6</v>
      </c>
      <c r="G929">
        <v>65</v>
      </c>
      <c r="H929">
        <v>317.58</v>
      </c>
    </row>
    <row r="930" spans="1:8">
      <c r="A930">
        <v>928</v>
      </c>
      <c r="B930" t="s">
        <v>1489</v>
      </c>
      <c r="C930" t="s">
        <v>42</v>
      </c>
      <c r="D930">
        <v>2019</v>
      </c>
      <c r="E930">
        <v>161</v>
      </c>
      <c r="F930">
        <v>7.6</v>
      </c>
      <c r="G930">
        <v>83</v>
      </c>
      <c r="H930">
        <v>142.5</v>
      </c>
    </row>
    <row r="931" spans="1:8">
      <c r="A931">
        <v>929</v>
      </c>
      <c r="B931" t="s">
        <v>1490</v>
      </c>
      <c r="C931" t="s">
        <v>1491</v>
      </c>
      <c r="D931">
        <v>2000</v>
      </c>
      <c r="E931">
        <v>102</v>
      </c>
      <c r="F931">
        <v>7.6</v>
      </c>
      <c r="G931">
        <v>64</v>
      </c>
      <c r="H931">
        <v>15.07</v>
      </c>
    </row>
    <row r="932" spans="1:8">
      <c r="A932">
        <v>930</v>
      </c>
      <c r="B932" t="s">
        <v>1492</v>
      </c>
      <c r="C932" t="s">
        <v>114</v>
      </c>
      <c r="D932">
        <v>1997</v>
      </c>
      <c r="E932">
        <v>126</v>
      </c>
      <c r="F932">
        <v>7.6</v>
      </c>
      <c r="G932">
        <v>52</v>
      </c>
      <c r="H932">
        <v>63.54</v>
      </c>
    </row>
    <row r="933" spans="1:8">
      <c r="A933">
        <v>931</v>
      </c>
      <c r="B933" t="s">
        <v>1493</v>
      </c>
      <c r="C933" t="s">
        <v>1494</v>
      </c>
      <c r="D933">
        <v>2007</v>
      </c>
      <c r="E933">
        <v>113</v>
      </c>
      <c r="F933">
        <v>7.6</v>
      </c>
      <c r="G933">
        <v>76</v>
      </c>
      <c r="H933">
        <v>121.46</v>
      </c>
    </row>
    <row r="934" spans="1:8">
      <c r="A934">
        <v>932</v>
      </c>
      <c r="B934" t="s">
        <v>1495</v>
      </c>
      <c r="C934" t="s">
        <v>389</v>
      </c>
      <c r="D934">
        <v>2001</v>
      </c>
      <c r="E934">
        <v>110</v>
      </c>
      <c r="F934">
        <v>7.6</v>
      </c>
      <c r="G934">
        <v>76</v>
      </c>
      <c r="H934">
        <v>52.36</v>
      </c>
    </row>
    <row r="935" spans="1:8">
      <c r="A935">
        <v>933</v>
      </c>
      <c r="B935">
        <v>300</v>
      </c>
      <c r="C935" t="s">
        <v>815</v>
      </c>
      <c r="D935">
        <v>2006</v>
      </c>
      <c r="E935">
        <v>117</v>
      </c>
      <c r="F935">
        <v>7.6</v>
      </c>
      <c r="G935">
        <v>52</v>
      </c>
      <c r="H935">
        <v>210.61</v>
      </c>
    </row>
    <row r="936" spans="1:8">
      <c r="A936">
        <v>934</v>
      </c>
      <c r="B936" t="s">
        <v>1496</v>
      </c>
      <c r="C936" t="s">
        <v>815</v>
      </c>
      <c r="D936">
        <v>2009</v>
      </c>
      <c r="E936">
        <v>162</v>
      </c>
      <c r="F936">
        <v>7.6</v>
      </c>
      <c r="G936">
        <v>56</v>
      </c>
      <c r="H936">
        <v>107.51</v>
      </c>
    </row>
    <row r="937" spans="1:8">
      <c r="A937">
        <v>935</v>
      </c>
      <c r="B937" t="s">
        <v>1497</v>
      </c>
      <c r="C937" t="s">
        <v>1498</v>
      </c>
      <c r="D937">
        <v>2018</v>
      </c>
      <c r="E937">
        <v>119</v>
      </c>
      <c r="F937">
        <v>7.6</v>
      </c>
      <c r="G937">
        <v>66</v>
      </c>
      <c r="H937">
        <v>324.58999999999997</v>
      </c>
    </row>
    <row r="938" spans="1:8">
      <c r="A938">
        <v>936</v>
      </c>
      <c r="B938" t="s">
        <v>1499</v>
      </c>
      <c r="C938" t="s">
        <v>271</v>
      </c>
      <c r="D938">
        <v>2017</v>
      </c>
      <c r="E938">
        <v>136</v>
      </c>
      <c r="F938">
        <v>7.6</v>
      </c>
      <c r="G938">
        <v>67</v>
      </c>
      <c r="H938">
        <v>389.81</v>
      </c>
    </row>
    <row r="939" spans="1:8">
      <c r="A939">
        <v>937</v>
      </c>
      <c r="B939" t="s">
        <v>1500</v>
      </c>
      <c r="C939" t="s">
        <v>651</v>
      </c>
      <c r="D939">
        <v>2016</v>
      </c>
      <c r="E939">
        <v>107</v>
      </c>
      <c r="F939">
        <v>7.6</v>
      </c>
      <c r="G939">
        <v>81</v>
      </c>
      <c r="H939">
        <v>248.76</v>
      </c>
    </row>
    <row r="940" spans="1:8">
      <c r="A940">
        <v>938</v>
      </c>
      <c r="B940" t="s">
        <v>1501</v>
      </c>
      <c r="C940" t="s">
        <v>1412</v>
      </c>
      <c r="D940">
        <v>1987</v>
      </c>
      <c r="E940">
        <v>102</v>
      </c>
      <c r="F940">
        <v>7.6</v>
      </c>
      <c r="G940">
        <v>70</v>
      </c>
      <c r="H940">
        <v>53.42</v>
      </c>
    </row>
    <row r="941" spans="1:8">
      <c r="A941">
        <v>939</v>
      </c>
      <c r="B941" t="s">
        <v>1502</v>
      </c>
      <c r="C941" t="s">
        <v>1237</v>
      </c>
      <c r="D941">
        <v>2010</v>
      </c>
      <c r="E941">
        <v>117</v>
      </c>
      <c r="F941">
        <v>7.6</v>
      </c>
      <c r="G941">
        <v>66</v>
      </c>
      <c r="H941">
        <v>48.07</v>
      </c>
    </row>
    <row r="942" spans="1:8">
      <c r="A942">
        <v>940</v>
      </c>
      <c r="B942" t="s">
        <v>1503</v>
      </c>
      <c r="C942" t="s">
        <v>225</v>
      </c>
      <c r="D942">
        <v>2015</v>
      </c>
      <c r="E942">
        <v>121</v>
      </c>
      <c r="F942">
        <v>7.6</v>
      </c>
      <c r="G942">
        <v>82</v>
      </c>
      <c r="H942">
        <v>46.89</v>
      </c>
    </row>
    <row r="943" spans="1:8">
      <c r="A943">
        <v>941</v>
      </c>
      <c r="B943" t="s">
        <v>1504</v>
      </c>
      <c r="C943" t="s">
        <v>1505</v>
      </c>
      <c r="D943">
        <v>1992</v>
      </c>
      <c r="E943">
        <v>120</v>
      </c>
      <c r="F943">
        <v>7.6</v>
      </c>
      <c r="G943">
        <v>68</v>
      </c>
      <c r="H943">
        <v>52.93</v>
      </c>
    </row>
    <row r="944" spans="1:8">
      <c r="A944">
        <v>942</v>
      </c>
      <c r="B944" t="s">
        <v>1506</v>
      </c>
      <c r="C944" t="s">
        <v>389</v>
      </c>
      <c r="D944">
        <v>1998</v>
      </c>
      <c r="E944">
        <v>93</v>
      </c>
      <c r="F944">
        <v>7.6</v>
      </c>
      <c r="G944">
        <v>86</v>
      </c>
      <c r="H944">
        <v>17.11</v>
      </c>
    </row>
    <row r="945" spans="1:8">
      <c r="A945">
        <v>943</v>
      </c>
      <c r="B945" t="s">
        <v>1507</v>
      </c>
      <c r="C945" t="s">
        <v>1508</v>
      </c>
      <c r="D945">
        <v>2004</v>
      </c>
      <c r="E945">
        <v>103</v>
      </c>
      <c r="F945">
        <v>7.6</v>
      </c>
      <c r="G945">
        <v>46</v>
      </c>
      <c r="H945">
        <v>56</v>
      </c>
    </row>
    <row r="946" spans="1:8">
      <c r="A946">
        <v>944</v>
      </c>
      <c r="B946" t="s">
        <v>1509</v>
      </c>
      <c r="C946" t="s">
        <v>1510</v>
      </c>
      <c r="D946">
        <v>1999</v>
      </c>
      <c r="E946">
        <v>89</v>
      </c>
      <c r="F946">
        <v>7.6</v>
      </c>
      <c r="G946">
        <v>68</v>
      </c>
      <c r="H946">
        <v>10.82</v>
      </c>
    </row>
    <row r="947" spans="1:8">
      <c r="A947">
        <v>945</v>
      </c>
      <c r="B947" t="s">
        <v>1511</v>
      </c>
      <c r="C947" t="s">
        <v>1512</v>
      </c>
      <c r="D947">
        <v>2011</v>
      </c>
      <c r="E947">
        <v>133</v>
      </c>
      <c r="F947">
        <v>7.6</v>
      </c>
      <c r="G947">
        <v>87</v>
      </c>
      <c r="H947">
        <v>75.61</v>
      </c>
    </row>
    <row r="948" spans="1:8">
      <c r="A948">
        <v>946</v>
      </c>
      <c r="B948" t="s">
        <v>1513</v>
      </c>
      <c r="C948" t="s">
        <v>1514</v>
      </c>
      <c r="D948">
        <v>2018</v>
      </c>
      <c r="E948">
        <v>136</v>
      </c>
      <c r="F948">
        <v>7.6</v>
      </c>
      <c r="G948">
        <v>88</v>
      </c>
      <c r="H948">
        <v>215.29</v>
      </c>
    </row>
    <row r="949" spans="1:8">
      <c r="A949">
        <v>947</v>
      </c>
      <c r="B949" t="s">
        <v>1515</v>
      </c>
      <c r="C949" t="s">
        <v>1516</v>
      </c>
      <c r="D949">
        <v>2004</v>
      </c>
      <c r="E949">
        <v>113</v>
      </c>
      <c r="F949">
        <v>7.6</v>
      </c>
      <c r="G949">
        <v>30</v>
      </c>
      <c r="H949">
        <v>57.94</v>
      </c>
    </row>
    <row r="950" spans="1:8">
      <c r="A950">
        <v>948</v>
      </c>
      <c r="B950" t="s">
        <v>1517</v>
      </c>
      <c r="C950" t="s">
        <v>646</v>
      </c>
      <c r="D950">
        <v>2006</v>
      </c>
      <c r="E950">
        <v>129</v>
      </c>
      <c r="F950">
        <v>7.6</v>
      </c>
      <c r="G950">
        <v>76</v>
      </c>
      <c r="H950">
        <v>88.51</v>
      </c>
    </row>
    <row r="951" spans="1:8">
      <c r="A951">
        <v>949</v>
      </c>
      <c r="B951" t="s">
        <v>1518</v>
      </c>
      <c r="C951" t="s">
        <v>85</v>
      </c>
      <c r="D951">
        <v>2005</v>
      </c>
      <c r="E951">
        <v>140</v>
      </c>
      <c r="F951">
        <v>7.6</v>
      </c>
      <c r="G951">
        <v>68</v>
      </c>
      <c r="H951">
        <v>380.26</v>
      </c>
    </row>
    <row r="952" spans="1:8">
      <c r="A952">
        <v>950</v>
      </c>
      <c r="B952" t="s">
        <v>1519</v>
      </c>
      <c r="C952" t="s">
        <v>1237</v>
      </c>
      <c r="D952">
        <v>2007</v>
      </c>
      <c r="E952">
        <v>127</v>
      </c>
      <c r="F952">
        <v>7.6</v>
      </c>
      <c r="G952">
        <v>66</v>
      </c>
      <c r="H952">
        <v>38.630000000000003</v>
      </c>
    </row>
    <row r="953" spans="1:8">
      <c r="A953">
        <v>951</v>
      </c>
      <c r="B953" t="s">
        <v>1520</v>
      </c>
      <c r="C953" t="s">
        <v>281</v>
      </c>
      <c r="D953">
        <v>2010</v>
      </c>
      <c r="E953">
        <v>110</v>
      </c>
      <c r="F953">
        <v>7.6</v>
      </c>
      <c r="G953">
        <v>80</v>
      </c>
      <c r="H953">
        <v>171.24</v>
      </c>
    </row>
    <row r="954" spans="1:8">
      <c r="A954">
        <v>952</v>
      </c>
      <c r="B954" t="s">
        <v>1521</v>
      </c>
      <c r="C954" t="s">
        <v>1446</v>
      </c>
      <c r="D954">
        <v>2008</v>
      </c>
      <c r="E954">
        <v>92</v>
      </c>
      <c r="F954">
        <v>7.6</v>
      </c>
      <c r="G954">
        <v>74</v>
      </c>
      <c r="H954">
        <v>215.43</v>
      </c>
    </row>
    <row r="955" spans="1:8">
      <c r="A955">
        <v>953</v>
      </c>
      <c r="B955" t="s">
        <v>1522</v>
      </c>
      <c r="C955" t="s">
        <v>29</v>
      </c>
      <c r="D955">
        <v>2002</v>
      </c>
      <c r="E955">
        <v>145</v>
      </c>
      <c r="F955">
        <v>7.6</v>
      </c>
      <c r="G955">
        <v>80</v>
      </c>
      <c r="H955">
        <v>132.07</v>
      </c>
    </row>
    <row r="956" spans="1:8">
      <c r="A956">
        <v>954</v>
      </c>
      <c r="B956" t="s">
        <v>1523</v>
      </c>
      <c r="C956" t="s">
        <v>1524</v>
      </c>
      <c r="D956">
        <v>2016</v>
      </c>
      <c r="E956">
        <v>102</v>
      </c>
      <c r="F956">
        <v>7.6</v>
      </c>
      <c r="G956">
        <v>88</v>
      </c>
      <c r="H956">
        <v>26.86</v>
      </c>
    </row>
    <row r="957" spans="1:8">
      <c r="A957">
        <v>955</v>
      </c>
      <c r="B957" t="s">
        <v>1525</v>
      </c>
      <c r="C957" t="s">
        <v>1526</v>
      </c>
      <c r="D957">
        <v>2009</v>
      </c>
      <c r="E957">
        <v>129</v>
      </c>
      <c r="F957">
        <v>7.6</v>
      </c>
      <c r="G957">
        <v>53</v>
      </c>
      <c r="H957">
        <v>255.96</v>
      </c>
    </row>
    <row r="958" spans="1:8">
      <c r="A958">
        <v>956</v>
      </c>
      <c r="B958" t="s">
        <v>1527</v>
      </c>
      <c r="C958" t="s">
        <v>1528</v>
      </c>
      <c r="D958">
        <v>2007</v>
      </c>
      <c r="E958">
        <v>100</v>
      </c>
      <c r="F958">
        <v>7.6</v>
      </c>
      <c r="G958">
        <v>83</v>
      </c>
      <c r="H958">
        <v>17.11</v>
      </c>
    </row>
    <row r="959" spans="1:8">
      <c r="A959">
        <v>957</v>
      </c>
      <c r="B959" t="s">
        <v>1529</v>
      </c>
      <c r="C959" t="s">
        <v>758</v>
      </c>
      <c r="D959">
        <v>2001</v>
      </c>
      <c r="E959">
        <v>104</v>
      </c>
      <c r="F959">
        <v>7.6</v>
      </c>
      <c r="G959">
        <v>74</v>
      </c>
      <c r="H959">
        <v>96.52</v>
      </c>
    </row>
    <row r="960" spans="1:8">
      <c r="A960">
        <v>958</v>
      </c>
      <c r="B960" t="s">
        <v>1530</v>
      </c>
      <c r="C960" t="s">
        <v>124</v>
      </c>
      <c r="D960">
        <v>1963</v>
      </c>
      <c r="E960">
        <v>119</v>
      </c>
      <c r="F960">
        <v>7.6</v>
      </c>
      <c r="G960">
        <v>90</v>
      </c>
      <c r="H960">
        <v>11.4</v>
      </c>
    </row>
    <row r="961" spans="1:8">
      <c r="A961">
        <v>959</v>
      </c>
      <c r="B961" t="s">
        <v>1531</v>
      </c>
      <c r="C961" t="s">
        <v>1532</v>
      </c>
      <c r="D961">
        <v>1998</v>
      </c>
      <c r="E961">
        <v>87</v>
      </c>
      <c r="F961">
        <v>7.6</v>
      </c>
      <c r="G961">
        <v>71</v>
      </c>
      <c r="H961">
        <v>120.62</v>
      </c>
    </row>
    <row r="962" spans="1:8">
      <c r="A962">
        <v>960</v>
      </c>
      <c r="B962" t="s">
        <v>1533</v>
      </c>
      <c r="C962" t="s">
        <v>1528</v>
      </c>
      <c r="D962">
        <v>1986</v>
      </c>
      <c r="E962">
        <v>96</v>
      </c>
      <c r="F962">
        <v>7.6</v>
      </c>
      <c r="G962">
        <v>79</v>
      </c>
      <c r="H962">
        <v>40.46</v>
      </c>
    </row>
    <row r="963" spans="1:8">
      <c r="A963">
        <v>961</v>
      </c>
      <c r="B963" t="s">
        <v>1534</v>
      </c>
      <c r="C963" t="s">
        <v>1233</v>
      </c>
      <c r="D963">
        <v>1987</v>
      </c>
      <c r="E963">
        <v>109</v>
      </c>
      <c r="F963">
        <v>7.6</v>
      </c>
      <c r="G963">
        <v>68</v>
      </c>
      <c r="H963">
        <v>65.209999999999994</v>
      </c>
    </row>
    <row r="964" spans="1:8">
      <c r="A964">
        <v>962</v>
      </c>
      <c r="B964" t="s">
        <v>1535</v>
      </c>
      <c r="C964" t="s">
        <v>1536</v>
      </c>
      <c r="D964">
        <v>2014</v>
      </c>
      <c r="E964">
        <v>86</v>
      </c>
      <c r="F964">
        <v>7.6</v>
      </c>
      <c r="G964">
        <v>76</v>
      </c>
      <c r="H964">
        <v>3.33</v>
      </c>
    </row>
    <row r="965" spans="1:8" hidden="1">
      <c r="A965">
        <v>963</v>
      </c>
      <c r="B965" t="s">
        <v>1537</v>
      </c>
      <c r="C965" t="s">
        <v>1538</v>
      </c>
      <c r="D965">
        <v>2021</v>
      </c>
      <c r="E965">
        <v>114</v>
      </c>
      <c r="F965">
        <v>7.6</v>
      </c>
      <c r="G965">
        <v>81</v>
      </c>
      <c r="H965">
        <v>0</v>
      </c>
    </row>
    <row r="966" spans="1:8">
      <c r="A966">
        <v>964</v>
      </c>
      <c r="B966" t="s">
        <v>1539</v>
      </c>
      <c r="C966" t="s">
        <v>1144</v>
      </c>
      <c r="D966">
        <v>1998</v>
      </c>
      <c r="E966">
        <v>170</v>
      </c>
      <c r="F966">
        <v>7.6</v>
      </c>
      <c r="G966">
        <v>78</v>
      </c>
      <c r="H966">
        <v>36.4</v>
      </c>
    </row>
    <row r="967" spans="1:8">
      <c r="A967">
        <v>965</v>
      </c>
      <c r="B967" t="s">
        <v>1540</v>
      </c>
      <c r="C967" t="s">
        <v>1541</v>
      </c>
      <c r="D967">
        <v>2010</v>
      </c>
      <c r="E967">
        <v>95</v>
      </c>
      <c r="F967">
        <v>7.6</v>
      </c>
      <c r="G967">
        <v>72</v>
      </c>
      <c r="H967">
        <v>251.51</v>
      </c>
    </row>
    <row r="968" spans="1:8">
      <c r="A968">
        <v>966</v>
      </c>
      <c r="B968" t="s">
        <v>1542</v>
      </c>
      <c r="C968" t="s">
        <v>1543</v>
      </c>
      <c r="D968">
        <v>2018</v>
      </c>
      <c r="E968">
        <v>102</v>
      </c>
      <c r="F968">
        <v>7.6</v>
      </c>
      <c r="G968">
        <v>71</v>
      </c>
      <c r="H968">
        <v>26.02</v>
      </c>
    </row>
    <row r="969" spans="1:8">
      <c r="A969">
        <v>967</v>
      </c>
      <c r="B969" t="s">
        <v>1544</v>
      </c>
      <c r="C969" t="s">
        <v>895</v>
      </c>
      <c r="D969">
        <v>2011</v>
      </c>
      <c r="E969">
        <v>101</v>
      </c>
      <c r="F969">
        <v>7.6</v>
      </c>
      <c r="G969">
        <v>73</v>
      </c>
      <c r="H969">
        <v>4.1100000000000003</v>
      </c>
    </row>
    <row r="970" spans="1:8">
      <c r="A970">
        <v>968</v>
      </c>
      <c r="B970" t="s">
        <v>1545</v>
      </c>
      <c r="C970" t="s">
        <v>396</v>
      </c>
      <c r="D970">
        <v>1981</v>
      </c>
      <c r="E970">
        <v>96</v>
      </c>
      <c r="F970">
        <v>7.6</v>
      </c>
      <c r="G970">
        <v>77</v>
      </c>
      <c r="H970">
        <v>12.47</v>
      </c>
    </row>
    <row r="971" spans="1:8">
      <c r="A971">
        <v>969</v>
      </c>
      <c r="B971" t="s">
        <v>1546</v>
      </c>
      <c r="C971" t="s">
        <v>1547</v>
      </c>
      <c r="D971">
        <v>1998</v>
      </c>
      <c r="E971">
        <v>100</v>
      </c>
      <c r="F971">
        <v>7.6</v>
      </c>
      <c r="G971">
        <v>66</v>
      </c>
      <c r="H971">
        <v>14.38</v>
      </c>
    </row>
    <row r="972" spans="1:8">
      <c r="A972">
        <v>970</v>
      </c>
      <c r="B972" t="s">
        <v>1548</v>
      </c>
      <c r="C972" t="s">
        <v>1247</v>
      </c>
      <c r="D972">
        <v>2007</v>
      </c>
      <c r="E972">
        <v>114</v>
      </c>
      <c r="F972">
        <v>7.6</v>
      </c>
      <c r="G972">
        <v>72</v>
      </c>
      <c r="H972">
        <v>20.3</v>
      </c>
    </row>
    <row r="973" spans="1:8">
      <c r="A973">
        <v>971</v>
      </c>
      <c r="B973" t="s">
        <v>1549</v>
      </c>
      <c r="C973" t="s">
        <v>939</v>
      </c>
      <c r="D973">
        <v>2011</v>
      </c>
      <c r="E973">
        <v>120</v>
      </c>
      <c r="F973">
        <v>7.6</v>
      </c>
      <c r="G973">
        <v>70</v>
      </c>
      <c r="H973">
        <v>3.19</v>
      </c>
    </row>
    <row r="974" spans="1:8">
      <c r="A974">
        <v>972</v>
      </c>
      <c r="B974" t="s">
        <v>1550</v>
      </c>
      <c r="C974" t="s">
        <v>87</v>
      </c>
      <c r="D974">
        <v>2008</v>
      </c>
      <c r="E974">
        <v>101</v>
      </c>
      <c r="F974">
        <v>7.6</v>
      </c>
      <c r="G974">
        <v>86</v>
      </c>
      <c r="H974">
        <v>15.09</v>
      </c>
    </row>
    <row r="975" spans="1:8">
      <c r="A975">
        <v>973</v>
      </c>
      <c r="B975" t="s">
        <v>1551</v>
      </c>
      <c r="C975" t="s">
        <v>1552</v>
      </c>
      <c r="D975">
        <v>1967</v>
      </c>
      <c r="E975">
        <v>78</v>
      </c>
      <c r="F975">
        <v>7.6</v>
      </c>
      <c r="G975">
        <v>65</v>
      </c>
      <c r="H975">
        <v>141.84</v>
      </c>
    </row>
    <row r="976" spans="1:8">
      <c r="A976">
        <v>974</v>
      </c>
      <c r="B976" t="s">
        <v>1553</v>
      </c>
      <c r="C976" t="s">
        <v>1554</v>
      </c>
      <c r="D976">
        <v>1973</v>
      </c>
      <c r="E976">
        <v>102</v>
      </c>
      <c r="F976">
        <v>7.6</v>
      </c>
      <c r="G976">
        <v>83</v>
      </c>
      <c r="H976">
        <v>25</v>
      </c>
    </row>
    <row r="977" spans="1:8">
      <c r="A977">
        <v>975</v>
      </c>
      <c r="B977" t="s">
        <v>1555</v>
      </c>
      <c r="C977" t="s">
        <v>1556</v>
      </c>
      <c r="D977">
        <v>2012</v>
      </c>
      <c r="E977">
        <v>109</v>
      </c>
      <c r="F977">
        <v>7.6</v>
      </c>
      <c r="G977">
        <v>68</v>
      </c>
      <c r="H977">
        <v>41</v>
      </c>
    </row>
    <row r="978" spans="1:8" hidden="1">
      <c r="A978">
        <v>976</v>
      </c>
      <c r="B978" t="s">
        <v>1557</v>
      </c>
      <c r="C978" t="s">
        <v>1558</v>
      </c>
      <c r="D978">
        <v>2019</v>
      </c>
      <c r="E978">
        <v>126</v>
      </c>
      <c r="F978">
        <v>7.6</v>
      </c>
      <c r="G978">
        <v>73</v>
      </c>
      <c r="H978">
        <v>0</v>
      </c>
    </row>
    <row r="979" spans="1:8">
      <c r="A979">
        <v>977</v>
      </c>
      <c r="B979" t="s">
        <v>1559</v>
      </c>
      <c r="C979" t="s">
        <v>998</v>
      </c>
      <c r="D979">
        <v>2014</v>
      </c>
      <c r="E979">
        <v>130</v>
      </c>
      <c r="F979">
        <v>7.6</v>
      </c>
      <c r="G979">
        <v>79</v>
      </c>
      <c r="H979">
        <v>208.55</v>
      </c>
    </row>
    <row r="980" spans="1:8">
      <c r="A980">
        <v>978</v>
      </c>
      <c r="B980" t="s">
        <v>1560</v>
      </c>
      <c r="C980" t="s">
        <v>1561</v>
      </c>
      <c r="D980">
        <v>2001</v>
      </c>
      <c r="E980">
        <v>132</v>
      </c>
      <c r="F980">
        <v>7.6</v>
      </c>
      <c r="G980">
        <v>28</v>
      </c>
      <c r="H980">
        <v>40.31</v>
      </c>
    </row>
    <row r="981" spans="1:8">
      <c r="A981">
        <v>979</v>
      </c>
      <c r="B981" t="s">
        <v>1562</v>
      </c>
      <c r="C981" t="s">
        <v>703</v>
      </c>
      <c r="D981">
        <v>2005</v>
      </c>
      <c r="E981">
        <v>124</v>
      </c>
      <c r="F981">
        <v>7.6</v>
      </c>
      <c r="G981">
        <v>72</v>
      </c>
      <c r="H981">
        <v>23.09</v>
      </c>
    </row>
    <row r="982" spans="1:8">
      <c r="A982">
        <v>980</v>
      </c>
      <c r="B982" t="s">
        <v>1563</v>
      </c>
      <c r="C982" t="s">
        <v>291</v>
      </c>
      <c r="D982">
        <v>1995</v>
      </c>
      <c r="E982">
        <v>135</v>
      </c>
      <c r="F982">
        <v>7.6</v>
      </c>
      <c r="G982">
        <v>69</v>
      </c>
      <c r="H982">
        <v>71.52</v>
      </c>
    </row>
    <row r="983" spans="1:8">
      <c r="A983">
        <v>981</v>
      </c>
      <c r="B983" t="s">
        <v>1564</v>
      </c>
      <c r="C983" t="s">
        <v>63</v>
      </c>
      <c r="D983">
        <v>1985</v>
      </c>
      <c r="E983">
        <v>97</v>
      </c>
      <c r="F983">
        <v>7.6</v>
      </c>
      <c r="G983">
        <v>90</v>
      </c>
      <c r="H983">
        <v>10.6</v>
      </c>
    </row>
    <row r="984" spans="1:8" hidden="1">
      <c r="A984">
        <v>982</v>
      </c>
      <c r="B984" t="s">
        <v>1565</v>
      </c>
      <c r="C984" t="s">
        <v>175</v>
      </c>
      <c r="D984">
        <v>1954</v>
      </c>
      <c r="E984">
        <v>113</v>
      </c>
      <c r="F984">
        <v>7.6</v>
      </c>
      <c r="G984">
        <v>72</v>
      </c>
      <c r="H984">
        <v>0</v>
      </c>
    </row>
    <row r="985" spans="1:8">
      <c r="A985">
        <v>983</v>
      </c>
      <c r="B985" t="s">
        <v>1566</v>
      </c>
      <c r="C985" t="s">
        <v>303</v>
      </c>
      <c r="D985">
        <v>1995</v>
      </c>
      <c r="E985">
        <v>128</v>
      </c>
      <c r="F985">
        <v>7.6</v>
      </c>
      <c r="G985">
        <v>58</v>
      </c>
      <c r="H985">
        <v>100.01</v>
      </c>
    </row>
    <row r="986" spans="1:8" hidden="1">
      <c r="A986">
        <v>984</v>
      </c>
      <c r="B986" t="s">
        <v>1567</v>
      </c>
      <c r="C986" t="s">
        <v>946</v>
      </c>
      <c r="D986">
        <v>1955</v>
      </c>
      <c r="E986">
        <v>111</v>
      </c>
      <c r="F986">
        <v>7.6</v>
      </c>
      <c r="G986">
        <v>89</v>
      </c>
      <c r="H986">
        <v>0</v>
      </c>
    </row>
    <row r="987" spans="1:8">
      <c r="A987">
        <v>985</v>
      </c>
      <c r="B987" t="s">
        <v>1568</v>
      </c>
      <c r="C987" t="s">
        <v>1569</v>
      </c>
      <c r="D987">
        <v>1937</v>
      </c>
      <c r="E987">
        <v>83</v>
      </c>
      <c r="F987">
        <v>7.6</v>
      </c>
      <c r="G987">
        <v>96</v>
      </c>
      <c r="H987">
        <v>184.93</v>
      </c>
    </row>
    <row r="988" spans="1:8">
      <c r="A988">
        <v>986</v>
      </c>
      <c r="B988" t="s">
        <v>1570</v>
      </c>
      <c r="C988" t="s">
        <v>663</v>
      </c>
      <c r="D988">
        <v>1953</v>
      </c>
      <c r="E988">
        <v>118</v>
      </c>
      <c r="F988">
        <v>7.6</v>
      </c>
      <c r="G988">
        <v>85</v>
      </c>
      <c r="H988">
        <v>30.5</v>
      </c>
    </row>
    <row r="989" spans="1:8">
      <c r="A989">
        <v>987</v>
      </c>
      <c r="B989" t="s">
        <v>1571</v>
      </c>
      <c r="C989" t="s">
        <v>1572</v>
      </c>
      <c r="D989">
        <v>2011</v>
      </c>
      <c r="E989">
        <v>100</v>
      </c>
      <c r="F989">
        <v>7.6</v>
      </c>
      <c r="G989">
        <v>72</v>
      </c>
      <c r="H989">
        <v>35.01</v>
      </c>
    </row>
    <row r="990" spans="1:8">
      <c r="A990">
        <v>988</v>
      </c>
      <c r="B990" t="s">
        <v>1573</v>
      </c>
      <c r="C990" t="s">
        <v>405</v>
      </c>
      <c r="D990">
        <v>1991</v>
      </c>
      <c r="E990">
        <v>116</v>
      </c>
      <c r="F990">
        <v>7.6</v>
      </c>
      <c r="G990">
        <v>69</v>
      </c>
      <c r="H990">
        <v>6.15</v>
      </c>
    </row>
    <row r="991" spans="1:8">
      <c r="A991">
        <v>989</v>
      </c>
      <c r="B991" t="s">
        <v>1574</v>
      </c>
      <c r="C991" t="s">
        <v>489</v>
      </c>
      <c r="D991">
        <v>2003</v>
      </c>
      <c r="E991">
        <v>124</v>
      </c>
      <c r="F991">
        <v>7.6</v>
      </c>
      <c r="G991">
        <v>70</v>
      </c>
      <c r="H991">
        <v>16.29</v>
      </c>
    </row>
    <row r="992" spans="1:8">
      <c r="A992">
        <v>990</v>
      </c>
      <c r="B992" t="s">
        <v>1575</v>
      </c>
      <c r="C992" t="s">
        <v>667</v>
      </c>
      <c r="D992">
        <v>2006</v>
      </c>
      <c r="E992">
        <v>111</v>
      </c>
      <c r="F992">
        <v>7.6</v>
      </c>
      <c r="G992">
        <v>90</v>
      </c>
      <c r="H992">
        <v>31.57</v>
      </c>
    </row>
    <row r="993" spans="1:8">
      <c r="A993">
        <v>991</v>
      </c>
      <c r="B993" t="s">
        <v>1576</v>
      </c>
      <c r="C993" t="s">
        <v>1577</v>
      </c>
      <c r="D993">
        <v>2006</v>
      </c>
      <c r="E993">
        <v>123</v>
      </c>
      <c r="F993">
        <v>7.6</v>
      </c>
      <c r="G993">
        <v>74</v>
      </c>
      <c r="H993">
        <v>17.61</v>
      </c>
    </row>
    <row r="994" spans="1:8">
      <c r="A994">
        <v>992</v>
      </c>
      <c r="B994" t="s">
        <v>1578</v>
      </c>
      <c r="C994" t="s">
        <v>646</v>
      </c>
      <c r="D994">
        <v>2002</v>
      </c>
      <c r="E994">
        <v>135</v>
      </c>
      <c r="F994">
        <v>7.6</v>
      </c>
      <c r="G994">
        <v>69</v>
      </c>
      <c r="H994">
        <v>13.06</v>
      </c>
    </row>
    <row r="995" spans="1:8">
      <c r="A995">
        <v>993</v>
      </c>
      <c r="B995" t="s">
        <v>1579</v>
      </c>
      <c r="C995" t="s">
        <v>1580</v>
      </c>
      <c r="D995">
        <v>1974</v>
      </c>
      <c r="E995">
        <v>104</v>
      </c>
      <c r="F995">
        <v>7.6</v>
      </c>
      <c r="G995">
        <v>68</v>
      </c>
      <c r="H995">
        <v>2.4900000000000002</v>
      </c>
    </row>
    <row r="996" spans="1:8">
      <c r="A996">
        <v>994</v>
      </c>
      <c r="B996" t="s">
        <v>1581</v>
      </c>
      <c r="C996" t="s">
        <v>1582</v>
      </c>
      <c r="D996">
        <v>2007</v>
      </c>
      <c r="E996">
        <v>122</v>
      </c>
      <c r="F996">
        <v>7.6</v>
      </c>
      <c r="G996">
        <v>78</v>
      </c>
      <c r="H996">
        <v>0.87</v>
      </c>
    </row>
    <row r="997" spans="1:8">
      <c r="A997">
        <v>995</v>
      </c>
      <c r="B997" t="s">
        <v>1583</v>
      </c>
      <c r="C997" t="s">
        <v>223</v>
      </c>
      <c r="D997">
        <v>2004</v>
      </c>
      <c r="E997">
        <v>133</v>
      </c>
      <c r="F997">
        <v>7.6</v>
      </c>
      <c r="G997">
        <v>76</v>
      </c>
      <c r="H997">
        <v>6.17</v>
      </c>
    </row>
    <row r="998" spans="1:8">
      <c r="A998">
        <v>996</v>
      </c>
      <c r="B998" t="s">
        <v>1584</v>
      </c>
      <c r="C998" t="s">
        <v>1585</v>
      </c>
      <c r="D998">
        <v>1996</v>
      </c>
      <c r="E998">
        <v>105</v>
      </c>
      <c r="F998">
        <v>7.6</v>
      </c>
      <c r="G998">
        <v>87</v>
      </c>
      <c r="H998">
        <v>35.81</v>
      </c>
    </row>
    <row r="999" spans="1:8">
      <c r="A999">
        <v>997</v>
      </c>
      <c r="B999" t="s">
        <v>1586</v>
      </c>
      <c r="C999" t="s">
        <v>1587</v>
      </c>
      <c r="D999">
        <v>2013</v>
      </c>
      <c r="E999">
        <v>98</v>
      </c>
      <c r="F999">
        <v>7.6</v>
      </c>
      <c r="G999">
        <v>77</v>
      </c>
      <c r="H999">
        <v>37.71</v>
      </c>
    </row>
    <row r="1000" spans="1:8" hidden="1">
      <c r="A1000">
        <v>998</v>
      </c>
      <c r="B1000" t="s">
        <v>1588</v>
      </c>
      <c r="C1000" t="s">
        <v>1167</v>
      </c>
      <c r="D1000">
        <v>1933</v>
      </c>
      <c r="E1000">
        <v>71</v>
      </c>
      <c r="F1000">
        <v>7.6</v>
      </c>
      <c r="G1000">
        <v>87</v>
      </c>
      <c r="H1000">
        <v>0</v>
      </c>
    </row>
    <row r="1001" spans="1:8" hidden="1">
      <c r="A1001">
        <v>999</v>
      </c>
      <c r="B1001" t="s">
        <v>1589</v>
      </c>
      <c r="C1001" t="s">
        <v>1590</v>
      </c>
      <c r="D1001">
        <v>2009</v>
      </c>
      <c r="E1001">
        <v>113</v>
      </c>
      <c r="F1001">
        <v>7.6</v>
      </c>
      <c r="G1001">
        <v>0</v>
      </c>
      <c r="H100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41C9-52DE-4ED7-9217-5BEAD6C7E24A}">
  <dimension ref="A1:I561"/>
  <sheetViews>
    <sheetView workbookViewId="0">
      <selection activeCell="D2" sqref="D2"/>
    </sheetView>
  </sheetViews>
  <sheetFormatPr defaultRowHeight="12.75"/>
  <cols>
    <col min="1" max="1" width="13.42578125" bestFit="1" customWidth="1"/>
    <col min="2" max="2" width="7.85546875" customWidth="1"/>
    <col min="3" max="3" width="12.7109375" bestFit="1" customWidth="1"/>
    <col min="6" max="6" width="30.85546875" bestFit="1" customWidth="1"/>
    <col min="7" max="7" width="10.5703125" bestFit="1" customWidth="1"/>
    <col min="8" max="8" width="10.85546875" bestFit="1" customWidth="1"/>
    <col min="9" max="9" width="16.5703125" bestFit="1" customWidth="1"/>
  </cols>
  <sheetData>
    <row r="1" spans="1:9">
      <c r="A1" s="2" t="s">
        <v>1594</v>
      </c>
      <c r="B1" s="2"/>
      <c r="C1" s="2" t="s">
        <v>1</v>
      </c>
      <c r="F1" t="s">
        <v>1595</v>
      </c>
      <c r="G1" s="2" t="s">
        <v>1596</v>
      </c>
      <c r="H1" s="2"/>
      <c r="I1" s="2"/>
    </row>
    <row r="2" spans="1:9">
      <c r="A2" t="str" cm="1">
        <f t="array" ref="A2:A22">_xlfn.UNIQUE(dataset!$F$2:$F$2533)</f>
        <v>Drama</v>
      </c>
      <c r="C2" t="s">
        <v>3</v>
      </c>
      <c r="D2">
        <f>MIN(dataset_table[release_year])</f>
        <v>1920</v>
      </c>
      <c r="F2" t="s">
        <v>20</v>
      </c>
      <c r="G2">
        <f>COUNTIF(dataset_table[director],F2)</f>
        <v>2</v>
      </c>
    </row>
    <row r="3" spans="1:9">
      <c r="A3" t="str">
        <v>Crime</v>
      </c>
      <c r="C3" t="s">
        <v>5</v>
      </c>
      <c r="D3">
        <f>MAX(dataset_table[release_year])</f>
        <v>2023</v>
      </c>
      <c r="F3" t="s">
        <v>23</v>
      </c>
      <c r="G3">
        <f>COUNTIF(dataset_table[director],F3)</f>
        <v>4</v>
      </c>
    </row>
    <row r="4" spans="1:9">
      <c r="A4" t="str">
        <v>Action</v>
      </c>
      <c r="C4" t="s">
        <v>7</v>
      </c>
      <c r="D4" s="22">
        <f>AVERAGE(dataset_table[release_year])</f>
        <v>1991.6189999999999</v>
      </c>
      <c r="F4" t="s">
        <v>26</v>
      </c>
      <c r="G4">
        <f>COUNTIF(dataset_table[director],F4)</f>
        <v>8</v>
      </c>
    </row>
    <row r="5" spans="1:9">
      <c r="A5" t="str">
        <v>Biography</v>
      </c>
      <c r="C5" t="s">
        <v>8</v>
      </c>
      <c r="D5">
        <f>MEDIAN(dataset_table[release_year])</f>
        <v>1999</v>
      </c>
      <c r="F5" t="s">
        <v>29</v>
      </c>
      <c r="G5">
        <f>COUNTIF(dataset_table[director],F5)</f>
        <v>11</v>
      </c>
    </row>
    <row r="6" spans="1:9">
      <c r="A6" t="str">
        <v>History</v>
      </c>
      <c r="C6" t="s">
        <v>9</v>
      </c>
      <c r="D6">
        <f>MODE(dataset_table[release_year])</f>
        <v>2014</v>
      </c>
      <c r="F6" t="s">
        <v>33</v>
      </c>
      <c r="G6">
        <f>COUNTIF(dataset_table[director],F6)</f>
        <v>5</v>
      </c>
    </row>
    <row r="7" spans="1:9">
      <c r="A7" t="str">
        <v>Adventure</v>
      </c>
      <c r="F7" t="s">
        <v>35</v>
      </c>
      <c r="G7">
        <f>COUNTIF(dataset_table[director],F7)</f>
        <v>5</v>
      </c>
    </row>
    <row r="8" spans="1:9">
      <c r="A8" t="str">
        <v>Animation</v>
      </c>
      <c r="C8" s="2" t="s">
        <v>2</v>
      </c>
      <c r="F8" t="s">
        <v>39</v>
      </c>
      <c r="G8">
        <f>COUNTIF(dataset_table[director],F8)</f>
        <v>1</v>
      </c>
    </row>
    <row r="9" spans="1:9">
      <c r="A9" t="str">
        <v>Sci-Fi</v>
      </c>
      <c r="C9" t="s">
        <v>4</v>
      </c>
      <c r="D9">
        <f>MIN(dataset_table[runtime])</f>
        <v>45</v>
      </c>
      <c r="F9" t="s">
        <v>42</v>
      </c>
      <c r="G9">
        <f>COUNTIF(dataset_table[director],F9)</f>
        <v>8</v>
      </c>
    </row>
    <row r="10" spans="1:9">
      <c r="A10" t="str">
        <v>Romance</v>
      </c>
      <c r="C10" t="s">
        <v>6</v>
      </c>
      <c r="D10">
        <f>MAX(dataset_table[runtime])</f>
        <v>321</v>
      </c>
      <c r="F10" t="s">
        <v>47</v>
      </c>
      <c r="G10">
        <f>COUNTIF(dataset_table[director],F10)</f>
        <v>8</v>
      </c>
    </row>
    <row r="11" spans="1:9">
      <c r="A11" t="str">
        <v>Western</v>
      </c>
      <c r="C11" t="s">
        <v>7</v>
      </c>
      <c r="D11" s="22">
        <f>AVERAGE(dataset_table[runtime])</f>
        <v>124.136</v>
      </c>
      <c r="F11" t="s">
        <v>49</v>
      </c>
      <c r="G11">
        <f>COUNTIF(dataset_table[director],F11)</f>
        <v>5</v>
      </c>
    </row>
    <row r="12" spans="1:9">
      <c r="A12" t="str">
        <v>Mystery</v>
      </c>
      <c r="C12" t="s">
        <v>8</v>
      </c>
      <c r="D12">
        <f>MEDIAN(dataset_table[runtime])</f>
        <v>120</v>
      </c>
      <c r="F12" t="s">
        <v>52</v>
      </c>
      <c r="G12">
        <f>COUNTIF(dataset_table[director],F12)</f>
        <v>5</v>
      </c>
    </row>
    <row r="13" spans="1:9">
      <c r="A13" t="str">
        <v>Comedy</v>
      </c>
      <c r="C13" t="s">
        <v>9</v>
      </c>
      <c r="D13">
        <f>MODE(dataset_table[runtime])</f>
        <v>130</v>
      </c>
      <c r="F13" t="s">
        <v>56</v>
      </c>
      <c r="G13">
        <f>COUNTIF(dataset_table[director],F13)</f>
        <v>1</v>
      </c>
    </row>
    <row r="14" spans="1:9">
      <c r="A14" t="str">
        <v>Fantasy</v>
      </c>
      <c r="F14" t="s">
        <v>59</v>
      </c>
      <c r="G14">
        <f>COUNTIF(dataset_table[director],F14)</f>
        <v>1</v>
      </c>
    </row>
    <row r="15" spans="1:9">
      <c r="A15" t="str">
        <v>War</v>
      </c>
      <c r="F15" t="s">
        <v>63</v>
      </c>
      <c r="G15">
        <f>COUNTIF(dataset_table[director],F15)</f>
        <v>10</v>
      </c>
    </row>
    <row r="16" spans="1:9">
      <c r="A16" t="str">
        <v>Thriller</v>
      </c>
      <c r="F16" t="s">
        <v>65</v>
      </c>
      <c r="G16">
        <f>COUNTIF(dataset_table[director],F16)</f>
        <v>1</v>
      </c>
    </row>
    <row r="17" spans="1:7">
      <c r="A17" t="str">
        <v>Family</v>
      </c>
      <c r="F17" t="s">
        <v>67</v>
      </c>
      <c r="G17">
        <f>COUNTIF(dataset_table[director],F17)</f>
        <v>2</v>
      </c>
    </row>
    <row r="18" spans="1:7">
      <c r="A18" t="str">
        <v>Horror</v>
      </c>
      <c r="F18" t="s">
        <v>69</v>
      </c>
      <c r="G18">
        <f>COUNTIF(dataset_table[director],F18)</f>
        <v>1</v>
      </c>
    </row>
    <row r="19" spans="1:7">
      <c r="A19" t="str">
        <v>Music</v>
      </c>
      <c r="F19" t="s">
        <v>72</v>
      </c>
      <c r="G19">
        <f>COUNTIF(dataset_table[director],F19)</f>
        <v>1</v>
      </c>
    </row>
    <row r="20" spans="1:7">
      <c r="A20" t="str">
        <v>Film-Noir</v>
      </c>
      <c r="F20" t="s">
        <v>74</v>
      </c>
      <c r="G20">
        <f>COUNTIF(dataset_table[director],F20)</f>
        <v>1</v>
      </c>
    </row>
    <row r="21" spans="1:7">
      <c r="A21" t="str">
        <v>Musical</v>
      </c>
      <c r="F21" t="s">
        <v>77</v>
      </c>
      <c r="G21">
        <f>COUNTIF(dataset_table[director],F21)</f>
        <v>6</v>
      </c>
    </row>
    <row r="22" spans="1:7">
      <c r="A22" t="str">
        <v>Sport</v>
      </c>
      <c r="F22" t="s">
        <v>82</v>
      </c>
      <c r="G22">
        <f>COUNTIF(dataset_table[director],F22)</f>
        <v>2</v>
      </c>
    </row>
    <row r="23" spans="1:7">
      <c r="F23" t="s">
        <v>85</v>
      </c>
      <c r="G23">
        <f>COUNTIF(dataset_table[director],F23)</f>
        <v>2</v>
      </c>
    </row>
    <row r="24" spans="1:7">
      <c r="F24" t="s">
        <v>87</v>
      </c>
      <c r="G24">
        <f>COUNTIF(dataset_table[director],F24)</f>
        <v>10</v>
      </c>
    </row>
    <row r="25" spans="1:7">
      <c r="F25" t="s">
        <v>90</v>
      </c>
      <c r="G25">
        <f>COUNTIF(dataset_table[director],F25)</f>
        <v>1</v>
      </c>
    </row>
    <row r="26" spans="1:7">
      <c r="F26" t="s">
        <v>92</v>
      </c>
      <c r="G26">
        <f>COUNTIF(dataset_table[director],F26)</f>
        <v>1</v>
      </c>
    </row>
    <row r="27" spans="1:7">
      <c r="F27" t="s">
        <v>94</v>
      </c>
      <c r="G27">
        <f>COUNTIF(dataset_table[director],F27)</f>
        <v>12</v>
      </c>
    </row>
    <row r="28" spans="1:7">
      <c r="F28" t="s">
        <v>96</v>
      </c>
      <c r="G28">
        <f>COUNTIF(dataset_table[director],F28)</f>
        <v>5</v>
      </c>
    </row>
    <row r="29" spans="1:7">
      <c r="F29" t="s">
        <v>98</v>
      </c>
      <c r="G29">
        <f>COUNTIF(dataset_table[director],F29)</f>
        <v>1</v>
      </c>
    </row>
    <row r="30" spans="1:7">
      <c r="F30" t="s">
        <v>100</v>
      </c>
      <c r="G30">
        <f>COUNTIF(dataset_table[director],F30)</f>
        <v>1</v>
      </c>
    </row>
    <row r="31" spans="1:7">
      <c r="F31" t="s">
        <v>104</v>
      </c>
      <c r="G31">
        <f>COUNTIF(dataset_table[director],F31)</f>
        <v>6</v>
      </c>
    </row>
    <row r="32" spans="1:7">
      <c r="F32" t="s">
        <v>108</v>
      </c>
      <c r="G32">
        <f>COUNTIF(dataset_table[director],F32)</f>
        <v>3</v>
      </c>
    </row>
    <row r="33" spans="6:7">
      <c r="F33" t="s">
        <v>111</v>
      </c>
      <c r="G33">
        <f>COUNTIF(dataset_table[director],F33)</f>
        <v>2</v>
      </c>
    </row>
    <row r="34" spans="6:7">
      <c r="F34" t="s">
        <v>114</v>
      </c>
      <c r="G34">
        <f>COUNTIF(dataset_table[director],F34)</f>
        <v>2</v>
      </c>
    </row>
    <row r="35" spans="6:7">
      <c r="F35" t="s">
        <v>116</v>
      </c>
      <c r="G35">
        <f>COUNTIF(dataset_table[director],F35)</f>
        <v>1</v>
      </c>
    </row>
    <row r="36" spans="6:7">
      <c r="F36" t="s">
        <v>118</v>
      </c>
      <c r="G36">
        <f>COUNTIF(dataset_table[director],F36)</f>
        <v>3</v>
      </c>
    </row>
    <row r="37" spans="6:7">
      <c r="F37" t="s">
        <v>120</v>
      </c>
      <c r="G37">
        <f>COUNTIF(dataset_table[director],F37)</f>
        <v>3</v>
      </c>
    </row>
    <row r="38" spans="6:7">
      <c r="F38" t="s">
        <v>122</v>
      </c>
      <c r="G38">
        <f>COUNTIF(dataset_table[director],F38)</f>
        <v>2</v>
      </c>
    </row>
    <row r="39" spans="6:7">
      <c r="F39" t="s">
        <v>124</v>
      </c>
      <c r="G39">
        <f>COUNTIF(dataset_table[director],F39)</f>
        <v>12</v>
      </c>
    </row>
    <row r="40" spans="6:7">
      <c r="F40" t="s">
        <v>126</v>
      </c>
      <c r="G40">
        <f>COUNTIF(dataset_table[director],F40)</f>
        <v>3</v>
      </c>
    </row>
    <row r="41" spans="6:7">
      <c r="F41" t="s">
        <v>128</v>
      </c>
      <c r="G41">
        <f>COUNTIF(dataset_table[director],F41)</f>
        <v>1</v>
      </c>
    </row>
    <row r="42" spans="6:7">
      <c r="F42" t="s">
        <v>131</v>
      </c>
      <c r="G42">
        <f>COUNTIF(dataset_table[director],F42)</f>
        <v>2</v>
      </c>
    </row>
    <row r="43" spans="6:7">
      <c r="F43" t="s">
        <v>134</v>
      </c>
      <c r="G43">
        <f>COUNTIF(dataset_table[director],F43)</f>
        <v>3</v>
      </c>
    </row>
    <row r="44" spans="6:7">
      <c r="F44" t="s">
        <v>136</v>
      </c>
      <c r="G44">
        <f>COUNTIF(dataset_table[director],F44)</f>
        <v>6</v>
      </c>
    </row>
    <row r="45" spans="6:7">
      <c r="F45" t="s">
        <v>138</v>
      </c>
      <c r="G45">
        <f>COUNTIF(dataset_table[director],F45)</f>
        <v>1</v>
      </c>
    </row>
    <row r="46" spans="6:7">
      <c r="F46" t="s">
        <v>141</v>
      </c>
      <c r="G46">
        <f>COUNTIF(dataset_table[director],F46)</f>
        <v>1</v>
      </c>
    </row>
    <row r="47" spans="6:7">
      <c r="F47" t="s">
        <v>143</v>
      </c>
      <c r="G47">
        <f>COUNTIF(dataset_table[director],F47)</f>
        <v>4</v>
      </c>
    </row>
    <row r="48" spans="6:7">
      <c r="F48" t="s">
        <v>148</v>
      </c>
      <c r="G48">
        <f>COUNTIF(dataset_table[director],F48)</f>
        <v>2</v>
      </c>
    </row>
    <row r="49" spans="6:7">
      <c r="F49" t="s">
        <v>152</v>
      </c>
      <c r="G49">
        <f>COUNTIF(dataset_table[director],F49)</f>
        <v>9</v>
      </c>
    </row>
    <row r="50" spans="6:7">
      <c r="F50" t="s">
        <v>154</v>
      </c>
      <c r="G50">
        <f>COUNTIF(dataset_table[director],F50)</f>
        <v>3</v>
      </c>
    </row>
    <row r="51" spans="6:7">
      <c r="F51" t="s">
        <v>158</v>
      </c>
      <c r="G51">
        <f>COUNTIF(dataset_table[director],F51)</f>
        <v>1</v>
      </c>
    </row>
    <row r="52" spans="6:7">
      <c r="F52" t="s">
        <v>160</v>
      </c>
      <c r="G52">
        <f>COUNTIF(dataset_table[director],F52)</f>
        <v>2</v>
      </c>
    </row>
    <row r="53" spans="6:7">
      <c r="F53" t="s">
        <v>162</v>
      </c>
      <c r="G53">
        <f>COUNTIF(dataset_table[director],F53)</f>
        <v>1</v>
      </c>
    </row>
    <row r="54" spans="6:7">
      <c r="F54" t="s">
        <v>164</v>
      </c>
      <c r="G54">
        <f>COUNTIF(dataset_table[director],F54)</f>
        <v>2</v>
      </c>
    </row>
    <row r="55" spans="6:7">
      <c r="F55" t="s">
        <v>166</v>
      </c>
      <c r="G55">
        <f>COUNTIF(dataset_table[director],F55)</f>
        <v>4</v>
      </c>
    </row>
    <row r="56" spans="6:7">
      <c r="F56" t="s">
        <v>168</v>
      </c>
      <c r="G56">
        <f>COUNTIF(dataset_table[director],F56)</f>
        <v>1</v>
      </c>
    </row>
    <row r="57" spans="6:7">
      <c r="F57" t="s">
        <v>171</v>
      </c>
      <c r="G57">
        <f>COUNTIF(dataset_table[director],F57)</f>
        <v>1</v>
      </c>
    </row>
    <row r="58" spans="6:7">
      <c r="F58" t="s">
        <v>173</v>
      </c>
      <c r="G58">
        <f>COUNTIF(dataset_table[director],F58)</f>
        <v>1</v>
      </c>
    </row>
    <row r="59" spans="6:7">
      <c r="F59" t="s">
        <v>175</v>
      </c>
      <c r="G59">
        <f>COUNTIF(dataset_table[director],F59)</f>
        <v>9</v>
      </c>
    </row>
    <row r="60" spans="6:7">
      <c r="F60" t="s">
        <v>182</v>
      </c>
      <c r="G60">
        <f>COUNTIF(dataset_table[director],F60)</f>
        <v>2</v>
      </c>
    </row>
    <row r="61" spans="6:7">
      <c r="F61" t="s">
        <v>184</v>
      </c>
      <c r="G61">
        <f>COUNTIF(dataset_table[director],F61)</f>
        <v>2</v>
      </c>
    </row>
    <row r="62" spans="6:7">
      <c r="F62" t="s">
        <v>186</v>
      </c>
      <c r="G62">
        <f>COUNTIF(dataset_table[director],F62)</f>
        <v>1</v>
      </c>
    </row>
    <row r="63" spans="6:7">
      <c r="F63" t="s">
        <v>188</v>
      </c>
      <c r="G63">
        <f>COUNTIF(dataset_table[director],F63)</f>
        <v>2</v>
      </c>
    </row>
    <row r="64" spans="6:7">
      <c r="F64" t="s">
        <v>190</v>
      </c>
      <c r="G64">
        <f>COUNTIF(dataset_table[director],F64)</f>
        <v>1</v>
      </c>
    </row>
    <row r="65" spans="6:7">
      <c r="F65" t="s">
        <v>192</v>
      </c>
      <c r="G65">
        <f>COUNTIF(dataset_table[director],F65)</f>
        <v>3</v>
      </c>
    </row>
    <row r="66" spans="6:7">
      <c r="F66" t="s">
        <v>196</v>
      </c>
      <c r="G66">
        <f>COUNTIF(dataset_table[director],F66)</f>
        <v>3</v>
      </c>
    </row>
    <row r="67" spans="6:7">
      <c r="F67" t="s">
        <v>198</v>
      </c>
      <c r="G67">
        <f>COUNTIF(dataset_table[director],F67)</f>
        <v>4</v>
      </c>
    </row>
    <row r="68" spans="6:7">
      <c r="F68" t="s">
        <v>200</v>
      </c>
      <c r="G68">
        <f>COUNTIF(dataset_table[director],F68)</f>
        <v>4</v>
      </c>
    </row>
    <row r="69" spans="6:7">
      <c r="F69" t="s">
        <v>202</v>
      </c>
      <c r="G69">
        <f>COUNTIF(dataset_table[director],F69)</f>
        <v>1</v>
      </c>
    </row>
    <row r="70" spans="6:7">
      <c r="F70" t="s">
        <v>204</v>
      </c>
      <c r="G70">
        <f>COUNTIF(dataset_table[director],F70)</f>
        <v>1</v>
      </c>
    </row>
    <row r="71" spans="6:7">
      <c r="F71" t="s">
        <v>208</v>
      </c>
      <c r="G71">
        <f>COUNTIF(dataset_table[director],F71)</f>
        <v>3</v>
      </c>
    </row>
    <row r="72" spans="6:7">
      <c r="F72" t="s">
        <v>213</v>
      </c>
      <c r="G72">
        <f>COUNTIF(dataset_table[director],F72)</f>
        <v>3</v>
      </c>
    </row>
    <row r="73" spans="6:7">
      <c r="F73" t="s">
        <v>215</v>
      </c>
      <c r="G73">
        <f>COUNTIF(dataset_table[director],F73)</f>
        <v>2</v>
      </c>
    </row>
    <row r="74" spans="6:7">
      <c r="F74" t="s">
        <v>217</v>
      </c>
      <c r="G74">
        <f>COUNTIF(dataset_table[director],F74)</f>
        <v>1</v>
      </c>
    </row>
    <row r="75" spans="6:7">
      <c r="F75" t="s">
        <v>219</v>
      </c>
      <c r="G75">
        <f>COUNTIF(dataset_table[director],F75)</f>
        <v>4</v>
      </c>
    </row>
    <row r="76" spans="6:7">
      <c r="F76" t="s">
        <v>221</v>
      </c>
      <c r="G76">
        <f>COUNTIF(dataset_table[director],F76)</f>
        <v>1</v>
      </c>
    </row>
    <row r="77" spans="6:7">
      <c r="F77" t="s">
        <v>223</v>
      </c>
      <c r="G77">
        <f>COUNTIF(dataset_table[director],F77)</f>
        <v>2</v>
      </c>
    </row>
    <row r="78" spans="6:7">
      <c r="F78" t="s">
        <v>225</v>
      </c>
      <c r="G78">
        <f>COUNTIF(dataset_table[director],F78)</f>
        <v>6</v>
      </c>
    </row>
    <row r="79" spans="6:7">
      <c r="F79" t="s">
        <v>227</v>
      </c>
      <c r="G79">
        <f>COUNTIF(dataset_table[director],F79)</f>
        <v>4</v>
      </c>
    </row>
    <row r="80" spans="6:7">
      <c r="F80" t="s">
        <v>232</v>
      </c>
      <c r="G80">
        <f>COUNTIF(dataset_table[director],F80)</f>
        <v>1</v>
      </c>
    </row>
    <row r="81" spans="6:7">
      <c r="F81" t="s">
        <v>234</v>
      </c>
      <c r="G81">
        <f>COUNTIF(dataset_table[director],F81)</f>
        <v>2</v>
      </c>
    </row>
    <row r="82" spans="6:7">
      <c r="F82" t="s">
        <v>236</v>
      </c>
      <c r="G82">
        <f>COUNTIF(dataset_table[director],F82)</f>
        <v>2</v>
      </c>
    </row>
    <row r="83" spans="6:7">
      <c r="F83" t="s">
        <v>239</v>
      </c>
      <c r="G83">
        <f>COUNTIF(dataset_table[director],F83)</f>
        <v>3</v>
      </c>
    </row>
    <row r="84" spans="6:7">
      <c r="F84" t="s">
        <v>241</v>
      </c>
      <c r="G84">
        <f>COUNTIF(dataset_table[director],F84)</f>
        <v>2</v>
      </c>
    </row>
    <row r="85" spans="6:7">
      <c r="F85" t="s">
        <v>243</v>
      </c>
      <c r="G85">
        <f>COUNTIF(dataset_table[director],F85)</f>
        <v>4</v>
      </c>
    </row>
    <row r="86" spans="6:7">
      <c r="F86" t="s">
        <v>247</v>
      </c>
      <c r="G86">
        <f>COUNTIF(dataset_table[director],F86)</f>
        <v>2</v>
      </c>
    </row>
    <row r="87" spans="6:7">
      <c r="F87" t="s">
        <v>250</v>
      </c>
      <c r="G87">
        <f>COUNTIF(dataset_table[director],F87)</f>
        <v>3</v>
      </c>
    </row>
    <row r="88" spans="6:7">
      <c r="F88" t="s">
        <v>252</v>
      </c>
      <c r="G88">
        <f>COUNTIF(dataset_table[director],F88)</f>
        <v>1</v>
      </c>
    </row>
    <row r="89" spans="6:7">
      <c r="F89" t="s">
        <v>255</v>
      </c>
      <c r="G89">
        <f>COUNTIF(dataset_table[director],F89)</f>
        <v>1</v>
      </c>
    </row>
    <row r="90" spans="6:7">
      <c r="F90" t="s">
        <v>257</v>
      </c>
      <c r="G90">
        <f>COUNTIF(dataset_table[director],F90)</f>
        <v>2</v>
      </c>
    </row>
    <row r="91" spans="6:7">
      <c r="F91" t="s">
        <v>259</v>
      </c>
      <c r="G91">
        <f>COUNTIF(dataset_table[director],F91)</f>
        <v>1</v>
      </c>
    </row>
    <row r="92" spans="6:7">
      <c r="F92" t="s">
        <v>261</v>
      </c>
      <c r="G92">
        <f>COUNTIF(dataset_table[director],F92)</f>
        <v>2</v>
      </c>
    </row>
    <row r="93" spans="6:7">
      <c r="F93" t="s">
        <v>266</v>
      </c>
      <c r="G93">
        <f>COUNTIF(dataset_table[director],F93)</f>
        <v>1</v>
      </c>
    </row>
    <row r="94" spans="6:7">
      <c r="F94" t="s">
        <v>268</v>
      </c>
      <c r="G94">
        <f>COUNTIF(dataset_table[director],F94)</f>
        <v>1</v>
      </c>
    </row>
    <row r="95" spans="6:7">
      <c r="F95" t="s">
        <v>271</v>
      </c>
      <c r="G95">
        <f>COUNTIF(dataset_table[director],F95)</f>
        <v>3</v>
      </c>
    </row>
    <row r="96" spans="6:7">
      <c r="F96" t="s">
        <v>275</v>
      </c>
      <c r="G96">
        <f>COUNTIF(dataset_table[director],F96)</f>
        <v>1</v>
      </c>
    </row>
    <row r="97" spans="6:7">
      <c r="F97" t="s">
        <v>277</v>
      </c>
      <c r="G97">
        <f>COUNTIF(dataset_table[director],F97)</f>
        <v>3</v>
      </c>
    </row>
    <row r="98" spans="6:7">
      <c r="F98" t="s">
        <v>281</v>
      </c>
      <c r="G98">
        <f>COUNTIF(dataset_table[director],F98)</f>
        <v>2</v>
      </c>
    </row>
    <row r="99" spans="6:7">
      <c r="F99" t="s">
        <v>283</v>
      </c>
      <c r="G99">
        <f>COUNTIF(dataset_table[director],F99)</f>
        <v>2</v>
      </c>
    </row>
    <row r="100" spans="6:7">
      <c r="F100" t="s">
        <v>288</v>
      </c>
      <c r="G100">
        <f>COUNTIF(dataset_table[director],F100)</f>
        <v>3</v>
      </c>
    </row>
    <row r="101" spans="6:7">
      <c r="F101" t="s">
        <v>291</v>
      </c>
      <c r="G101">
        <f>COUNTIF(dataset_table[director],F101)</f>
        <v>8</v>
      </c>
    </row>
    <row r="102" spans="6:7">
      <c r="F102" t="s">
        <v>293</v>
      </c>
      <c r="G102">
        <f>COUNTIF(dataset_table[director],F102)</f>
        <v>2</v>
      </c>
    </row>
    <row r="103" spans="6:7">
      <c r="F103" t="s">
        <v>295</v>
      </c>
      <c r="G103">
        <f>COUNTIF(dataset_table[director],F103)</f>
        <v>1</v>
      </c>
    </row>
    <row r="104" spans="6:7">
      <c r="F104" t="s">
        <v>298</v>
      </c>
      <c r="G104">
        <f>COUNTIF(dataset_table[director],F104)</f>
        <v>1</v>
      </c>
    </row>
    <row r="105" spans="6:7">
      <c r="F105" t="s">
        <v>300</v>
      </c>
      <c r="G105">
        <f>COUNTIF(dataset_table[director],F105)</f>
        <v>1</v>
      </c>
    </row>
    <row r="106" spans="6:7">
      <c r="F106" t="s">
        <v>303</v>
      </c>
      <c r="G106">
        <f>COUNTIF(dataset_table[director],F106)</f>
        <v>3</v>
      </c>
    </row>
    <row r="107" spans="6:7">
      <c r="F107" t="s">
        <v>305</v>
      </c>
      <c r="G107">
        <f>COUNTIF(dataset_table[director],F107)</f>
        <v>6</v>
      </c>
    </row>
    <row r="108" spans="6:7">
      <c r="F108" t="s">
        <v>307</v>
      </c>
      <c r="G108">
        <f>COUNTIF(dataset_table[director],F108)</f>
        <v>1</v>
      </c>
    </row>
    <row r="109" spans="6:7">
      <c r="F109" t="s">
        <v>309</v>
      </c>
      <c r="G109">
        <f>COUNTIF(dataset_table[director],F109)</f>
        <v>2</v>
      </c>
    </row>
    <row r="110" spans="6:7">
      <c r="F110" t="s">
        <v>311</v>
      </c>
      <c r="G110">
        <f>COUNTIF(dataset_table[director],F110)</f>
        <v>2</v>
      </c>
    </row>
    <row r="111" spans="6:7">
      <c r="F111" t="s">
        <v>314</v>
      </c>
      <c r="G111">
        <f>COUNTIF(dataset_table[director],F111)</f>
        <v>1</v>
      </c>
    </row>
    <row r="112" spans="6:7">
      <c r="F112" t="s">
        <v>316</v>
      </c>
      <c r="G112">
        <f>COUNTIF(dataset_table[director],F112)</f>
        <v>1</v>
      </c>
    </row>
    <row r="113" spans="6:7">
      <c r="F113" t="s">
        <v>318</v>
      </c>
      <c r="G113">
        <f>COUNTIF(dataset_table[director],F113)</f>
        <v>2</v>
      </c>
    </row>
    <row r="114" spans="6:7">
      <c r="F114" t="s">
        <v>321</v>
      </c>
      <c r="G114">
        <f>COUNTIF(dataset_table[director],F114)</f>
        <v>3</v>
      </c>
    </row>
    <row r="115" spans="6:7">
      <c r="F115" t="s">
        <v>323</v>
      </c>
      <c r="G115">
        <f>COUNTIF(dataset_table[director],F115)</f>
        <v>4</v>
      </c>
    </row>
    <row r="116" spans="6:7">
      <c r="F116" t="s">
        <v>325</v>
      </c>
      <c r="G116">
        <f>COUNTIF(dataset_table[director],F116)</f>
        <v>1</v>
      </c>
    </row>
    <row r="117" spans="6:7">
      <c r="F117" t="s">
        <v>327</v>
      </c>
      <c r="G117">
        <f>COUNTIF(dataset_table[director],F117)</f>
        <v>1</v>
      </c>
    </row>
    <row r="118" spans="6:7">
      <c r="F118" t="s">
        <v>331</v>
      </c>
      <c r="G118">
        <f>COUNTIF(dataset_table[director],F118)</f>
        <v>1</v>
      </c>
    </row>
    <row r="119" spans="6:7">
      <c r="F119" t="s">
        <v>332</v>
      </c>
      <c r="G119">
        <f>COUNTIF(dataset_table[director],F119)</f>
        <v>1</v>
      </c>
    </row>
    <row r="120" spans="6:7">
      <c r="F120" t="s">
        <v>335</v>
      </c>
      <c r="G120">
        <f>COUNTIF(dataset_table[director],F120)</f>
        <v>2</v>
      </c>
    </row>
    <row r="121" spans="6:7">
      <c r="F121" t="s">
        <v>337</v>
      </c>
      <c r="G121">
        <f>COUNTIF(dataset_table[director],F121)</f>
        <v>3</v>
      </c>
    </row>
    <row r="122" spans="6:7">
      <c r="F122" t="s">
        <v>339</v>
      </c>
      <c r="G122">
        <f>COUNTIF(dataset_table[director],F122)</f>
        <v>1</v>
      </c>
    </row>
    <row r="123" spans="6:7">
      <c r="F123" t="s">
        <v>341</v>
      </c>
      <c r="G123">
        <f>COUNTIF(dataset_table[director],F123)</f>
        <v>2</v>
      </c>
    </row>
    <row r="124" spans="6:7">
      <c r="F124" t="s">
        <v>344</v>
      </c>
      <c r="G124">
        <f>COUNTIF(dataset_table[director],F124)</f>
        <v>6</v>
      </c>
    </row>
    <row r="125" spans="6:7">
      <c r="F125" t="s">
        <v>347</v>
      </c>
      <c r="G125">
        <f>COUNTIF(dataset_table[director],F125)</f>
        <v>2</v>
      </c>
    </row>
    <row r="126" spans="6:7">
      <c r="F126" t="s">
        <v>348</v>
      </c>
      <c r="G126">
        <f>COUNTIF(dataset_table[director],F126)</f>
        <v>1</v>
      </c>
    </row>
    <row r="127" spans="6:7">
      <c r="F127" t="s">
        <v>350</v>
      </c>
      <c r="G127">
        <f>COUNTIF(dataset_table[director],F127)</f>
        <v>1</v>
      </c>
    </row>
    <row r="128" spans="6:7">
      <c r="F128" t="s">
        <v>352</v>
      </c>
      <c r="G128">
        <f>COUNTIF(dataset_table[director],F128)</f>
        <v>2</v>
      </c>
    </row>
    <row r="129" spans="6:7">
      <c r="F129" t="s">
        <v>354</v>
      </c>
      <c r="G129">
        <f>COUNTIF(dataset_table[director],F129)</f>
        <v>1</v>
      </c>
    </row>
    <row r="130" spans="6:7">
      <c r="F130" t="s">
        <v>356</v>
      </c>
      <c r="G130">
        <f>COUNTIF(dataset_table[director],F130)</f>
        <v>1</v>
      </c>
    </row>
    <row r="131" spans="6:7">
      <c r="F131" t="s">
        <v>358</v>
      </c>
      <c r="G131">
        <f>COUNTIF(dataset_table[director],F131)</f>
        <v>1</v>
      </c>
    </row>
    <row r="132" spans="6:7">
      <c r="F132" t="s">
        <v>360</v>
      </c>
      <c r="G132">
        <f>COUNTIF(dataset_table[director],F132)</f>
        <v>1</v>
      </c>
    </row>
    <row r="133" spans="6:7">
      <c r="F133" t="s">
        <v>362</v>
      </c>
      <c r="G133">
        <f>COUNTIF(dataset_table[director],F133)</f>
        <v>1</v>
      </c>
    </row>
    <row r="134" spans="6:7">
      <c r="F134" t="s">
        <v>365</v>
      </c>
      <c r="G134">
        <f>COUNTIF(dataset_table[director],F134)</f>
        <v>1</v>
      </c>
    </row>
    <row r="135" spans="6:7">
      <c r="F135" t="s">
        <v>367</v>
      </c>
      <c r="G135">
        <f>COUNTIF(dataset_table[director],F135)</f>
        <v>2</v>
      </c>
    </row>
    <row r="136" spans="6:7">
      <c r="F136" t="s">
        <v>369</v>
      </c>
      <c r="G136">
        <f>COUNTIF(dataset_table[director],F136)</f>
        <v>2</v>
      </c>
    </row>
    <row r="137" spans="6:7">
      <c r="F137" t="s">
        <v>372</v>
      </c>
      <c r="G137">
        <f>COUNTIF(dataset_table[director],F137)</f>
        <v>1</v>
      </c>
    </row>
    <row r="138" spans="6:7">
      <c r="F138" t="s">
        <v>374</v>
      </c>
      <c r="G138">
        <f>COUNTIF(dataset_table[director],F138)</f>
        <v>1</v>
      </c>
    </row>
    <row r="139" spans="6:7">
      <c r="F139" t="s">
        <v>376</v>
      </c>
      <c r="G139">
        <f>COUNTIF(dataset_table[director],F139)</f>
        <v>1</v>
      </c>
    </row>
    <row r="140" spans="6:7">
      <c r="F140" t="s">
        <v>380</v>
      </c>
      <c r="G140">
        <f>COUNTIF(dataset_table[director],F140)</f>
        <v>1</v>
      </c>
    </row>
    <row r="141" spans="6:7">
      <c r="F141" t="s">
        <v>382</v>
      </c>
      <c r="G141">
        <f>COUNTIF(dataset_table[director],F141)</f>
        <v>1</v>
      </c>
    </row>
    <row r="142" spans="6:7">
      <c r="F142" t="s">
        <v>384</v>
      </c>
      <c r="G142">
        <f>COUNTIF(dataset_table[director],F142)</f>
        <v>1</v>
      </c>
    </row>
    <row r="143" spans="6:7">
      <c r="F143" t="s">
        <v>386</v>
      </c>
      <c r="G143">
        <f>COUNTIF(dataset_table[director],F143)</f>
        <v>2</v>
      </c>
    </row>
    <row r="144" spans="6:7">
      <c r="F144" t="s">
        <v>389</v>
      </c>
      <c r="G144">
        <f>COUNTIF(dataset_table[director],F144)</f>
        <v>6</v>
      </c>
    </row>
    <row r="145" spans="6:7">
      <c r="F145" t="s">
        <v>392</v>
      </c>
      <c r="G145">
        <f>COUNTIF(dataset_table[director],F145)</f>
        <v>1</v>
      </c>
    </row>
    <row r="146" spans="6:7">
      <c r="F146" t="s">
        <v>396</v>
      </c>
      <c r="G146">
        <f>COUNTIF(dataset_table[director],F146)</f>
        <v>2</v>
      </c>
    </row>
    <row r="147" spans="6:7">
      <c r="F147" t="s">
        <v>399</v>
      </c>
      <c r="G147">
        <f>COUNTIF(dataset_table[director],F147)</f>
        <v>4</v>
      </c>
    </row>
    <row r="148" spans="6:7">
      <c r="F148" t="s">
        <v>401</v>
      </c>
      <c r="G148">
        <f>COUNTIF(dataset_table[director],F148)</f>
        <v>1</v>
      </c>
    </row>
    <row r="149" spans="6:7">
      <c r="F149" t="s">
        <v>405</v>
      </c>
      <c r="G149">
        <f>COUNTIF(dataset_table[director],F149)</f>
        <v>5</v>
      </c>
    </row>
    <row r="150" spans="6:7">
      <c r="F150" t="s">
        <v>408</v>
      </c>
      <c r="G150">
        <f>COUNTIF(dataset_table[director],F150)</f>
        <v>7</v>
      </c>
    </row>
    <row r="151" spans="6:7">
      <c r="F151" t="s">
        <v>410</v>
      </c>
      <c r="G151">
        <f>COUNTIF(dataset_table[director],F151)</f>
        <v>3</v>
      </c>
    </row>
    <row r="152" spans="6:7">
      <c r="F152" t="s">
        <v>412</v>
      </c>
      <c r="G152">
        <f>COUNTIF(dataset_table[director],F152)</f>
        <v>2</v>
      </c>
    </row>
    <row r="153" spans="6:7">
      <c r="F153" t="s">
        <v>414</v>
      </c>
      <c r="G153">
        <f>COUNTIF(dataset_table[director],F153)</f>
        <v>2</v>
      </c>
    </row>
    <row r="154" spans="6:7">
      <c r="F154" t="s">
        <v>418</v>
      </c>
      <c r="G154">
        <f>COUNTIF(dataset_table[director],F154)</f>
        <v>1</v>
      </c>
    </row>
    <row r="155" spans="6:7">
      <c r="F155" t="s">
        <v>420</v>
      </c>
      <c r="G155">
        <f>COUNTIF(dataset_table[director],F155)</f>
        <v>3</v>
      </c>
    </row>
    <row r="156" spans="6:7">
      <c r="F156" t="s">
        <v>423</v>
      </c>
      <c r="G156">
        <f>COUNTIF(dataset_table[director],F156)</f>
        <v>2</v>
      </c>
    </row>
    <row r="157" spans="6:7">
      <c r="F157" t="s">
        <v>426</v>
      </c>
      <c r="G157">
        <f>COUNTIF(dataset_table[director],F157)</f>
        <v>3</v>
      </c>
    </row>
    <row r="158" spans="6:7">
      <c r="F158" t="s">
        <v>429</v>
      </c>
      <c r="G158">
        <f>COUNTIF(dataset_table[director],F158)</f>
        <v>1</v>
      </c>
    </row>
    <row r="159" spans="6:7">
      <c r="F159" t="s">
        <v>431</v>
      </c>
      <c r="G159">
        <f>COUNTIF(dataset_table[director],F159)</f>
        <v>1</v>
      </c>
    </row>
    <row r="160" spans="6:7">
      <c r="F160" t="s">
        <v>435</v>
      </c>
      <c r="G160">
        <f>COUNTIF(dataset_table[director],F160)</f>
        <v>1</v>
      </c>
    </row>
    <row r="161" spans="6:7">
      <c r="F161" t="s">
        <v>437</v>
      </c>
      <c r="G161">
        <f>COUNTIF(dataset_table[director],F161)</f>
        <v>5</v>
      </c>
    </row>
    <row r="162" spans="6:7">
      <c r="F162" t="s">
        <v>440</v>
      </c>
      <c r="G162">
        <f>COUNTIF(dataset_table[director],F162)</f>
        <v>1</v>
      </c>
    </row>
    <row r="163" spans="6:7">
      <c r="F163" t="s">
        <v>442</v>
      </c>
      <c r="G163">
        <f>COUNTIF(dataset_table[director],F163)</f>
        <v>1</v>
      </c>
    </row>
    <row r="164" spans="6:7">
      <c r="F164" t="s">
        <v>444</v>
      </c>
      <c r="G164">
        <f>COUNTIF(dataset_table[director],F164)</f>
        <v>2</v>
      </c>
    </row>
    <row r="165" spans="6:7">
      <c r="F165" t="s">
        <v>446</v>
      </c>
      <c r="G165">
        <f>COUNTIF(dataset_table[director],F165)</f>
        <v>2</v>
      </c>
    </row>
    <row r="166" spans="6:7">
      <c r="F166" t="s">
        <v>448</v>
      </c>
      <c r="G166">
        <f>COUNTIF(dataset_table[director],F166)</f>
        <v>2</v>
      </c>
    </row>
    <row r="167" spans="6:7">
      <c r="F167" t="s">
        <v>451</v>
      </c>
      <c r="G167">
        <f>COUNTIF(dataset_table[director],F167)</f>
        <v>1</v>
      </c>
    </row>
    <row r="168" spans="6:7">
      <c r="F168" t="s">
        <v>453</v>
      </c>
      <c r="G168">
        <f>COUNTIF(dataset_table[director],F168)</f>
        <v>1</v>
      </c>
    </row>
    <row r="169" spans="6:7">
      <c r="F169" t="s">
        <v>458</v>
      </c>
      <c r="G169">
        <f>COUNTIF(dataset_table[director],F169)</f>
        <v>3</v>
      </c>
    </row>
    <row r="170" spans="6:7">
      <c r="F170" t="s">
        <v>460</v>
      </c>
      <c r="G170">
        <f>COUNTIF(dataset_table[director],F170)</f>
        <v>1</v>
      </c>
    </row>
    <row r="171" spans="6:7">
      <c r="F171" t="s">
        <v>462</v>
      </c>
      <c r="G171">
        <f>COUNTIF(dataset_table[director],F171)</f>
        <v>2</v>
      </c>
    </row>
    <row r="172" spans="6:7">
      <c r="F172" t="s">
        <v>466</v>
      </c>
      <c r="G172">
        <f>COUNTIF(dataset_table[director],F172)</f>
        <v>1</v>
      </c>
    </row>
    <row r="173" spans="6:7">
      <c r="F173" t="s">
        <v>469</v>
      </c>
      <c r="G173">
        <f>COUNTIF(dataset_table[director],F173)</f>
        <v>1</v>
      </c>
    </row>
    <row r="174" spans="6:7">
      <c r="F174" t="s">
        <v>472</v>
      </c>
      <c r="G174">
        <f>COUNTIF(dataset_table[director],F174)</f>
        <v>7</v>
      </c>
    </row>
    <row r="175" spans="6:7">
      <c r="F175" t="s">
        <v>474</v>
      </c>
      <c r="G175">
        <f>COUNTIF(dataset_table[director],F175)</f>
        <v>1</v>
      </c>
    </row>
    <row r="176" spans="6:7">
      <c r="F176" t="s">
        <v>477</v>
      </c>
      <c r="G176">
        <f>COUNTIF(dataset_table[director],F176)</f>
        <v>3</v>
      </c>
    </row>
    <row r="177" spans="6:7">
      <c r="F177" t="s">
        <v>479</v>
      </c>
      <c r="G177">
        <f>COUNTIF(dataset_table[director],F177)</f>
        <v>2</v>
      </c>
    </row>
    <row r="178" spans="6:7">
      <c r="F178" t="s">
        <v>481</v>
      </c>
      <c r="G178">
        <f>COUNTIF(dataset_table[director],F178)</f>
        <v>9</v>
      </c>
    </row>
    <row r="179" spans="6:7">
      <c r="F179" t="s">
        <v>485</v>
      </c>
      <c r="G179">
        <f>COUNTIF(dataset_table[director],F179)</f>
        <v>3</v>
      </c>
    </row>
    <row r="180" spans="6:7">
      <c r="F180" t="s">
        <v>487</v>
      </c>
      <c r="G180">
        <f>COUNTIF(dataset_table[director],F180)</f>
        <v>1</v>
      </c>
    </row>
    <row r="181" spans="6:7">
      <c r="F181" t="s">
        <v>489</v>
      </c>
      <c r="G181">
        <f>COUNTIF(dataset_table[director],F181)</f>
        <v>4</v>
      </c>
    </row>
    <row r="182" spans="6:7">
      <c r="F182" t="s">
        <v>491</v>
      </c>
      <c r="G182">
        <f>COUNTIF(dataset_table[director],F182)</f>
        <v>1</v>
      </c>
    </row>
    <row r="183" spans="6:7">
      <c r="F183" t="s">
        <v>494</v>
      </c>
      <c r="G183">
        <f>COUNTIF(dataset_table[director],F183)</f>
        <v>1</v>
      </c>
    </row>
    <row r="184" spans="6:7">
      <c r="F184" t="s">
        <v>496</v>
      </c>
      <c r="G184">
        <f>COUNTIF(dataset_table[director],F184)</f>
        <v>5</v>
      </c>
    </row>
    <row r="185" spans="6:7">
      <c r="F185" t="s">
        <v>499</v>
      </c>
      <c r="G185">
        <f>COUNTIF(dataset_table[director],F185)</f>
        <v>1</v>
      </c>
    </row>
    <row r="186" spans="6:7">
      <c r="F186" t="s">
        <v>501</v>
      </c>
      <c r="G186">
        <f>COUNTIF(dataset_table[director],F186)</f>
        <v>2</v>
      </c>
    </row>
    <row r="187" spans="6:7">
      <c r="F187" t="s">
        <v>505</v>
      </c>
      <c r="G187">
        <f>COUNTIF(dataset_table[director],F187)</f>
        <v>1</v>
      </c>
    </row>
    <row r="188" spans="6:7">
      <c r="F188" t="s">
        <v>507</v>
      </c>
      <c r="G188">
        <f>COUNTIF(dataset_table[director],F188)</f>
        <v>1</v>
      </c>
    </row>
    <row r="189" spans="6:7">
      <c r="F189" t="s">
        <v>509</v>
      </c>
      <c r="G189">
        <f>COUNTIF(dataset_table[director],F189)</f>
        <v>1</v>
      </c>
    </row>
    <row r="190" spans="6:7">
      <c r="F190" t="s">
        <v>511</v>
      </c>
      <c r="G190">
        <f>COUNTIF(dataset_table[director],F190)</f>
        <v>2</v>
      </c>
    </row>
    <row r="191" spans="6:7">
      <c r="F191" t="s">
        <v>513</v>
      </c>
      <c r="G191">
        <f>COUNTIF(dataset_table[director],F191)</f>
        <v>3</v>
      </c>
    </row>
    <row r="192" spans="6:7">
      <c r="F192" t="s">
        <v>519</v>
      </c>
      <c r="G192">
        <f>COUNTIF(dataset_table[director],F192)</f>
        <v>1</v>
      </c>
    </row>
    <row r="193" spans="6:7">
      <c r="F193" t="s">
        <v>522</v>
      </c>
      <c r="G193">
        <f>COUNTIF(dataset_table[director],F193)</f>
        <v>2</v>
      </c>
    </row>
    <row r="194" spans="6:7">
      <c r="F194" t="s">
        <v>525</v>
      </c>
      <c r="G194">
        <f>COUNTIF(dataset_table[director],F194)</f>
        <v>1</v>
      </c>
    </row>
    <row r="195" spans="6:7">
      <c r="F195" t="s">
        <v>527</v>
      </c>
      <c r="G195">
        <f>COUNTIF(dataset_table[director],F195)</f>
        <v>3</v>
      </c>
    </row>
    <row r="196" spans="6:7">
      <c r="F196" t="s">
        <v>529</v>
      </c>
      <c r="G196">
        <f>COUNTIF(dataset_table[director],F196)</f>
        <v>1</v>
      </c>
    </row>
    <row r="197" spans="6:7">
      <c r="F197" t="s">
        <v>531</v>
      </c>
      <c r="G197">
        <f>COUNTIF(dataset_table[director],F197)</f>
        <v>1</v>
      </c>
    </row>
    <row r="198" spans="6:7">
      <c r="F198" t="s">
        <v>534</v>
      </c>
      <c r="G198">
        <f>COUNTIF(dataset_table[director],F198)</f>
        <v>3</v>
      </c>
    </row>
    <row r="199" spans="6:7">
      <c r="F199" t="s">
        <v>538</v>
      </c>
      <c r="G199">
        <f>COUNTIF(dataset_table[director],F199)</f>
        <v>1</v>
      </c>
    </row>
    <row r="200" spans="6:7">
      <c r="F200" t="s">
        <v>540</v>
      </c>
      <c r="G200">
        <f>COUNTIF(dataset_table[director],F200)</f>
        <v>2</v>
      </c>
    </row>
    <row r="201" spans="6:7">
      <c r="F201" t="s">
        <v>544</v>
      </c>
      <c r="G201">
        <f>COUNTIF(dataset_table[director],F201)</f>
        <v>1</v>
      </c>
    </row>
    <row r="202" spans="6:7">
      <c r="F202" t="s">
        <v>546</v>
      </c>
      <c r="G202">
        <f>COUNTIF(dataset_table[director],F202)</f>
        <v>1</v>
      </c>
    </row>
    <row r="203" spans="6:7">
      <c r="F203" t="s">
        <v>548</v>
      </c>
      <c r="G203">
        <f>COUNTIF(dataset_table[director],F203)</f>
        <v>1</v>
      </c>
    </row>
    <row r="204" spans="6:7">
      <c r="F204" t="s">
        <v>552</v>
      </c>
      <c r="G204">
        <f>COUNTIF(dataset_table[director],F204)</f>
        <v>1</v>
      </c>
    </row>
    <row r="205" spans="6:7">
      <c r="F205" t="s">
        <v>554</v>
      </c>
      <c r="G205">
        <f>COUNTIF(dataset_table[director],F205)</f>
        <v>1</v>
      </c>
    </row>
    <row r="206" spans="6:7">
      <c r="F206" t="s">
        <v>556</v>
      </c>
      <c r="G206">
        <f>COUNTIF(dataset_table[director],F206)</f>
        <v>2</v>
      </c>
    </row>
    <row r="207" spans="6:7">
      <c r="F207" t="s">
        <v>559</v>
      </c>
      <c r="G207">
        <f>COUNTIF(dataset_table[director],F207)</f>
        <v>3</v>
      </c>
    </row>
    <row r="208" spans="6:7">
      <c r="F208" t="s">
        <v>561</v>
      </c>
      <c r="G208">
        <f>COUNTIF(dataset_table[director],F208)</f>
        <v>1</v>
      </c>
    </row>
    <row r="209" spans="6:7">
      <c r="F209" t="s">
        <v>564</v>
      </c>
      <c r="G209">
        <f>COUNTIF(dataset_table[director],F209)</f>
        <v>2</v>
      </c>
    </row>
    <row r="210" spans="6:7">
      <c r="F210" t="s">
        <v>566</v>
      </c>
      <c r="G210">
        <f>COUNTIF(dataset_table[director],F210)</f>
        <v>2</v>
      </c>
    </row>
    <row r="211" spans="6:7">
      <c r="F211" t="s">
        <v>568</v>
      </c>
      <c r="G211">
        <f>COUNTIF(dataset_table[director],F211)</f>
        <v>5</v>
      </c>
    </row>
    <row r="212" spans="6:7">
      <c r="F212" t="s">
        <v>570</v>
      </c>
      <c r="G212">
        <f>COUNTIF(dataset_table[director],F212)</f>
        <v>1</v>
      </c>
    </row>
    <row r="213" spans="6:7">
      <c r="F213" t="s">
        <v>572</v>
      </c>
      <c r="G213">
        <f>COUNTIF(dataset_table[director],F213)</f>
        <v>1</v>
      </c>
    </row>
    <row r="214" spans="6:7">
      <c r="F214" t="s">
        <v>575</v>
      </c>
      <c r="G214">
        <f>COUNTIF(dataset_table[director],F214)</f>
        <v>2</v>
      </c>
    </row>
    <row r="215" spans="6:7">
      <c r="F215" t="s">
        <v>577</v>
      </c>
      <c r="G215">
        <f>COUNTIF(dataset_table[director],F215)</f>
        <v>1</v>
      </c>
    </row>
    <row r="216" spans="6:7">
      <c r="F216" t="s">
        <v>579</v>
      </c>
      <c r="G216">
        <f>COUNTIF(dataset_table[director],F216)</f>
        <v>1</v>
      </c>
    </row>
    <row r="217" spans="6:7">
      <c r="F217" t="s">
        <v>582</v>
      </c>
      <c r="G217">
        <f>COUNTIF(dataset_table[director],F217)</f>
        <v>1</v>
      </c>
    </row>
    <row r="218" spans="6:7">
      <c r="F218" t="s">
        <v>585</v>
      </c>
      <c r="G218">
        <f>COUNTIF(dataset_table[director],F218)</f>
        <v>1</v>
      </c>
    </row>
    <row r="219" spans="6:7">
      <c r="F219" t="s">
        <v>587</v>
      </c>
      <c r="G219">
        <f>COUNTIF(dataset_table[director],F219)</f>
        <v>1</v>
      </c>
    </row>
    <row r="220" spans="6:7">
      <c r="F220" t="s">
        <v>589</v>
      </c>
      <c r="G220">
        <f>COUNTIF(dataset_table[director],F220)</f>
        <v>1</v>
      </c>
    </row>
    <row r="221" spans="6:7">
      <c r="F221" t="s">
        <v>591</v>
      </c>
      <c r="G221">
        <f>COUNTIF(dataset_table[director],F221)</f>
        <v>1</v>
      </c>
    </row>
    <row r="222" spans="6:7">
      <c r="F222" t="s">
        <v>594</v>
      </c>
      <c r="G222">
        <f>COUNTIF(dataset_table[director],F222)</f>
        <v>1</v>
      </c>
    </row>
    <row r="223" spans="6:7">
      <c r="F223" t="s">
        <v>596</v>
      </c>
      <c r="G223">
        <f>COUNTIF(dataset_table[director],F223)</f>
        <v>1</v>
      </c>
    </row>
    <row r="224" spans="6:7">
      <c r="F224" t="s">
        <v>598</v>
      </c>
      <c r="G224">
        <f>COUNTIF(dataset_table[director],F224)</f>
        <v>1</v>
      </c>
    </row>
    <row r="225" spans="6:7">
      <c r="F225" t="s">
        <v>600</v>
      </c>
      <c r="G225">
        <f>COUNTIF(dataset_table[director],F225)</f>
        <v>1</v>
      </c>
    </row>
    <row r="226" spans="6:7">
      <c r="F226" t="s">
        <v>602</v>
      </c>
      <c r="G226">
        <f>COUNTIF(dataset_table[director],F226)</f>
        <v>1</v>
      </c>
    </row>
    <row r="227" spans="6:7">
      <c r="F227" t="s">
        <v>604</v>
      </c>
      <c r="G227">
        <f>COUNTIF(dataset_table[director],F227)</f>
        <v>1</v>
      </c>
    </row>
    <row r="228" spans="6:7">
      <c r="F228" t="s">
        <v>609</v>
      </c>
      <c r="G228">
        <f>COUNTIF(dataset_table[director],F228)</f>
        <v>1</v>
      </c>
    </row>
    <row r="229" spans="6:7">
      <c r="F229" t="s">
        <v>611</v>
      </c>
      <c r="G229">
        <f>COUNTIF(dataset_table[director],F229)</f>
        <v>1</v>
      </c>
    </row>
    <row r="230" spans="6:7">
      <c r="F230" t="s">
        <v>615</v>
      </c>
      <c r="G230">
        <f>COUNTIF(dataset_table[director],F230)</f>
        <v>2</v>
      </c>
    </row>
    <row r="231" spans="6:7">
      <c r="F231" t="s">
        <v>619</v>
      </c>
      <c r="G231">
        <f>COUNTIF(dataset_table[director],F231)</f>
        <v>1</v>
      </c>
    </row>
    <row r="232" spans="6:7">
      <c r="F232" t="s">
        <v>622</v>
      </c>
      <c r="G232">
        <f>COUNTIF(dataset_table[director],F232)</f>
        <v>3</v>
      </c>
    </row>
    <row r="233" spans="6:7">
      <c r="F233" t="s">
        <v>624</v>
      </c>
      <c r="G233">
        <f>COUNTIF(dataset_table[director],F233)</f>
        <v>1</v>
      </c>
    </row>
    <row r="234" spans="6:7">
      <c r="F234" t="s">
        <v>626</v>
      </c>
      <c r="G234">
        <f>COUNTIF(dataset_table[director],F234)</f>
        <v>2</v>
      </c>
    </row>
    <row r="235" spans="6:7">
      <c r="F235" t="s">
        <v>628</v>
      </c>
      <c r="G235">
        <f>COUNTIF(dataset_table[director],F235)</f>
        <v>1</v>
      </c>
    </row>
    <row r="236" spans="6:7">
      <c r="F236" t="s">
        <v>631</v>
      </c>
      <c r="G236">
        <f>COUNTIF(dataset_table[director],F236)</f>
        <v>1</v>
      </c>
    </row>
    <row r="237" spans="6:7">
      <c r="F237" t="s">
        <v>633</v>
      </c>
      <c r="G237">
        <f>COUNTIF(dataset_table[director],F237)</f>
        <v>1</v>
      </c>
    </row>
    <row r="238" spans="6:7">
      <c r="F238" t="s">
        <v>635</v>
      </c>
      <c r="G238">
        <f>COUNTIF(dataset_table[director],F238)</f>
        <v>1</v>
      </c>
    </row>
    <row r="239" spans="6:7">
      <c r="F239" t="s">
        <v>637</v>
      </c>
      <c r="G239">
        <f>COUNTIF(dataset_table[director],F239)</f>
        <v>1</v>
      </c>
    </row>
    <row r="240" spans="6:7">
      <c r="F240" t="s">
        <v>641</v>
      </c>
      <c r="G240">
        <f>COUNTIF(dataset_table[director],F240)</f>
        <v>1</v>
      </c>
    </row>
    <row r="241" spans="6:7">
      <c r="F241" t="s">
        <v>644</v>
      </c>
      <c r="G241">
        <f>COUNTIF(dataset_table[director],F241)</f>
        <v>1</v>
      </c>
    </row>
    <row r="242" spans="6:7">
      <c r="F242" t="s">
        <v>646</v>
      </c>
      <c r="G242">
        <f>COUNTIF(dataset_table[director],F242)</f>
        <v>4</v>
      </c>
    </row>
    <row r="243" spans="6:7">
      <c r="F243" t="s">
        <v>649</v>
      </c>
      <c r="G243">
        <f>COUNTIF(dataset_table[director],F243)</f>
        <v>2</v>
      </c>
    </row>
    <row r="244" spans="6:7">
      <c r="F244" t="s">
        <v>651</v>
      </c>
      <c r="G244">
        <f>COUNTIF(dataset_table[director],F244)</f>
        <v>2</v>
      </c>
    </row>
    <row r="245" spans="6:7">
      <c r="F245" t="s">
        <v>653</v>
      </c>
      <c r="G245">
        <f>COUNTIF(dataset_table[director],F245)</f>
        <v>3</v>
      </c>
    </row>
    <row r="246" spans="6:7">
      <c r="F246" t="s">
        <v>656</v>
      </c>
      <c r="G246">
        <f>COUNTIF(dataset_table[director],F246)</f>
        <v>1</v>
      </c>
    </row>
    <row r="247" spans="6:7">
      <c r="F247" t="s">
        <v>658</v>
      </c>
      <c r="G247">
        <f>COUNTIF(dataset_table[director],F247)</f>
        <v>3</v>
      </c>
    </row>
    <row r="248" spans="6:7">
      <c r="F248" t="s">
        <v>660</v>
      </c>
      <c r="G248">
        <f>COUNTIF(dataset_table[director],F248)</f>
        <v>1</v>
      </c>
    </row>
    <row r="249" spans="6:7">
      <c r="F249" t="s">
        <v>663</v>
      </c>
      <c r="G249">
        <f>COUNTIF(dataset_table[director],F249)</f>
        <v>4</v>
      </c>
    </row>
    <row r="250" spans="6:7">
      <c r="F250" t="s">
        <v>665</v>
      </c>
      <c r="G250">
        <f>COUNTIF(dataset_table[director],F250)</f>
        <v>3</v>
      </c>
    </row>
    <row r="251" spans="6:7">
      <c r="F251" t="s">
        <v>667</v>
      </c>
      <c r="G251">
        <f>COUNTIF(dataset_table[director],F251)</f>
        <v>4</v>
      </c>
    </row>
    <row r="252" spans="6:7">
      <c r="F252" t="s">
        <v>669</v>
      </c>
      <c r="G252">
        <f>COUNTIF(dataset_table[director],F252)</f>
        <v>1</v>
      </c>
    </row>
    <row r="253" spans="6:7">
      <c r="F253" t="s">
        <v>672</v>
      </c>
      <c r="G253">
        <f>COUNTIF(dataset_table[director],F253)</f>
        <v>4</v>
      </c>
    </row>
    <row r="254" spans="6:7">
      <c r="F254" t="s">
        <v>674</v>
      </c>
      <c r="G254">
        <f>COUNTIF(dataset_table[director],F254)</f>
        <v>1</v>
      </c>
    </row>
    <row r="255" spans="6:7">
      <c r="F255" t="s">
        <v>677</v>
      </c>
      <c r="G255">
        <f>COUNTIF(dataset_table[director],F255)</f>
        <v>1</v>
      </c>
    </row>
    <row r="256" spans="6:7">
      <c r="F256" t="s">
        <v>680</v>
      </c>
      <c r="G256">
        <f>COUNTIF(dataset_table[director],F256)</f>
        <v>1</v>
      </c>
    </row>
    <row r="257" spans="6:7">
      <c r="F257" t="s">
        <v>682</v>
      </c>
      <c r="G257">
        <f>COUNTIF(dataset_table[director],F257)</f>
        <v>3</v>
      </c>
    </row>
    <row r="258" spans="6:7">
      <c r="F258" t="s">
        <v>684</v>
      </c>
      <c r="G258">
        <f>COUNTIF(dataset_table[director],F258)</f>
        <v>2</v>
      </c>
    </row>
    <row r="259" spans="6:7">
      <c r="F259" t="s">
        <v>686</v>
      </c>
      <c r="G259">
        <f>COUNTIF(dataset_table[director],F259)</f>
        <v>1</v>
      </c>
    </row>
    <row r="260" spans="6:7">
      <c r="F260" t="s">
        <v>688</v>
      </c>
      <c r="G260">
        <f>COUNTIF(dataset_table[director],F260)</f>
        <v>2</v>
      </c>
    </row>
    <row r="261" spans="6:7">
      <c r="F261" t="s">
        <v>690</v>
      </c>
      <c r="G261">
        <f>COUNTIF(dataset_table[director],F261)</f>
        <v>1</v>
      </c>
    </row>
    <row r="262" spans="6:7">
      <c r="F262" t="s">
        <v>692</v>
      </c>
      <c r="G262">
        <f>COUNTIF(dataset_table[director],F262)</f>
        <v>1</v>
      </c>
    </row>
    <row r="263" spans="6:7">
      <c r="F263" t="s">
        <v>697</v>
      </c>
      <c r="G263">
        <f>COUNTIF(dataset_table[director],F263)</f>
        <v>1</v>
      </c>
    </row>
    <row r="264" spans="6:7">
      <c r="F264" t="s">
        <v>699</v>
      </c>
      <c r="G264">
        <f>COUNTIF(dataset_table[director],F264)</f>
        <v>2</v>
      </c>
    </row>
    <row r="265" spans="6:7">
      <c r="F265" t="s">
        <v>703</v>
      </c>
      <c r="G265">
        <f>COUNTIF(dataset_table[director],F265)</f>
        <v>9</v>
      </c>
    </row>
    <row r="266" spans="6:7">
      <c r="F266" t="s">
        <v>709</v>
      </c>
      <c r="G266">
        <f>COUNTIF(dataset_table[director],F266)</f>
        <v>7</v>
      </c>
    </row>
    <row r="267" spans="6:7">
      <c r="F267" t="s">
        <v>711</v>
      </c>
      <c r="G267">
        <f>COUNTIF(dataset_table[director],F267)</f>
        <v>2</v>
      </c>
    </row>
    <row r="268" spans="6:7">
      <c r="F268" t="s">
        <v>715</v>
      </c>
      <c r="G268">
        <f>COUNTIF(dataset_table[director],F268)</f>
        <v>1</v>
      </c>
    </row>
    <row r="269" spans="6:7">
      <c r="F269" t="s">
        <v>717</v>
      </c>
      <c r="G269">
        <f>COUNTIF(dataset_table[director],F269)</f>
        <v>2</v>
      </c>
    </row>
    <row r="270" spans="6:7">
      <c r="F270" t="s">
        <v>720</v>
      </c>
      <c r="G270">
        <f>COUNTIF(dataset_table[director],F270)</f>
        <v>1</v>
      </c>
    </row>
    <row r="271" spans="6:7">
      <c r="F271" t="s">
        <v>724</v>
      </c>
      <c r="G271">
        <f>COUNTIF(dataset_table[director],F271)</f>
        <v>1</v>
      </c>
    </row>
    <row r="272" spans="6:7">
      <c r="F272" t="s">
        <v>728</v>
      </c>
      <c r="G272">
        <f>COUNTIF(dataset_table[director],F272)</f>
        <v>2</v>
      </c>
    </row>
    <row r="273" spans="6:7">
      <c r="F273" t="s">
        <v>730</v>
      </c>
      <c r="G273">
        <f>COUNTIF(dataset_table[director],F273)</f>
        <v>2</v>
      </c>
    </row>
    <row r="274" spans="6:7">
      <c r="F274" t="s">
        <v>734</v>
      </c>
      <c r="G274">
        <f>COUNTIF(dataset_table[director],F274)</f>
        <v>1</v>
      </c>
    </row>
    <row r="275" spans="6:7">
      <c r="F275" t="s">
        <v>736</v>
      </c>
      <c r="G275">
        <f>COUNTIF(dataset_table[director],F275)</f>
        <v>1</v>
      </c>
    </row>
    <row r="276" spans="6:7">
      <c r="F276" t="s">
        <v>738</v>
      </c>
      <c r="G276">
        <f>COUNTIF(dataset_table[director],F276)</f>
        <v>1</v>
      </c>
    </row>
    <row r="277" spans="6:7">
      <c r="F277" t="s">
        <v>740</v>
      </c>
      <c r="G277">
        <f>COUNTIF(dataset_table[director],F277)</f>
        <v>1</v>
      </c>
    </row>
    <row r="278" spans="6:7">
      <c r="F278" t="s">
        <v>742</v>
      </c>
      <c r="G278">
        <f>COUNTIF(dataset_table[director],F278)</f>
        <v>2</v>
      </c>
    </row>
    <row r="279" spans="6:7">
      <c r="F279" t="s">
        <v>744</v>
      </c>
      <c r="G279">
        <f>COUNTIF(dataset_table[director],F279)</f>
        <v>2</v>
      </c>
    </row>
    <row r="280" spans="6:7">
      <c r="F280" t="s">
        <v>746</v>
      </c>
      <c r="G280">
        <f>COUNTIF(dataset_table[director],F280)</f>
        <v>1</v>
      </c>
    </row>
    <row r="281" spans="6:7">
      <c r="F281" t="s">
        <v>749</v>
      </c>
      <c r="G281">
        <f>COUNTIF(dataset_table[director],F281)</f>
        <v>3</v>
      </c>
    </row>
    <row r="282" spans="6:7">
      <c r="F282" t="s">
        <v>753</v>
      </c>
      <c r="G282">
        <f>COUNTIF(dataset_table[director],F282)</f>
        <v>2</v>
      </c>
    </row>
    <row r="283" spans="6:7">
      <c r="F283" t="s">
        <v>755</v>
      </c>
      <c r="G283">
        <f>COUNTIF(dataset_table[director],F283)</f>
        <v>1</v>
      </c>
    </row>
    <row r="284" spans="6:7">
      <c r="F284" t="s">
        <v>758</v>
      </c>
      <c r="G284">
        <f>COUNTIF(dataset_table[director],F284)</f>
        <v>3</v>
      </c>
    </row>
    <row r="285" spans="6:7">
      <c r="F285" t="s">
        <v>760</v>
      </c>
      <c r="G285">
        <f>COUNTIF(dataset_table[director],F285)</f>
        <v>1</v>
      </c>
    </row>
    <row r="286" spans="6:7">
      <c r="F286" t="s">
        <v>765</v>
      </c>
      <c r="G286">
        <f>COUNTIF(dataset_table[director],F286)</f>
        <v>1</v>
      </c>
    </row>
    <row r="287" spans="6:7">
      <c r="F287" t="s">
        <v>767</v>
      </c>
      <c r="G287">
        <f>COUNTIF(dataset_table[director],F287)</f>
        <v>1</v>
      </c>
    </row>
    <row r="288" spans="6:7">
      <c r="F288" t="s">
        <v>769</v>
      </c>
      <c r="G288">
        <f>COUNTIF(dataset_table[director],F288)</f>
        <v>1</v>
      </c>
    </row>
    <row r="289" spans="6:7">
      <c r="F289" t="s">
        <v>771</v>
      </c>
      <c r="G289">
        <f>COUNTIF(dataset_table[director],F289)</f>
        <v>1</v>
      </c>
    </row>
    <row r="290" spans="6:7">
      <c r="F290" t="s">
        <v>775</v>
      </c>
      <c r="G290">
        <f>COUNTIF(dataset_table[director],F290)</f>
        <v>1</v>
      </c>
    </row>
    <row r="291" spans="6:7">
      <c r="F291" t="s">
        <v>778</v>
      </c>
      <c r="G291">
        <f>COUNTIF(dataset_table[director],F291)</f>
        <v>2</v>
      </c>
    </row>
    <row r="292" spans="6:7">
      <c r="F292" t="s">
        <v>781</v>
      </c>
      <c r="G292">
        <f>COUNTIF(dataset_table[director],F292)</f>
        <v>2</v>
      </c>
    </row>
    <row r="293" spans="6:7">
      <c r="F293" t="s">
        <v>783</v>
      </c>
      <c r="G293">
        <f>COUNTIF(dataset_table[director],F293)</f>
        <v>1</v>
      </c>
    </row>
    <row r="294" spans="6:7">
      <c r="F294" t="s">
        <v>787</v>
      </c>
      <c r="G294">
        <f>COUNTIF(dataset_table[director],F294)</f>
        <v>1</v>
      </c>
    </row>
    <row r="295" spans="6:7">
      <c r="F295" t="s">
        <v>790</v>
      </c>
      <c r="G295">
        <f>COUNTIF(dataset_table[director],F295)</f>
        <v>3</v>
      </c>
    </row>
    <row r="296" spans="6:7">
      <c r="F296" t="s">
        <v>792</v>
      </c>
      <c r="G296">
        <f>COUNTIF(dataset_table[director],F296)</f>
        <v>2</v>
      </c>
    </row>
    <row r="297" spans="6:7">
      <c r="F297" t="s">
        <v>794</v>
      </c>
      <c r="G297">
        <f>COUNTIF(dataset_table[director],F297)</f>
        <v>1</v>
      </c>
    </row>
    <row r="298" spans="6:7">
      <c r="F298" t="s">
        <v>796</v>
      </c>
      <c r="G298">
        <f>COUNTIF(dataset_table[director],F298)</f>
        <v>1</v>
      </c>
    </row>
    <row r="299" spans="6:7">
      <c r="F299" t="s">
        <v>798</v>
      </c>
      <c r="G299">
        <f>COUNTIF(dataset_table[director],F299)</f>
        <v>1</v>
      </c>
    </row>
    <row r="300" spans="6:7">
      <c r="F300" t="s">
        <v>803</v>
      </c>
      <c r="G300">
        <f>COUNTIF(dataset_table[director],F300)</f>
        <v>1</v>
      </c>
    </row>
    <row r="301" spans="6:7">
      <c r="F301" t="s">
        <v>805</v>
      </c>
      <c r="G301">
        <f>COUNTIF(dataset_table[director],F301)</f>
        <v>1</v>
      </c>
    </row>
    <row r="302" spans="6:7">
      <c r="F302" t="s">
        <v>807</v>
      </c>
      <c r="G302">
        <f>COUNTIF(dataset_table[director],F302)</f>
        <v>1</v>
      </c>
    </row>
    <row r="303" spans="6:7">
      <c r="F303" t="s">
        <v>810</v>
      </c>
      <c r="G303">
        <f>COUNTIF(dataset_table[director],F303)</f>
        <v>1</v>
      </c>
    </row>
    <row r="304" spans="6:7">
      <c r="F304" t="s">
        <v>813</v>
      </c>
      <c r="G304">
        <f>COUNTIF(dataset_table[director],F304)</f>
        <v>1</v>
      </c>
    </row>
    <row r="305" spans="6:7">
      <c r="F305" t="s">
        <v>815</v>
      </c>
      <c r="G305">
        <f>COUNTIF(dataset_table[director],F305)</f>
        <v>3</v>
      </c>
    </row>
    <row r="306" spans="6:7">
      <c r="F306" t="s">
        <v>819</v>
      </c>
      <c r="G306">
        <f>COUNTIF(dataset_table[director],F306)</f>
        <v>1</v>
      </c>
    </row>
    <row r="307" spans="6:7">
      <c r="F307" t="s">
        <v>821</v>
      </c>
      <c r="G307">
        <f>COUNTIF(dataset_table[director],F307)</f>
        <v>1</v>
      </c>
    </row>
    <row r="308" spans="6:7">
      <c r="F308" t="s">
        <v>824</v>
      </c>
      <c r="G308">
        <f>COUNTIF(dataset_table[director],F308)</f>
        <v>5</v>
      </c>
    </row>
    <row r="309" spans="6:7">
      <c r="F309" t="s">
        <v>826</v>
      </c>
      <c r="G309">
        <f>COUNTIF(dataset_table[director],F309)</f>
        <v>3</v>
      </c>
    </row>
    <row r="310" spans="6:7">
      <c r="F310" t="s">
        <v>828</v>
      </c>
      <c r="G310">
        <f>COUNTIF(dataset_table[director],F310)</f>
        <v>2</v>
      </c>
    </row>
    <row r="311" spans="6:7">
      <c r="F311" t="s">
        <v>832</v>
      </c>
      <c r="G311">
        <f>COUNTIF(dataset_table[director],F311)</f>
        <v>2</v>
      </c>
    </row>
    <row r="312" spans="6:7">
      <c r="F312" t="s">
        <v>834</v>
      </c>
      <c r="G312">
        <f>COUNTIF(dataset_table[director],F312)</f>
        <v>2</v>
      </c>
    </row>
    <row r="313" spans="6:7">
      <c r="F313" t="s">
        <v>837</v>
      </c>
      <c r="G313">
        <f>COUNTIF(dataset_table[director],F313)</f>
        <v>2</v>
      </c>
    </row>
    <row r="314" spans="6:7">
      <c r="F314" t="s">
        <v>839</v>
      </c>
      <c r="G314">
        <f>COUNTIF(dataset_table[director],F314)</f>
        <v>1</v>
      </c>
    </row>
    <row r="315" spans="6:7">
      <c r="F315" t="s">
        <v>841</v>
      </c>
      <c r="G315">
        <f>COUNTIF(dataset_table[director],F315)</f>
        <v>3</v>
      </c>
    </row>
    <row r="316" spans="6:7">
      <c r="F316" t="s">
        <v>848</v>
      </c>
      <c r="G316">
        <f>COUNTIF(dataset_table[director],F316)</f>
        <v>1</v>
      </c>
    </row>
    <row r="317" spans="6:7">
      <c r="F317" t="s">
        <v>851</v>
      </c>
      <c r="G317">
        <f>COUNTIF(dataset_table[director],F317)</f>
        <v>4</v>
      </c>
    </row>
    <row r="318" spans="6:7">
      <c r="F318" t="s">
        <v>855</v>
      </c>
      <c r="G318">
        <f>COUNTIF(dataset_table[director],F318)</f>
        <v>1</v>
      </c>
    </row>
    <row r="319" spans="6:7">
      <c r="F319" t="s">
        <v>858</v>
      </c>
      <c r="G319">
        <f>COUNTIF(dataset_table[director],F319)</f>
        <v>2</v>
      </c>
    </row>
    <row r="320" spans="6:7">
      <c r="F320" t="s">
        <v>860</v>
      </c>
      <c r="G320">
        <f>COUNTIF(dataset_table[director],F320)</f>
        <v>1</v>
      </c>
    </row>
    <row r="321" spans="6:7">
      <c r="F321" t="s">
        <v>862</v>
      </c>
      <c r="G321">
        <f>COUNTIF(dataset_table[director],F321)</f>
        <v>1</v>
      </c>
    </row>
    <row r="322" spans="6:7">
      <c r="F322" t="s">
        <v>865</v>
      </c>
      <c r="G322">
        <f>COUNTIF(dataset_table[director],F322)</f>
        <v>1</v>
      </c>
    </row>
    <row r="323" spans="6:7">
      <c r="F323" t="s">
        <v>872</v>
      </c>
      <c r="G323">
        <f>COUNTIF(dataset_table[director],F323)</f>
        <v>1</v>
      </c>
    </row>
    <row r="324" spans="6:7">
      <c r="F324" t="s">
        <v>874</v>
      </c>
      <c r="G324">
        <f>COUNTIF(dataset_table[director],F324)</f>
        <v>2</v>
      </c>
    </row>
    <row r="325" spans="6:7">
      <c r="F325" t="s">
        <v>877</v>
      </c>
      <c r="G325">
        <f>COUNTIF(dataset_table[director],F325)</f>
        <v>1</v>
      </c>
    </row>
    <row r="326" spans="6:7">
      <c r="F326" t="s">
        <v>879</v>
      </c>
      <c r="G326">
        <f>COUNTIF(dataset_table[director],F326)</f>
        <v>2</v>
      </c>
    </row>
    <row r="327" spans="6:7">
      <c r="F327" t="s">
        <v>886</v>
      </c>
      <c r="G327">
        <f>COUNTIF(dataset_table[director],F327)</f>
        <v>1</v>
      </c>
    </row>
    <row r="328" spans="6:7">
      <c r="F328" t="s">
        <v>889</v>
      </c>
      <c r="G328">
        <f>COUNTIF(dataset_table[director],F328)</f>
        <v>1</v>
      </c>
    </row>
    <row r="329" spans="6:7">
      <c r="F329" t="s">
        <v>891</v>
      </c>
      <c r="G329">
        <f>COUNTIF(dataset_table[director],F329)</f>
        <v>1</v>
      </c>
    </row>
    <row r="330" spans="6:7">
      <c r="F330" t="s">
        <v>895</v>
      </c>
      <c r="G330">
        <f>COUNTIF(dataset_table[director],F330)</f>
        <v>2</v>
      </c>
    </row>
    <row r="331" spans="6:7">
      <c r="F331" t="s">
        <v>898</v>
      </c>
      <c r="G331">
        <f>COUNTIF(dataset_table[director],F331)</f>
        <v>1</v>
      </c>
    </row>
    <row r="332" spans="6:7">
      <c r="F332" t="s">
        <v>900</v>
      </c>
      <c r="G332">
        <f>COUNTIF(dataset_table[director],F332)</f>
        <v>1</v>
      </c>
    </row>
    <row r="333" spans="6:7">
      <c r="F333" t="s">
        <v>902</v>
      </c>
      <c r="G333">
        <f>COUNTIF(dataset_table[director],F333)</f>
        <v>2</v>
      </c>
    </row>
    <row r="334" spans="6:7">
      <c r="F334" t="s">
        <v>905</v>
      </c>
      <c r="G334">
        <f>COUNTIF(dataset_table[director],F334)</f>
        <v>1</v>
      </c>
    </row>
    <row r="335" spans="6:7">
      <c r="F335" t="s">
        <v>909</v>
      </c>
      <c r="G335">
        <f>COUNTIF(dataset_table[director],F335)</f>
        <v>1</v>
      </c>
    </row>
    <row r="336" spans="6:7">
      <c r="F336" t="s">
        <v>911</v>
      </c>
      <c r="G336">
        <f>COUNTIF(dataset_table[director],F336)</f>
        <v>1</v>
      </c>
    </row>
    <row r="337" spans="6:7">
      <c r="F337" t="s">
        <v>913</v>
      </c>
      <c r="G337">
        <f>COUNTIF(dataset_table[director],F337)</f>
        <v>1</v>
      </c>
    </row>
    <row r="338" spans="6:7">
      <c r="F338" t="s">
        <v>916</v>
      </c>
      <c r="G338">
        <f>COUNTIF(dataset_table[director],F338)</f>
        <v>1</v>
      </c>
    </row>
    <row r="339" spans="6:7">
      <c r="F339" t="s">
        <v>922</v>
      </c>
      <c r="G339">
        <f>COUNTIF(dataset_table[director],F339)</f>
        <v>1</v>
      </c>
    </row>
    <row r="340" spans="6:7">
      <c r="F340" t="s">
        <v>928</v>
      </c>
      <c r="G340">
        <f>COUNTIF(dataset_table[director],F340)</f>
        <v>3</v>
      </c>
    </row>
    <row r="341" spans="6:7">
      <c r="F341" t="s">
        <v>930</v>
      </c>
      <c r="G341">
        <f>COUNTIF(dataset_table[director],F341)</f>
        <v>2</v>
      </c>
    </row>
    <row r="342" spans="6:7">
      <c r="F342" t="s">
        <v>933</v>
      </c>
      <c r="G342">
        <f>COUNTIF(dataset_table[director],F342)</f>
        <v>2</v>
      </c>
    </row>
    <row r="343" spans="6:7">
      <c r="F343" t="s">
        <v>935</v>
      </c>
      <c r="G343">
        <f>COUNTIF(dataset_table[director],F343)</f>
        <v>2</v>
      </c>
    </row>
    <row r="344" spans="6:7">
      <c r="F344" t="s">
        <v>937</v>
      </c>
      <c r="G344">
        <f>COUNTIF(dataset_table[director],F344)</f>
        <v>2</v>
      </c>
    </row>
    <row r="345" spans="6:7">
      <c r="F345" t="s">
        <v>939</v>
      </c>
      <c r="G345">
        <f>COUNTIF(dataset_table[director],F345)</f>
        <v>3</v>
      </c>
    </row>
    <row r="346" spans="6:7">
      <c r="F346" t="s">
        <v>941</v>
      </c>
      <c r="G346">
        <f>COUNTIF(dataset_table[director],F346)</f>
        <v>1</v>
      </c>
    </row>
    <row r="347" spans="6:7">
      <c r="F347" t="s">
        <v>943</v>
      </c>
      <c r="G347">
        <f>COUNTIF(dataset_table[director],F347)</f>
        <v>1</v>
      </c>
    </row>
    <row r="348" spans="6:7">
      <c r="F348" t="s">
        <v>946</v>
      </c>
      <c r="G348">
        <f>COUNTIF(dataset_table[director],F348)</f>
        <v>2</v>
      </c>
    </row>
    <row r="349" spans="6:7">
      <c r="F349" t="s">
        <v>950</v>
      </c>
      <c r="G349">
        <f>COUNTIF(dataset_table[director],F349)</f>
        <v>1</v>
      </c>
    </row>
    <row r="350" spans="6:7">
      <c r="F350" t="s">
        <v>952</v>
      </c>
      <c r="G350">
        <f>COUNTIF(dataset_table[director],F350)</f>
        <v>1</v>
      </c>
    </row>
    <row r="351" spans="6:7">
      <c r="F351" t="s">
        <v>957</v>
      </c>
      <c r="G351">
        <f>COUNTIF(dataset_table[director],F351)</f>
        <v>1</v>
      </c>
    </row>
    <row r="352" spans="6:7">
      <c r="F352" t="s">
        <v>959</v>
      </c>
      <c r="G352">
        <f>COUNTIF(dataset_table[director],F352)</f>
        <v>1</v>
      </c>
    </row>
    <row r="353" spans="6:7">
      <c r="F353" t="s">
        <v>963</v>
      </c>
      <c r="G353">
        <f>COUNTIF(dataset_table[director],F353)</f>
        <v>1</v>
      </c>
    </row>
    <row r="354" spans="6:7">
      <c r="F354" t="s">
        <v>967</v>
      </c>
      <c r="G354">
        <f>COUNTIF(dataset_table[director],F354)</f>
        <v>1</v>
      </c>
    </row>
    <row r="355" spans="6:7">
      <c r="F355" t="s">
        <v>969</v>
      </c>
      <c r="G355">
        <f>COUNTIF(dataset_table[director],F355)</f>
        <v>1</v>
      </c>
    </row>
    <row r="356" spans="6:7">
      <c r="F356" t="s">
        <v>974</v>
      </c>
      <c r="G356">
        <f>COUNTIF(dataset_table[director],F356)</f>
        <v>1</v>
      </c>
    </row>
    <row r="357" spans="6:7">
      <c r="F357" t="s">
        <v>976</v>
      </c>
      <c r="G357">
        <f>COUNTIF(dataset_table[director],F357)</f>
        <v>1</v>
      </c>
    </row>
    <row r="358" spans="6:7">
      <c r="F358" t="s">
        <v>978</v>
      </c>
      <c r="G358">
        <f>COUNTIF(dataset_table[director],F358)</f>
        <v>1</v>
      </c>
    </row>
    <row r="359" spans="6:7">
      <c r="F359" t="s">
        <v>983</v>
      </c>
      <c r="G359">
        <f>COUNTIF(dataset_table[director],F359)</f>
        <v>1</v>
      </c>
    </row>
    <row r="360" spans="6:7">
      <c r="F360" t="s">
        <v>985</v>
      </c>
      <c r="G360">
        <f>COUNTIF(dataset_table[director],F360)</f>
        <v>1</v>
      </c>
    </row>
    <row r="361" spans="6:7">
      <c r="F361" t="s">
        <v>986</v>
      </c>
      <c r="G361">
        <f>COUNTIF(dataset_table[director],F361)</f>
        <v>1</v>
      </c>
    </row>
    <row r="362" spans="6:7">
      <c r="F362" t="s">
        <v>988</v>
      </c>
      <c r="G362">
        <f>COUNTIF(dataset_table[director],F362)</f>
        <v>1</v>
      </c>
    </row>
    <row r="363" spans="6:7">
      <c r="F363" t="s">
        <v>990</v>
      </c>
      <c r="G363">
        <f>COUNTIF(dataset_table[director],F363)</f>
        <v>1</v>
      </c>
    </row>
    <row r="364" spans="6:7">
      <c r="F364" t="s">
        <v>993</v>
      </c>
      <c r="G364">
        <f>COUNTIF(dataset_table[director],F364)</f>
        <v>1</v>
      </c>
    </row>
    <row r="365" spans="6:7">
      <c r="F365" t="s">
        <v>996</v>
      </c>
      <c r="G365">
        <f>COUNTIF(dataset_table[director],F365)</f>
        <v>1</v>
      </c>
    </row>
    <row r="366" spans="6:7">
      <c r="F366" t="s">
        <v>998</v>
      </c>
      <c r="G366">
        <f>COUNTIF(dataset_table[director],F366)</f>
        <v>2</v>
      </c>
    </row>
    <row r="367" spans="6:7">
      <c r="F367" t="s">
        <v>1000</v>
      </c>
      <c r="G367">
        <f>COUNTIF(dataset_table[director],F367)</f>
        <v>1</v>
      </c>
    </row>
    <row r="368" spans="6:7">
      <c r="F368" t="s">
        <v>1002</v>
      </c>
      <c r="G368">
        <f>COUNTIF(dataset_table[director],F368)</f>
        <v>1</v>
      </c>
    </row>
    <row r="369" spans="6:7">
      <c r="F369" t="s">
        <v>1004</v>
      </c>
      <c r="G369">
        <f>COUNTIF(dataset_table[director],F369)</f>
        <v>1</v>
      </c>
    </row>
    <row r="370" spans="6:7">
      <c r="F370" t="s">
        <v>1007</v>
      </c>
      <c r="G370">
        <f>COUNTIF(dataset_table[director],F370)</f>
        <v>1</v>
      </c>
    </row>
    <row r="371" spans="6:7">
      <c r="F371" t="s">
        <v>1010</v>
      </c>
      <c r="G371">
        <f>COUNTIF(dataset_table[director],F371)</f>
        <v>2</v>
      </c>
    </row>
    <row r="372" spans="6:7">
      <c r="F372" t="s">
        <v>1013</v>
      </c>
      <c r="G372">
        <f>COUNTIF(dataset_table[director],F372)</f>
        <v>1</v>
      </c>
    </row>
    <row r="373" spans="6:7">
      <c r="F373" t="s">
        <v>1015</v>
      </c>
      <c r="G373">
        <f>COUNTIF(dataset_table[director],F373)</f>
        <v>1</v>
      </c>
    </row>
    <row r="374" spans="6:7">
      <c r="F374" t="s">
        <v>1016</v>
      </c>
      <c r="G374">
        <f>COUNTIF(dataset_table[director],F374)</f>
        <v>1</v>
      </c>
    </row>
    <row r="375" spans="6:7">
      <c r="F375" t="s">
        <v>1018</v>
      </c>
      <c r="G375">
        <f>COUNTIF(dataset_table[director],F375)</f>
        <v>1</v>
      </c>
    </row>
    <row r="376" spans="6:7">
      <c r="F376" t="s">
        <v>1020</v>
      </c>
      <c r="G376">
        <f>COUNTIF(dataset_table[director],F376)</f>
        <v>2</v>
      </c>
    </row>
    <row r="377" spans="6:7">
      <c r="F377" t="s">
        <v>1022</v>
      </c>
      <c r="G377">
        <f>COUNTIF(dataset_table[director],F377)</f>
        <v>1</v>
      </c>
    </row>
    <row r="378" spans="6:7">
      <c r="F378" t="s">
        <v>1025</v>
      </c>
      <c r="G378">
        <f>COUNTIF(dataset_table[director],F378)</f>
        <v>1</v>
      </c>
    </row>
    <row r="379" spans="6:7">
      <c r="F379" t="s">
        <v>1028</v>
      </c>
      <c r="G379">
        <f>COUNTIF(dataset_table[director],F379)</f>
        <v>1</v>
      </c>
    </row>
    <row r="380" spans="6:7">
      <c r="F380" t="s">
        <v>1031</v>
      </c>
      <c r="G380">
        <f>COUNTIF(dataset_table[director],F380)</f>
        <v>1</v>
      </c>
    </row>
    <row r="381" spans="6:7">
      <c r="F381" t="s">
        <v>1034</v>
      </c>
      <c r="G381">
        <f>COUNTIF(dataset_table[director],F381)</f>
        <v>1</v>
      </c>
    </row>
    <row r="382" spans="6:7">
      <c r="F382" t="s">
        <v>1037</v>
      </c>
      <c r="G382">
        <f>COUNTIF(dataset_table[director],F382)</f>
        <v>1</v>
      </c>
    </row>
    <row r="383" spans="6:7">
      <c r="F383" t="s">
        <v>1042</v>
      </c>
      <c r="G383">
        <f>COUNTIF(dataset_table[director],F383)</f>
        <v>1</v>
      </c>
    </row>
    <row r="384" spans="6:7">
      <c r="F384" t="s">
        <v>1046</v>
      </c>
      <c r="G384">
        <f>COUNTIF(dataset_table[director],F384)</f>
        <v>1</v>
      </c>
    </row>
    <row r="385" spans="6:7">
      <c r="F385" t="s">
        <v>1050</v>
      </c>
      <c r="G385">
        <f>COUNTIF(dataset_table[director],F385)</f>
        <v>1</v>
      </c>
    </row>
    <row r="386" spans="6:7">
      <c r="F386" t="s">
        <v>1052</v>
      </c>
      <c r="G386">
        <f>COUNTIF(dataset_table[director],F386)</f>
        <v>1</v>
      </c>
    </row>
    <row r="387" spans="6:7">
      <c r="F387" t="s">
        <v>1054</v>
      </c>
      <c r="G387">
        <f>COUNTIF(dataset_table[director],F387)</f>
        <v>1</v>
      </c>
    </row>
    <row r="388" spans="6:7">
      <c r="F388" t="s">
        <v>1058</v>
      </c>
      <c r="G388">
        <f>COUNTIF(dataset_table[director],F388)</f>
        <v>1</v>
      </c>
    </row>
    <row r="389" spans="6:7">
      <c r="F389" t="s">
        <v>1063</v>
      </c>
      <c r="G389">
        <f>COUNTIF(dataset_table[director],F389)</f>
        <v>1</v>
      </c>
    </row>
    <row r="390" spans="6:7">
      <c r="F390" t="s">
        <v>1067</v>
      </c>
      <c r="G390">
        <f>COUNTIF(dataset_table[director],F390)</f>
        <v>1</v>
      </c>
    </row>
    <row r="391" spans="6:7">
      <c r="F391" t="s">
        <v>1069</v>
      </c>
      <c r="G391">
        <f>COUNTIF(dataset_table[director],F391)</f>
        <v>1</v>
      </c>
    </row>
    <row r="392" spans="6:7">
      <c r="F392" t="s">
        <v>1075</v>
      </c>
      <c r="G392">
        <f>COUNTIF(dataset_table[director],F392)</f>
        <v>1</v>
      </c>
    </row>
    <row r="393" spans="6:7">
      <c r="F393" t="s">
        <v>1077</v>
      </c>
      <c r="G393">
        <f>COUNTIF(dataset_table[director],F393)</f>
        <v>1</v>
      </c>
    </row>
    <row r="394" spans="6:7">
      <c r="F394" t="s">
        <v>1080</v>
      </c>
      <c r="G394">
        <f>COUNTIF(dataset_table[director],F394)</f>
        <v>1</v>
      </c>
    </row>
    <row r="395" spans="6:7">
      <c r="F395" t="s">
        <v>1084</v>
      </c>
      <c r="G395">
        <f>COUNTIF(dataset_table[director],F395)</f>
        <v>1</v>
      </c>
    </row>
    <row r="396" spans="6:7">
      <c r="F396" t="s">
        <v>1087</v>
      </c>
      <c r="G396">
        <f>COUNTIF(dataset_table[director],F396)</f>
        <v>1</v>
      </c>
    </row>
    <row r="397" spans="6:7">
      <c r="F397" t="s">
        <v>1089</v>
      </c>
      <c r="G397">
        <f>COUNTIF(dataset_table[director],F397)</f>
        <v>1</v>
      </c>
    </row>
    <row r="398" spans="6:7">
      <c r="F398" t="s">
        <v>1091</v>
      </c>
      <c r="G398">
        <f>COUNTIF(dataset_table[director],F398)</f>
        <v>1</v>
      </c>
    </row>
    <row r="399" spans="6:7">
      <c r="F399" t="s">
        <v>1093</v>
      </c>
      <c r="G399">
        <f>COUNTIF(dataset_table[director],F399)</f>
        <v>1</v>
      </c>
    </row>
    <row r="400" spans="6:7">
      <c r="F400" t="s">
        <v>1097</v>
      </c>
      <c r="G400">
        <f>COUNTIF(dataset_table[director],F400)</f>
        <v>1</v>
      </c>
    </row>
    <row r="401" spans="6:7">
      <c r="F401" t="s">
        <v>1101</v>
      </c>
      <c r="G401">
        <f>COUNTIF(dataset_table[director],F401)</f>
        <v>1</v>
      </c>
    </row>
    <row r="402" spans="6:7">
      <c r="F402" t="s">
        <v>1104</v>
      </c>
      <c r="G402">
        <f>COUNTIF(dataset_table[director],F402)</f>
        <v>1</v>
      </c>
    </row>
    <row r="403" spans="6:7">
      <c r="F403" t="s">
        <v>1106</v>
      </c>
      <c r="G403">
        <f>COUNTIF(dataset_table[director],F403)</f>
        <v>1</v>
      </c>
    </row>
    <row r="404" spans="6:7">
      <c r="F404" t="s">
        <v>1108</v>
      </c>
      <c r="G404">
        <f>COUNTIF(dataset_table[director],F404)</f>
        <v>1</v>
      </c>
    </row>
    <row r="405" spans="6:7">
      <c r="F405" t="s">
        <v>1110</v>
      </c>
      <c r="G405">
        <f>COUNTIF(dataset_table[director],F405)</f>
        <v>2</v>
      </c>
    </row>
    <row r="406" spans="6:7">
      <c r="F406" t="s">
        <v>1114</v>
      </c>
      <c r="G406">
        <f>COUNTIF(dataset_table[director],F406)</f>
        <v>1</v>
      </c>
    </row>
    <row r="407" spans="6:7">
      <c r="F407" t="s">
        <v>1116</v>
      </c>
      <c r="G407">
        <f>COUNTIF(dataset_table[director],F407)</f>
        <v>1</v>
      </c>
    </row>
    <row r="408" spans="6:7">
      <c r="F408" t="s">
        <v>1117</v>
      </c>
      <c r="G408">
        <f>COUNTIF(dataset_table[director],F408)</f>
        <v>1</v>
      </c>
    </row>
    <row r="409" spans="6:7">
      <c r="F409" t="s">
        <v>1121</v>
      </c>
      <c r="G409">
        <f>COUNTIF(dataset_table[director],F409)</f>
        <v>1</v>
      </c>
    </row>
    <row r="410" spans="6:7">
      <c r="F410" t="s">
        <v>1123</v>
      </c>
      <c r="G410">
        <f>COUNTIF(dataset_table[director],F410)</f>
        <v>1</v>
      </c>
    </row>
    <row r="411" spans="6:7">
      <c r="F411" t="s">
        <v>1129</v>
      </c>
      <c r="G411">
        <f>COUNTIF(dataset_table[director],F411)</f>
        <v>2</v>
      </c>
    </row>
    <row r="412" spans="6:7">
      <c r="F412" t="s">
        <v>1135</v>
      </c>
      <c r="G412">
        <f>COUNTIF(dataset_table[director],F412)</f>
        <v>1</v>
      </c>
    </row>
    <row r="413" spans="6:7">
      <c r="F413" t="s">
        <v>1140</v>
      </c>
      <c r="G413">
        <f>COUNTIF(dataset_table[director],F413)</f>
        <v>2</v>
      </c>
    </row>
    <row r="414" spans="6:7">
      <c r="F414" t="s">
        <v>1142</v>
      </c>
      <c r="G414">
        <f>COUNTIF(dataset_table[director],F414)</f>
        <v>1</v>
      </c>
    </row>
    <row r="415" spans="6:7">
      <c r="F415" t="s">
        <v>1144</v>
      </c>
      <c r="G415">
        <f>COUNTIF(dataset_table[director],F415)</f>
        <v>3</v>
      </c>
    </row>
    <row r="416" spans="6:7">
      <c r="F416" t="s">
        <v>1149</v>
      </c>
      <c r="G416">
        <f>COUNTIF(dataset_table[director],F416)</f>
        <v>1</v>
      </c>
    </row>
    <row r="417" spans="6:7">
      <c r="F417" t="s">
        <v>1154</v>
      </c>
      <c r="G417">
        <f>COUNTIF(dataset_table[director],F417)</f>
        <v>1</v>
      </c>
    </row>
    <row r="418" spans="6:7">
      <c r="F418" t="s">
        <v>1156</v>
      </c>
      <c r="G418">
        <f>COUNTIF(dataset_table[director],F418)</f>
        <v>1</v>
      </c>
    </row>
    <row r="419" spans="6:7">
      <c r="F419" t="s">
        <v>1159</v>
      </c>
      <c r="G419">
        <f>COUNTIF(dataset_table[director],F419)</f>
        <v>1</v>
      </c>
    </row>
    <row r="420" spans="6:7">
      <c r="F420" t="s">
        <v>1163</v>
      </c>
      <c r="G420">
        <f>COUNTIF(dataset_table[director],F420)</f>
        <v>1</v>
      </c>
    </row>
    <row r="421" spans="6:7">
      <c r="F421" t="s">
        <v>1165</v>
      </c>
      <c r="G421">
        <f>COUNTIF(dataset_table[director],F421)</f>
        <v>1</v>
      </c>
    </row>
    <row r="422" spans="6:7">
      <c r="F422" t="s">
        <v>1167</v>
      </c>
      <c r="G422">
        <f>COUNTIF(dataset_table[director],F422)</f>
        <v>3</v>
      </c>
    </row>
    <row r="423" spans="6:7">
      <c r="F423" t="s">
        <v>1172</v>
      </c>
      <c r="G423">
        <f>COUNTIF(dataset_table[director],F423)</f>
        <v>1</v>
      </c>
    </row>
    <row r="424" spans="6:7">
      <c r="F424" t="s">
        <v>1174</v>
      </c>
      <c r="G424">
        <f>COUNTIF(dataset_table[director],F424)</f>
        <v>1</v>
      </c>
    </row>
    <row r="425" spans="6:7">
      <c r="F425" t="s">
        <v>1177</v>
      </c>
      <c r="G425">
        <f>COUNTIF(dataset_table[director],F425)</f>
        <v>1</v>
      </c>
    </row>
    <row r="426" spans="6:7">
      <c r="F426" t="s">
        <v>1179</v>
      </c>
      <c r="G426">
        <f>COUNTIF(dataset_table[director],F426)</f>
        <v>1</v>
      </c>
    </row>
    <row r="427" spans="6:7">
      <c r="F427" t="s">
        <v>1182</v>
      </c>
      <c r="G427">
        <f>COUNTIF(dataset_table[director],F427)</f>
        <v>1</v>
      </c>
    </row>
    <row r="428" spans="6:7">
      <c r="F428" t="s">
        <v>1187</v>
      </c>
      <c r="G428">
        <f>COUNTIF(dataset_table[director],F428)</f>
        <v>1</v>
      </c>
    </row>
    <row r="429" spans="6:7">
      <c r="F429" t="s">
        <v>1190</v>
      </c>
      <c r="G429">
        <f>COUNTIF(dataset_table[director],F429)</f>
        <v>1</v>
      </c>
    </row>
    <row r="430" spans="6:7">
      <c r="F430" t="s">
        <v>1192</v>
      </c>
      <c r="G430">
        <f>COUNTIF(dataset_table[director],F430)</f>
        <v>1</v>
      </c>
    </row>
    <row r="431" spans="6:7">
      <c r="F431" t="s">
        <v>1194</v>
      </c>
      <c r="G431">
        <f>COUNTIF(dataset_table[director],F431)</f>
        <v>1</v>
      </c>
    </row>
    <row r="432" spans="6:7">
      <c r="F432" t="s">
        <v>1196</v>
      </c>
      <c r="G432">
        <f>COUNTIF(dataset_table[director],F432)</f>
        <v>2</v>
      </c>
    </row>
    <row r="433" spans="6:7">
      <c r="F433" t="s">
        <v>1198</v>
      </c>
      <c r="G433">
        <f>COUNTIF(dataset_table[director],F433)</f>
        <v>1</v>
      </c>
    </row>
    <row r="434" spans="6:7">
      <c r="F434" t="s">
        <v>1201</v>
      </c>
      <c r="G434">
        <f>COUNTIF(dataset_table[director],F434)</f>
        <v>1</v>
      </c>
    </row>
    <row r="435" spans="6:7">
      <c r="F435" t="s">
        <v>1203</v>
      </c>
      <c r="G435">
        <f>COUNTIF(dataset_table[director],F435)</f>
        <v>1</v>
      </c>
    </row>
    <row r="436" spans="6:7">
      <c r="F436" t="s">
        <v>1209</v>
      </c>
      <c r="G436">
        <f>COUNTIF(dataset_table[director],F436)</f>
        <v>1</v>
      </c>
    </row>
    <row r="437" spans="6:7">
      <c r="F437" t="s">
        <v>1213</v>
      </c>
      <c r="G437">
        <f>COUNTIF(dataset_table[director],F437)</f>
        <v>1</v>
      </c>
    </row>
    <row r="438" spans="6:7">
      <c r="F438" t="s">
        <v>1215</v>
      </c>
      <c r="G438">
        <f>COUNTIF(dataset_table[director],F438)</f>
        <v>1</v>
      </c>
    </row>
    <row r="439" spans="6:7">
      <c r="F439" t="s">
        <v>1217</v>
      </c>
      <c r="G439">
        <f>COUNTIF(dataset_table[director],F439)</f>
        <v>2</v>
      </c>
    </row>
    <row r="440" spans="6:7">
      <c r="F440" t="s">
        <v>1220</v>
      </c>
      <c r="G440">
        <f>COUNTIF(dataset_table[director],F440)</f>
        <v>1</v>
      </c>
    </row>
    <row r="441" spans="6:7">
      <c r="F441" t="s">
        <v>1222</v>
      </c>
      <c r="G441">
        <f>COUNTIF(dataset_table[director],F441)</f>
        <v>1</v>
      </c>
    </row>
    <row r="442" spans="6:7">
      <c r="F442" t="s">
        <v>1224</v>
      </c>
      <c r="G442">
        <f>COUNTIF(dataset_table[director],F442)</f>
        <v>1</v>
      </c>
    </row>
    <row r="443" spans="6:7">
      <c r="F443" t="s">
        <v>1226</v>
      </c>
      <c r="G443">
        <f>COUNTIF(dataset_table[director],F443)</f>
        <v>1</v>
      </c>
    </row>
    <row r="444" spans="6:7">
      <c r="F444" t="s">
        <v>1230</v>
      </c>
      <c r="G444">
        <f>COUNTIF(dataset_table[director],F444)</f>
        <v>1</v>
      </c>
    </row>
    <row r="445" spans="6:7">
      <c r="F445" t="s">
        <v>1233</v>
      </c>
      <c r="G445">
        <f>COUNTIF(dataset_table[director],F445)</f>
        <v>2</v>
      </c>
    </row>
    <row r="446" spans="6:7">
      <c r="F446" t="s">
        <v>1235</v>
      </c>
      <c r="G446">
        <f>COUNTIF(dataset_table[director],F446)</f>
        <v>1</v>
      </c>
    </row>
    <row r="447" spans="6:7">
      <c r="F447" t="s">
        <v>1237</v>
      </c>
      <c r="G447">
        <f>COUNTIF(dataset_table[director],F447)</f>
        <v>4</v>
      </c>
    </row>
    <row r="448" spans="6:7">
      <c r="F448" t="s">
        <v>1239</v>
      </c>
      <c r="G448">
        <f>COUNTIF(dataset_table[director],F448)</f>
        <v>2</v>
      </c>
    </row>
    <row r="449" spans="6:7">
      <c r="F449" t="s">
        <v>1242</v>
      </c>
      <c r="G449">
        <f>COUNTIF(dataset_table[director],F449)</f>
        <v>1</v>
      </c>
    </row>
    <row r="450" spans="6:7">
      <c r="F450" t="s">
        <v>1247</v>
      </c>
      <c r="G450">
        <f>COUNTIF(dataset_table[director],F450)</f>
        <v>2</v>
      </c>
    </row>
    <row r="451" spans="6:7">
      <c r="F451" t="s">
        <v>1250</v>
      </c>
      <c r="G451">
        <f>COUNTIF(dataset_table[director],F451)</f>
        <v>1</v>
      </c>
    </row>
    <row r="452" spans="6:7">
      <c r="F452" t="s">
        <v>1253</v>
      </c>
      <c r="G452">
        <f>COUNTIF(dataset_table[director],F452)</f>
        <v>1</v>
      </c>
    </row>
    <row r="453" spans="6:7">
      <c r="F453" t="s">
        <v>1255</v>
      </c>
      <c r="G453">
        <f>COUNTIF(dataset_table[director],F453)</f>
        <v>1</v>
      </c>
    </row>
    <row r="454" spans="6:7">
      <c r="F454" t="s">
        <v>1260</v>
      </c>
      <c r="G454">
        <f>COUNTIF(dataset_table[director],F454)</f>
        <v>1</v>
      </c>
    </row>
    <row r="455" spans="6:7">
      <c r="F455" t="s">
        <v>1262</v>
      </c>
      <c r="G455">
        <f>COUNTIF(dataset_table[director],F455)</f>
        <v>1</v>
      </c>
    </row>
    <row r="456" spans="6:7">
      <c r="F456" t="s">
        <v>1265</v>
      </c>
      <c r="G456">
        <f>COUNTIF(dataset_table[director],F456)</f>
        <v>1</v>
      </c>
    </row>
    <row r="457" spans="6:7">
      <c r="F457" t="s">
        <v>1267</v>
      </c>
      <c r="G457">
        <f>COUNTIF(dataset_table[director],F457)</f>
        <v>1</v>
      </c>
    </row>
    <row r="458" spans="6:7">
      <c r="F458" t="s">
        <v>1270</v>
      </c>
      <c r="G458">
        <f>COUNTIF(dataset_table[director],F458)</f>
        <v>1</v>
      </c>
    </row>
    <row r="459" spans="6:7">
      <c r="F459" t="s">
        <v>1273</v>
      </c>
      <c r="G459">
        <f>COUNTIF(dataset_table[director],F459)</f>
        <v>2</v>
      </c>
    </row>
    <row r="460" spans="6:7">
      <c r="F460" t="s">
        <v>1275</v>
      </c>
      <c r="G460">
        <f>COUNTIF(dataset_table[director],F460)</f>
        <v>1</v>
      </c>
    </row>
    <row r="461" spans="6:7">
      <c r="F461" t="s">
        <v>1280</v>
      </c>
      <c r="G461">
        <f>COUNTIF(dataset_table[director],F461)</f>
        <v>1</v>
      </c>
    </row>
    <row r="462" spans="6:7">
      <c r="F462" t="s">
        <v>1282</v>
      </c>
      <c r="G462">
        <f>COUNTIF(dataset_table[director],F462)</f>
        <v>1</v>
      </c>
    </row>
    <row r="463" spans="6:7">
      <c r="F463" t="s">
        <v>1285</v>
      </c>
      <c r="G463">
        <f>COUNTIF(dataset_table[director],F463)</f>
        <v>1</v>
      </c>
    </row>
    <row r="464" spans="6:7">
      <c r="F464" t="s">
        <v>1287</v>
      </c>
      <c r="G464">
        <f>COUNTIF(dataset_table[director],F464)</f>
        <v>1</v>
      </c>
    </row>
    <row r="465" spans="6:7">
      <c r="F465" t="s">
        <v>1289</v>
      </c>
      <c r="G465">
        <f>COUNTIF(dataset_table[director],F465)</f>
        <v>1</v>
      </c>
    </row>
    <row r="466" spans="6:7">
      <c r="F466" t="s">
        <v>1292</v>
      </c>
      <c r="G466">
        <f>COUNTIF(dataset_table[director],F466)</f>
        <v>1</v>
      </c>
    </row>
    <row r="467" spans="6:7">
      <c r="F467" t="s">
        <v>1296</v>
      </c>
      <c r="G467">
        <f>COUNTIF(dataset_table[director],F467)</f>
        <v>1</v>
      </c>
    </row>
    <row r="468" spans="6:7">
      <c r="F468" t="s">
        <v>1298</v>
      </c>
      <c r="G468">
        <f>COUNTIF(dataset_table[director],F468)</f>
        <v>1</v>
      </c>
    </row>
    <row r="469" spans="6:7">
      <c r="F469" t="s">
        <v>1301</v>
      </c>
      <c r="G469">
        <f>COUNTIF(dataset_table[director],F469)</f>
        <v>1</v>
      </c>
    </row>
    <row r="470" spans="6:7">
      <c r="F470" t="s">
        <v>1303</v>
      </c>
      <c r="G470">
        <f>COUNTIF(dataset_table[director],F470)</f>
        <v>1</v>
      </c>
    </row>
    <row r="471" spans="6:7">
      <c r="F471" t="s">
        <v>1306</v>
      </c>
      <c r="G471">
        <f>COUNTIF(dataset_table[director],F471)</f>
        <v>1</v>
      </c>
    </row>
    <row r="472" spans="6:7">
      <c r="F472" t="s">
        <v>1310</v>
      </c>
      <c r="G472">
        <f>COUNTIF(dataset_table[director],F472)</f>
        <v>1</v>
      </c>
    </row>
    <row r="473" spans="6:7">
      <c r="F473" t="s">
        <v>1314</v>
      </c>
      <c r="G473">
        <f>COUNTIF(dataset_table[director],F473)</f>
        <v>1</v>
      </c>
    </row>
    <row r="474" spans="6:7">
      <c r="F474" t="s">
        <v>1317</v>
      </c>
      <c r="G474">
        <f>COUNTIF(dataset_table[director],F474)</f>
        <v>1</v>
      </c>
    </row>
    <row r="475" spans="6:7">
      <c r="F475" t="s">
        <v>1324</v>
      </c>
      <c r="G475">
        <f>COUNTIF(dataset_table[director],F475)</f>
        <v>1</v>
      </c>
    </row>
    <row r="476" spans="6:7">
      <c r="F476" t="s">
        <v>1326</v>
      </c>
      <c r="G476">
        <f>COUNTIF(dataset_table[director],F476)</f>
        <v>1</v>
      </c>
    </row>
    <row r="477" spans="6:7">
      <c r="F477" t="s">
        <v>1329</v>
      </c>
      <c r="G477">
        <f>COUNTIF(dataset_table[director],F477)</f>
        <v>1</v>
      </c>
    </row>
    <row r="478" spans="6:7">
      <c r="F478" t="s">
        <v>1334</v>
      </c>
      <c r="G478">
        <f>COUNTIF(dataset_table[director],F478)</f>
        <v>1</v>
      </c>
    </row>
    <row r="479" spans="6:7">
      <c r="F479" t="s">
        <v>1337</v>
      </c>
      <c r="G479">
        <f>COUNTIF(dataset_table[director],F479)</f>
        <v>1</v>
      </c>
    </row>
    <row r="480" spans="6:7">
      <c r="F480" t="s">
        <v>1339</v>
      </c>
      <c r="G480">
        <f>COUNTIF(dataset_table[director],F480)</f>
        <v>1</v>
      </c>
    </row>
    <row r="481" spans="6:7">
      <c r="F481" t="s">
        <v>1342</v>
      </c>
      <c r="G481">
        <f>COUNTIF(dataset_table[director],F481)</f>
        <v>1</v>
      </c>
    </row>
    <row r="482" spans="6:7">
      <c r="F482" t="s">
        <v>1344</v>
      </c>
      <c r="G482">
        <f>COUNTIF(dataset_table[director],F482)</f>
        <v>1</v>
      </c>
    </row>
    <row r="483" spans="6:7">
      <c r="F483" t="s">
        <v>1346</v>
      </c>
      <c r="G483">
        <f>COUNTIF(dataset_table[director],F483)</f>
        <v>2</v>
      </c>
    </row>
    <row r="484" spans="6:7">
      <c r="F484" t="s">
        <v>1350</v>
      </c>
      <c r="G484">
        <f>COUNTIF(dataset_table[director],F484)</f>
        <v>1</v>
      </c>
    </row>
    <row r="485" spans="6:7">
      <c r="F485" t="s">
        <v>1353</v>
      </c>
      <c r="G485">
        <f>COUNTIF(dataset_table[director],F485)</f>
        <v>1</v>
      </c>
    </row>
    <row r="486" spans="6:7">
      <c r="F486" t="s">
        <v>1356</v>
      </c>
      <c r="G486">
        <f>COUNTIF(dataset_table[director],F486)</f>
        <v>1</v>
      </c>
    </row>
    <row r="487" spans="6:7">
      <c r="F487" t="s">
        <v>1359</v>
      </c>
      <c r="G487">
        <f>COUNTIF(dataset_table[director],F487)</f>
        <v>1</v>
      </c>
    </row>
    <row r="488" spans="6:7">
      <c r="F488" t="s">
        <v>1361</v>
      </c>
      <c r="G488">
        <f>COUNTIF(dataset_table[director],F488)</f>
        <v>1</v>
      </c>
    </row>
    <row r="489" spans="6:7">
      <c r="F489" t="s">
        <v>1363</v>
      </c>
      <c r="G489">
        <f>COUNTIF(dataset_table[director],F489)</f>
        <v>1</v>
      </c>
    </row>
    <row r="490" spans="6:7">
      <c r="F490" t="s">
        <v>1366</v>
      </c>
      <c r="G490">
        <f>COUNTIF(dataset_table[director],F490)</f>
        <v>1</v>
      </c>
    </row>
    <row r="491" spans="6:7">
      <c r="F491" t="s">
        <v>1368</v>
      </c>
      <c r="G491">
        <f>COUNTIF(dataset_table[director],F491)</f>
        <v>1</v>
      </c>
    </row>
    <row r="492" spans="6:7">
      <c r="F492" t="s">
        <v>1370</v>
      </c>
      <c r="G492">
        <f>COUNTIF(dataset_table[director],F492)</f>
        <v>1</v>
      </c>
    </row>
    <row r="493" spans="6:7">
      <c r="F493" t="s">
        <v>1372</v>
      </c>
      <c r="G493">
        <f>COUNTIF(dataset_table[director],F493)</f>
        <v>1</v>
      </c>
    </row>
    <row r="494" spans="6:7">
      <c r="F494" t="s">
        <v>1374</v>
      </c>
      <c r="G494">
        <f>COUNTIF(dataset_table[director],F494)</f>
        <v>1</v>
      </c>
    </row>
    <row r="495" spans="6:7">
      <c r="F495" t="s">
        <v>1377</v>
      </c>
      <c r="G495">
        <f>COUNTIF(dataset_table[director],F495)</f>
        <v>1</v>
      </c>
    </row>
    <row r="496" spans="6:7">
      <c r="F496" t="s">
        <v>1380</v>
      </c>
      <c r="G496">
        <f>COUNTIF(dataset_table[director],F496)</f>
        <v>1</v>
      </c>
    </row>
    <row r="497" spans="6:7">
      <c r="F497" t="s">
        <v>1388</v>
      </c>
      <c r="G497">
        <f>COUNTIF(dataset_table[director],F497)</f>
        <v>1</v>
      </c>
    </row>
    <row r="498" spans="6:7">
      <c r="F498" t="s">
        <v>1393</v>
      </c>
      <c r="G498">
        <f>COUNTIF(dataset_table[director],F498)</f>
        <v>1</v>
      </c>
    </row>
    <row r="499" spans="6:7">
      <c r="F499" t="s">
        <v>1395</v>
      </c>
      <c r="G499">
        <f>COUNTIF(dataset_table[director],F499)</f>
        <v>1</v>
      </c>
    </row>
    <row r="500" spans="6:7">
      <c r="F500" t="s">
        <v>1397</v>
      </c>
      <c r="G500">
        <f>COUNTIF(dataset_table[director],F500)</f>
        <v>1</v>
      </c>
    </row>
    <row r="501" spans="6:7">
      <c r="F501" t="s">
        <v>1403</v>
      </c>
      <c r="G501">
        <f>COUNTIF(dataset_table[director],F501)</f>
        <v>1</v>
      </c>
    </row>
    <row r="502" spans="6:7">
      <c r="F502" t="s">
        <v>1405</v>
      </c>
      <c r="G502">
        <f>COUNTIF(dataset_table[director],F502)</f>
        <v>1</v>
      </c>
    </row>
    <row r="503" spans="6:7">
      <c r="F503" t="s">
        <v>1407</v>
      </c>
      <c r="G503">
        <f>COUNTIF(dataset_table[director],F503)</f>
        <v>1</v>
      </c>
    </row>
    <row r="504" spans="6:7">
      <c r="F504" t="s">
        <v>1412</v>
      </c>
      <c r="G504">
        <f>COUNTIF(dataset_table[director],F504)</f>
        <v>2</v>
      </c>
    </row>
    <row r="505" spans="6:7">
      <c r="F505" t="s">
        <v>1414</v>
      </c>
      <c r="G505">
        <f>COUNTIF(dataset_table[director],F505)</f>
        <v>1</v>
      </c>
    </row>
    <row r="506" spans="6:7">
      <c r="F506" t="s">
        <v>1416</v>
      </c>
      <c r="G506">
        <f>COUNTIF(dataset_table[director],F506)</f>
        <v>1</v>
      </c>
    </row>
    <row r="507" spans="6:7">
      <c r="F507" t="s">
        <v>1418</v>
      </c>
      <c r="G507">
        <f>COUNTIF(dataset_table[director],F507)</f>
        <v>1</v>
      </c>
    </row>
    <row r="508" spans="6:7">
      <c r="F508" t="s">
        <v>1420</v>
      </c>
      <c r="G508">
        <f>COUNTIF(dataset_table[director],F508)</f>
        <v>1</v>
      </c>
    </row>
    <row r="509" spans="6:7">
      <c r="F509" t="s">
        <v>1423</v>
      </c>
      <c r="G509">
        <f>COUNTIF(dataset_table[director],F509)</f>
        <v>1</v>
      </c>
    </row>
    <row r="510" spans="6:7">
      <c r="F510" t="s">
        <v>1427</v>
      </c>
      <c r="G510">
        <f>COUNTIF(dataset_table[director],F510)</f>
        <v>1</v>
      </c>
    </row>
    <row r="511" spans="6:7">
      <c r="F511" t="s">
        <v>1430</v>
      </c>
      <c r="G511">
        <f>COUNTIF(dataset_table[director],F511)</f>
        <v>1</v>
      </c>
    </row>
    <row r="512" spans="6:7">
      <c r="F512" t="s">
        <v>1432</v>
      </c>
      <c r="G512">
        <f>COUNTIF(dataset_table[director],F512)</f>
        <v>1</v>
      </c>
    </row>
    <row r="513" spans="6:7">
      <c r="F513" t="s">
        <v>1434</v>
      </c>
      <c r="G513">
        <f>COUNTIF(dataset_table[director],F513)</f>
        <v>1</v>
      </c>
    </row>
    <row r="514" spans="6:7">
      <c r="F514" t="s">
        <v>1437</v>
      </c>
      <c r="G514">
        <f>COUNTIF(dataset_table[director],F514)</f>
        <v>2</v>
      </c>
    </row>
    <row r="515" spans="6:7">
      <c r="F515" t="s">
        <v>1440</v>
      </c>
      <c r="G515">
        <f>COUNTIF(dataset_table[director],F515)</f>
        <v>1</v>
      </c>
    </row>
    <row r="516" spans="6:7">
      <c r="F516" t="s">
        <v>1442</v>
      </c>
      <c r="G516">
        <f>COUNTIF(dataset_table[director],F516)</f>
        <v>1</v>
      </c>
    </row>
    <row r="517" spans="6:7">
      <c r="F517" t="s">
        <v>1444</v>
      </c>
      <c r="G517">
        <f>COUNTIF(dataset_table[director],F517)</f>
        <v>1</v>
      </c>
    </row>
    <row r="518" spans="6:7">
      <c r="F518" t="s">
        <v>1446</v>
      </c>
      <c r="G518">
        <f>COUNTIF(dataset_table[director],F518)</f>
        <v>2</v>
      </c>
    </row>
    <row r="519" spans="6:7">
      <c r="F519" t="s">
        <v>1448</v>
      </c>
      <c r="G519">
        <f>COUNTIF(dataset_table[director],F519)</f>
        <v>1</v>
      </c>
    </row>
    <row r="520" spans="6:7">
      <c r="F520" t="s">
        <v>1450</v>
      </c>
      <c r="G520">
        <f>COUNTIF(dataset_table[director],F520)</f>
        <v>1</v>
      </c>
    </row>
    <row r="521" spans="6:7">
      <c r="F521" t="s">
        <v>1455</v>
      </c>
      <c r="G521">
        <f>COUNTIF(dataset_table[director],F521)</f>
        <v>1</v>
      </c>
    </row>
    <row r="522" spans="6:7">
      <c r="F522" t="s">
        <v>1458</v>
      </c>
      <c r="G522">
        <f>COUNTIF(dataset_table[director],F522)</f>
        <v>1</v>
      </c>
    </row>
    <row r="523" spans="6:7">
      <c r="F523" t="s">
        <v>1462</v>
      </c>
      <c r="G523">
        <f>COUNTIF(dataset_table[director],F523)</f>
        <v>1</v>
      </c>
    </row>
    <row r="524" spans="6:7">
      <c r="F524" t="s">
        <v>1466</v>
      </c>
      <c r="G524">
        <f>COUNTIF(dataset_table[director],F524)</f>
        <v>1</v>
      </c>
    </row>
    <row r="525" spans="6:7">
      <c r="F525" t="s">
        <v>1468</v>
      </c>
      <c r="G525">
        <f>COUNTIF(dataset_table[director],F525)</f>
        <v>1</v>
      </c>
    </row>
    <row r="526" spans="6:7">
      <c r="F526" t="s">
        <v>1471</v>
      </c>
      <c r="G526">
        <f>COUNTIF(dataset_table[director],F526)</f>
        <v>1</v>
      </c>
    </row>
    <row r="527" spans="6:7">
      <c r="F527" t="s">
        <v>1473</v>
      </c>
      <c r="G527">
        <f>COUNTIF(dataset_table[director],F527)</f>
        <v>1</v>
      </c>
    </row>
    <row r="528" spans="6:7">
      <c r="F528" t="s">
        <v>1476</v>
      </c>
      <c r="G528">
        <f>COUNTIF(dataset_table[director],F528)</f>
        <v>1</v>
      </c>
    </row>
    <row r="529" spans="6:7">
      <c r="F529" t="s">
        <v>1480</v>
      </c>
      <c r="G529">
        <f>COUNTIF(dataset_table[director],F529)</f>
        <v>1</v>
      </c>
    </row>
    <row r="530" spans="6:7">
      <c r="F530" t="s">
        <v>1483</v>
      </c>
      <c r="G530">
        <f>COUNTIF(dataset_table[director],F530)</f>
        <v>1</v>
      </c>
    </row>
    <row r="531" spans="6:7">
      <c r="F531" t="s">
        <v>1491</v>
      </c>
      <c r="G531">
        <f>COUNTIF(dataset_table[director],F531)</f>
        <v>1</v>
      </c>
    </row>
    <row r="532" spans="6:7">
      <c r="F532" t="s">
        <v>1494</v>
      </c>
      <c r="G532">
        <f>COUNTIF(dataset_table[director],F532)</f>
        <v>1</v>
      </c>
    </row>
    <row r="533" spans="6:7">
      <c r="F533" t="s">
        <v>1498</v>
      </c>
      <c r="G533">
        <f>COUNTIF(dataset_table[director],F533)</f>
        <v>1</v>
      </c>
    </row>
    <row r="534" spans="6:7">
      <c r="F534" t="s">
        <v>1505</v>
      </c>
      <c r="G534">
        <f>COUNTIF(dataset_table[director],F534)</f>
        <v>1</v>
      </c>
    </row>
    <row r="535" spans="6:7">
      <c r="F535" t="s">
        <v>1508</v>
      </c>
      <c r="G535">
        <f>COUNTIF(dataset_table[director],F535)</f>
        <v>1</v>
      </c>
    </row>
    <row r="536" spans="6:7">
      <c r="F536" t="s">
        <v>1510</v>
      </c>
      <c r="G536">
        <f>COUNTIF(dataset_table[director],F536)</f>
        <v>1</v>
      </c>
    </row>
    <row r="537" spans="6:7">
      <c r="F537" t="s">
        <v>1512</v>
      </c>
      <c r="G537">
        <f>COUNTIF(dataset_table[director],F537)</f>
        <v>1</v>
      </c>
    </row>
    <row r="538" spans="6:7">
      <c r="F538" t="s">
        <v>1514</v>
      </c>
      <c r="G538">
        <f>COUNTIF(dataset_table[director],F538)</f>
        <v>1</v>
      </c>
    </row>
    <row r="539" spans="6:7">
      <c r="F539" t="s">
        <v>1516</v>
      </c>
      <c r="G539">
        <f>COUNTIF(dataset_table[director],F539)</f>
        <v>1</v>
      </c>
    </row>
    <row r="540" spans="6:7">
      <c r="F540" t="s">
        <v>1524</v>
      </c>
      <c r="G540">
        <f>COUNTIF(dataset_table[director],F540)</f>
        <v>1</v>
      </c>
    </row>
    <row r="541" spans="6:7">
      <c r="F541" t="s">
        <v>1526</v>
      </c>
      <c r="G541">
        <f>COUNTIF(dataset_table[director],F541)</f>
        <v>1</v>
      </c>
    </row>
    <row r="542" spans="6:7">
      <c r="F542" t="s">
        <v>1528</v>
      </c>
      <c r="G542">
        <f>COUNTIF(dataset_table[director],F542)</f>
        <v>2</v>
      </c>
    </row>
    <row r="543" spans="6:7">
      <c r="F543" t="s">
        <v>1532</v>
      </c>
      <c r="G543">
        <f>COUNTIF(dataset_table[director],F543)</f>
        <v>1</v>
      </c>
    </row>
    <row r="544" spans="6:7">
      <c r="F544" t="s">
        <v>1536</v>
      </c>
      <c r="G544">
        <f>COUNTIF(dataset_table[director],F544)</f>
        <v>1</v>
      </c>
    </row>
    <row r="545" spans="6:7">
      <c r="F545" t="s">
        <v>1538</v>
      </c>
      <c r="G545">
        <f>COUNTIF(dataset_table[director],F545)</f>
        <v>1</v>
      </c>
    </row>
    <row r="546" spans="6:7">
      <c r="F546" t="s">
        <v>1541</v>
      </c>
      <c r="G546">
        <f>COUNTIF(dataset_table[director],F546)</f>
        <v>1</v>
      </c>
    </row>
    <row r="547" spans="6:7">
      <c r="F547" t="s">
        <v>1543</v>
      </c>
      <c r="G547">
        <f>COUNTIF(dataset_table[director],F547)</f>
        <v>1</v>
      </c>
    </row>
    <row r="548" spans="6:7">
      <c r="F548" t="s">
        <v>1547</v>
      </c>
      <c r="G548">
        <f>COUNTIF(dataset_table[director],F548)</f>
        <v>1</v>
      </c>
    </row>
    <row r="549" spans="6:7">
      <c r="F549" t="s">
        <v>1552</v>
      </c>
      <c r="G549">
        <f>COUNTIF(dataset_table[director],F549)</f>
        <v>1</v>
      </c>
    </row>
    <row r="550" spans="6:7">
      <c r="F550" t="s">
        <v>1554</v>
      </c>
      <c r="G550">
        <f>COUNTIF(dataset_table[director],F550)</f>
        <v>1</v>
      </c>
    </row>
    <row r="551" spans="6:7">
      <c r="F551" t="s">
        <v>1556</v>
      </c>
      <c r="G551">
        <f>COUNTIF(dataset_table[director],F551)</f>
        <v>1</v>
      </c>
    </row>
    <row r="552" spans="6:7">
      <c r="F552" t="s">
        <v>1558</v>
      </c>
      <c r="G552">
        <f>COUNTIF(dataset_table[director],F552)</f>
        <v>1</v>
      </c>
    </row>
    <row r="553" spans="6:7">
      <c r="F553" t="s">
        <v>1561</v>
      </c>
      <c r="G553">
        <f>COUNTIF(dataset_table[director],F553)</f>
        <v>1</v>
      </c>
    </row>
    <row r="554" spans="6:7">
      <c r="F554" t="s">
        <v>1569</v>
      </c>
      <c r="G554">
        <f>COUNTIF(dataset_table[director],F554)</f>
        <v>1</v>
      </c>
    </row>
    <row r="555" spans="6:7">
      <c r="F555" t="s">
        <v>1572</v>
      </c>
      <c r="G555">
        <f>COUNTIF(dataset_table[director],F555)</f>
        <v>1</v>
      </c>
    </row>
    <row r="556" spans="6:7">
      <c r="F556" t="s">
        <v>1577</v>
      </c>
      <c r="G556">
        <f>COUNTIF(dataset_table[director],F556)</f>
        <v>1</v>
      </c>
    </row>
    <row r="557" spans="6:7">
      <c r="F557" t="s">
        <v>1580</v>
      </c>
      <c r="G557">
        <f>COUNTIF(dataset_table[director],F557)</f>
        <v>1</v>
      </c>
    </row>
    <row r="558" spans="6:7">
      <c r="F558" t="s">
        <v>1582</v>
      </c>
      <c r="G558">
        <f>COUNTIF(dataset_table[director],F558)</f>
        <v>1</v>
      </c>
    </row>
    <row r="559" spans="6:7">
      <c r="F559" t="s">
        <v>1585</v>
      </c>
      <c r="G559">
        <f>COUNTIF(dataset_table[director],F559)</f>
        <v>1</v>
      </c>
    </row>
    <row r="560" spans="6:7">
      <c r="F560" t="s">
        <v>1587</v>
      </c>
      <c r="G560">
        <f>COUNTIF(dataset_table[director],F560)</f>
        <v>1</v>
      </c>
    </row>
    <row r="561" spans="6:7">
      <c r="F561" t="s">
        <v>1590</v>
      </c>
      <c r="G561">
        <f>COUNTIF(dataset_table[director],F561)</f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F5758-FC42-4E45-8EE4-E94FD31799E0}">
  <dimension ref="A1:T22"/>
  <sheetViews>
    <sheetView topLeftCell="D21" workbookViewId="0">
      <selection activeCell="G12" sqref="G12"/>
    </sheetView>
  </sheetViews>
  <sheetFormatPr defaultRowHeight="12.75"/>
  <cols>
    <col min="1" max="1" width="16.7109375" bestFit="1" customWidth="1"/>
    <col min="3" max="3" width="17" style="5" bestFit="1" customWidth="1"/>
    <col min="4" max="4" width="18.5703125" style="10" bestFit="1" customWidth="1"/>
    <col min="5" max="5" width="17.140625" style="12" bestFit="1" customWidth="1"/>
    <col min="6" max="6" width="18.140625" style="12" bestFit="1" customWidth="1"/>
    <col min="7" max="7" width="18.7109375" style="12" bestFit="1" customWidth="1"/>
    <col min="8" max="8" width="15.140625" style="4" bestFit="1" customWidth="1"/>
    <col min="9" max="9" width="17" style="10" bestFit="1" customWidth="1"/>
    <col min="10" max="10" width="15.28515625" style="10" bestFit="1" customWidth="1"/>
    <col min="11" max="11" width="16.42578125" style="10" bestFit="1" customWidth="1"/>
    <col min="12" max="12" width="17.140625" style="15" bestFit="1" customWidth="1"/>
    <col min="13" max="13" width="19.42578125" style="4" bestFit="1" customWidth="1"/>
    <col min="14" max="14" width="21.28515625" style="10" bestFit="1" customWidth="1"/>
    <col min="15" max="15" width="19.7109375" style="12" bestFit="1" customWidth="1"/>
    <col min="16" max="16" width="20.7109375" style="12" bestFit="1" customWidth="1"/>
    <col min="17" max="17" width="21.42578125" style="12" bestFit="1" customWidth="1"/>
    <col min="18" max="18" width="18" style="4" bestFit="1" customWidth="1"/>
    <col min="19" max="19" width="19.85546875" style="5" bestFit="1" customWidth="1"/>
    <col min="20" max="20" width="18.140625" style="5" bestFit="1" customWidth="1"/>
  </cols>
  <sheetData>
    <row r="1" spans="1:20" s="8" customFormat="1">
      <c r="A1" s="6" t="s">
        <v>1597</v>
      </c>
      <c r="B1" s="6" t="s">
        <v>1598</v>
      </c>
      <c r="C1" s="6" t="s">
        <v>1599</v>
      </c>
      <c r="D1" s="9" t="s">
        <v>1600</v>
      </c>
      <c r="E1" s="11" t="s">
        <v>1601</v>
      </c>
      <c r="F1" s="11" t="s">
        <v>1602</v>
      </c>
      <c r="G1" s="11" t="s">
        <v>1603</v>
      </c>
      <c r="H1" s="7" t="s">
        <v>1604</v>
      </c>
      <c r="I1" s="9" t="s">
        <v>1605</v>
      </c>
      <c r="J1" s="9" t="s">
        <v>1606</v>
      </c>
      <c r="K1" s="9" t="s">
        <v>1607</v>
      </c>
      <c r="L1" s="14" t="s">
        <v>1608</v>
      </c>
      <c r="M1" s="7" t="s">
        <v>1609</v>
      </c>
      <c r="N1" s="9" t="s">
        <v>1610</v>
      </c>
      <c r="O1" s="11" t="s">
        <v>1611</v>
      </c>
      <c r="P1" s="11" t="s">
        <v>1612</v>
      </c>
      <c r="Q1" s="11" t="s">
        <v>1613</v>
      </c>
      <c r="R1" s="7" t="s">
        <v>1614</v>
      </c>
      <c r="S1" s="6" t="s">
        <v>1615</v>
      </c>
      <c r="T1" s="6" t="s">
        <v>1616</v>
      </c>
    </row>
    <row r="2" spans="1:20">
      <c r="A2" t="s">
        <v>21</v>
      </c>
      <c r="B2">
        <f>COUNTIF(dataset!$F$2:$F$2533,A2)</f>
        <v>732</v>
      </c>
      <c r="C2" s="4">
        <f>AVERAGEIFS(dataset!$E$2:$E$2533,dataset!$F$2:$F$2533,genre_dashboard!A2,dataset!$E$2:$E$2533,"&gt;0")</f>
        <v>127.49180327868852</v>
      </c>
      <c r="D2" s="10" cm="1">
        <f t="array" ref="D2">MEDIAN(IF(dataset!$F$2:$F$2533=A2,IF(dataset!$E$2:$E$2533&lt;&gt;0,dataset!$E$2:$E$2533)))</f>
        <v>123</v>
      </c>
      <c r="E2" s="12" cm="1">
        <f t="array" ref="E2">IFERROR(MODE(IF(dataset!$F$2:$F$2533=A2,IF(dataset!$E$2:$E$2533&lt;&gt;0,dataset!$E$2:$E$2533))),"all unique")</f>
        <v>130</v>
      </c>
      <c r="F2" s="12">
        <f>IF(ISNUMBER(E2),COUNTIFS(dataset!$F$2:$F$2533,A2,dataset!$E$2:$E$2533,E2),"na")</f>
        <v>22</v>
      </c>
      <c r="G2" s="13">
        <f>IF(ISNUMBER(E2),COUNTIFS(dataset!$F$2:$F$2533,A2,dataset!$E$2:$E$2533,E2)/COUNTIFS(dataset!$F$2:$F$2533,A2),"na")</f>
        <v>3.0054644808743168E-2</v>
      </c>
      <c r="H2" s="4">
        <f>AVERAGEIFS(dataset!$G$2:$G$2533,dataset!$F$2:$F$2533,genre_dashboard!A2,dataset!$G$2:$G$2533,"&gt;0")</f>
        <v>7.980191256830615</v>
      </c>
      <c r="I2" s="10" cm="1">
        <f t="array" ref="I2">MEDIAN(IF(dataset!$F$2:$F$2533=A2,IF(dataset!$G$2:$G$2533&lt;&gt;0,dataset!$G$2:$G$2533)))</f>
        <v>7.9</v>
      </c>
      <c r="J2" s="10" cm="1">
        <f t="array" ref="J2">IFERROR(MODE(IF(dataset!$F$2:$F$2533=A2,IF(dataset!$G$2:$G$2533&lt;&gt;0,dataset!$G$2:$G$2533))),"all unique")</f>
        <v>7.7</v>
      </c>
      <c r="K2" s="12">
        <f>IF(ISNUMBER(J2),COUNTIFS(dataset!$F$2:$F$2533,A2,dataset!$G$2:$G$2533,J2),"na")</f>
        <v>127</v>
      </c>
      <c r="L2" s="13">
        <f>IF(ISNUMBER(J2),COUNTIFS(dataset!$F$2:$F$2533,A2,dataset!$G$2:$G$2533,J2)/B2,"na")</f>
        <v>0.17349726775956284</v>
      </c>
      <c r="M2" s="4">
        <f>AVERAGEIFS(dataset!$H$2:$H$2533,dataset!$F$2:$F$2533,genre_dashboard!A2,dataset!$H$2:$H$2533,"&gt;0")</f>
        <v>79.379139072847678</v>
      </c>
      <c r="N2" s="10" cm="1">
        <f t="array" ref="N2">MEDIAN(IF(dataset!$F$2:$F$2533=A2,IF(dataset!$H$2:$H$2533&lt;&gt;0,dataset!$H$2:$H$2533)))</f>
        <v>80</v>
      </c>
      <c r="O2" s="12" cm="1">
        <f t="array" ref="O2">IFERROR(MODE(IF(dataset!$F$2:$F$2533=A2,IF(dataset!$H$2:$H$2533&lt;&gt;0,dataset!$H$2:$H$2533))),"all unique")</f>
        <v>86</v>
      </c>
      <c r="P2" s="12">
        <f>IF(ISNUMBER(O2),COUNTIFS(dataset!$F$2:$F$2533,A2,dataset!$H$2:$H$2533,O2),"na")</f>
        <v>25</v>
      </c>
      <c r="Q2" s="15">
        <f>IF(ISNUMBER(O2),COUNTIFS(dataset!$F$2:$F$2533,A2,dataset!$H$2:$H$2533,O2)/COUNTIFS(dataset!$F$2:$F$2533,A2),"na")</f>
        <v>3.4153005464480878E-2</v>
      </c>
      <c r="R2" s="4">
        <f>AVERAGEIFS(dataset!$I$2:$I$2533,dataset!$F$2:$F$2533,genre_dashboard!A2,dataset!$I$2:$I$2533,"&gt;0")</f>
        <v>48.003054607508552</v>
      </c>
      <c r="S2" s="5" cm="1">
        <f t="array" ref="S2">MEDIAN(IF(dataset!$F$2:$F$2533=A2,IF(dataset!$I$2:$I$2533&lt;&gt;0,dataset!$I$2:$I$2533)))</f>
        <v>14.870000000000001</v>
      </c>
      <c r="T2" s="5" cm="1">
        <f t="array" ref="T2">IFERROR(MODE(IF(dataset!$F$2:$F$2533=A2,IF(dataset!$I$2:$I$2533&lt;&gt;0,dataset!$I$2:$I$2533))),"all unique")</f>
        <v>0.01</v>
      </c>
    </row>
    <row r="3" spans="1:20">
      <c r="A3" s="3" t="s">
        <v>24</v>
      </c>
      <c r="B3">
        <f>COUNTIF(dataset!$F$2:$F$2533,A3)</f>
        <v>204</v>
      </c>
      <c r="C3" s="4">
        <f>AVERAGEIFS(dataset!$E$2:$E$2533,dataset!$F$2:$F$2533,genre_dashboard!A3,dataset!$E$2:$E$2533,"&gt;0")</f>
        <v>126.24019607843137</v>
      </c>
      <c r="D3" s="10" cm="1">
        <f t="array" ref="D3">MEDIAN(IF(dataset!$F$2:$F$2533=A3,IF(dataset!$E$2:$E$2533&lt;&gt;0,dataset!$E$2:$E$2533)))</f>
        <v>120</v>
      </c>
      <c r="E3" s="12" cm="1">
        <f t="array" ref="E3">IFERROR(MODE(IF(dataset!$F$2:$F$2533=A3,IF(dataset!$E$2:$E$2533&lt;&gt;0,dataset!$E$2:$E$2533))),"all unique")</f>
        <v>102</v>
      </c>
      <c r="F3" s="12">
        <f>IF(ISNUMBER(E3),COUNTIFS(dataset!$F$2:$F$2533,A3,dataset!$E$2:$E$2533,E3),"na")</f>
        <v>9</v>
      </c>
      <c r="G3" s="13">
        <f>IF(ISNUMBER(E3),COUNTIFS(dataset!$F$2:$F$2533,A3,dataset!$E$2:$E$2533,E3)/COUNTIFS(dataset!$F$2:$F$2533,A3),"na")</f>
        <v>4.4117647058823532E-2</v>
      </c>
      <c r="H3" s="4">
        <f>AVERAGEIFS(dataset!$G$2:$G$2533,dataset!$F$2:$F$2533,genre_dashboard!A3,dataset!$G$2:$G$2533,"&gt;0")</f>
        <v>7.9931372549019537</v>
      </c>
      <c r="I3" s="10" cm="1">
        <f t="array" ref="I3">MEDIAN(IF(dataset!$F$2:$F$2533=A3,IF(dataset!$G$2:$G$2533&lt;&gt;0,dataset!$G$2:$G$2533)))</f>
        <v>7.9</v>
      </c>
      <c r="J3" s="10" cm="1">
        <f t="array" ref="J3">IFERROR(MODE(IF(dataset!$F$2:$F$2533=A3,IF(dataset!$G$2:$G$2533&lt;&gt;0,dataset!$G$2:$G$2533))),"all unique")</f>
        <v>7.7</v>
      </c>
      <c r="K3" s="12">
        <f>IF(ISNUMBER(J3),COUNTIFS(dataset!$F$2:$F$2533,A3,dataset!$G$2:$G$2533,J3),"na")</f>
        <v>31</v>
      </c>
      <c r="L3" s="13">
        <f>IF(ISNUMBER(J3),COUNTIFS(dataset!$F$2:$F$2533,A3,dataset!$G$2:$G$2533,J3)/B3,"na")</f>
        <v>0.15196078431372548</v>
      </c>
      <c r="M3" s="4">
        <f>AVERAGEIFS(dataset!$H$2:$H$2533,dataset!$F$2:$F$2533,genre_dashboard!A3,dataset!$H$2:$H$2533,"&gt;0")</f>
        <v>77.024539877300612</v>
      </c>
      <c r="N3" s="10" cm="1">
        <f t="array" ref="N3">MEDIAN(IF(dataset!$F$2:$F$2533=A3,IF(dataset!$H$2:$H$2533&lt;&gt;0,dataset!$H$2:$H$2533)))</f>
        <v>77</v>
      </c>
      <c r="O3" s="12" cm="1">
        <f t="array" ref="O3">IFERROR(MODE(IF(dataset!$F$2:$F$2533=A3,IF(dataset!$H$2:$H$2533&lt;&gt;0,dataset!$H$2:$H$2533))),"all unique")</f>
        <v>76</v>
      </c>
      <c r="P3" s="12">
        <f>IF(ISNUMBER(O3),COUNTIFS(dataset!$F$2:$F$2533,A3,dataset!$H$2:$H$2533,O3),"na")</f>
        <v>11</v>
      </c>
      <c r="Q3" s="15">
        <f>IF(ISNUMBER(O3),COUNTIFS(dataset!$F$2:$F$2533,A3,dataset!$H$2:$H$2533,O3)/COUNTIFS(dataset!$F$2:$F$2533,A3),"na")</f>
        <v>5.3921568627450983E-2</v>
      </c>
      <c r="R3" s="4">
        <f>AVERAGEIFS(dataset!$I$2:$I$2533,dataset!$F$2:$F$2533,genre_dashboard!A3,dataset!$I$2:$I$2533,"&gt;0")</f>
        <v>43.917826086956538</v>
      </c>
      <c r="S3" s="5" cm="1">
        <f t="array" ref="S3">MEDIAN(IF(dataset!$F$2:$F$2533=A3,IF(dataset!$I$2:$I$2533&lt;&gt;0,dataset!$I$2:$I$2533)))</f>
        <v>17.11</v>
      </c>
      <c r="T3" s="5" cm="1">
        <f t="array" ref="T3">IFERROR(MODE(IF(dataset!$F$2:$F$2533=A3,IF(dataset!$I$2:$I$2533&lt;&gt;0,dataset!$I$2:$I$2533))),"all unique")</f>
        <v>0.01</v>
      </c>
    </row>
    <row r="4" spans="1:20">
      <c r="A4" t="s">
        <v>27</v>
      </c>
      <c r="B4">
        <f>COUNTIF(dataset!$F$2:$F$2533,A4)</f>
        <v>207</v>
      </c>
      <c r="C4" s="4">
        <f>AVERAGEIFS(dataset!$E$2:$E$2533,dataset!$F$2:$F$2533,genre_dashboard!A4,dataset!$E$2:$E$2533,"&gt;0")</f>
        <v>130.54589371980677</v>
      </c>
      <c r="D4" s="10" cm="1">
        <f t="array" ref="D4">MEDIAN(IF(dataset!$F$2:$F$2533=A4,IF(dataset!$E$2:$E$2533&lt;&gt;0,dataset!$E$2:$E$2533)))</f>
        <v>128</v>
      </c>
      <c r="E4" s="12" cm="1">
        <f t="array" ref="E4">IFERROR(MODE(IF(dataset!$F$2:$F$2533=A4,IF(dataset!$E$2:$E$2533&lt;&gt;0,dataset!$E$2:$E$2533))),"all unique")</f>
        <v>115</v>
      </c>
      <c r="F4" s="12">
        <f>IF(ISNUMBER(E4),COUNTIFS(dataset!$F$2:$F$2533,A4,dataset!$E$2:$E$2533,E4),"na")</f>
        <v>6</v>
      </c>
      <c r="G4" s="13">
        <f>IF(ISNUMBER(E4),COUNTIFS(dataset!$F$2:$F$2533,A4,dataset!$E$2:$E$2533,E4)/COUNTIFS(dataset!$F$2:$F$2533,A4),"na")</f>
        <v>2.8985507246376812E-2</v>
      </c>
      <c r="H4" s="4">
        <f>AVERAGEIFS(dataset!$G$2:$G$2533,dataset!$F$2:$F$2533,genre_dashboard!A4,dataset!$G$2:$G$2533,"&gt;0")</f>
        <v>7.9864734299516797</v>
      </c>
      <c r="I4" s="10" cm="1">
        <f t="array" ref="I4">MEDIAN(IF(dataset!$F$2:$F$2533=A4,IF(dataset!$G$2:$G$2533&lt;&gt;0,dataset!$G$2:$G$2533)))</f>
        <v>7.9</v>
      </c>
      <c r="J4" s="10" cm="1">
        <f t="array" ref="J4">IFERROR(MODE(IF(dataset!$F$2:$F$2533=A4,IF(dataset!$G$2:$G$2533&lt;&gt;0,dataset!$G$2:$G$2533))),"all unique")</f>
        <v>7.8</v>
      </c>
      <c r="K4" s="12">
        <f>IF(ISNUMBER(J4),COUNTIFS(dataset!$F$2:$F$2533,A4,dataset!$G$2:$G$2533,J4),"na")</f>
        <v>34</v>
      </c>
      <c r="L4" s="13">
        <f>IF(ISNUMBER(J4),COUNTIFS(dataset!$F$2:$F$2533,A4,dataset!$G$2:$G$2533,J4)/B4,"na")</f>
        <v>0.16425120772946861</v>
      </c>
      <c r="M4" s="4">
        <f>AVERAGEIFS(dataset!$H$2:$H$2533,dataset!$F$2:$F$2533,genre_dashboard!A4,dataset!$H$2:$H$2533,"&gt;0")</f>
        <v>74.779761904761898</v>
      </c>
      <c r="N4" s="10" cm="1">
        <f t="array" ref="N4">MEDIAN(IF(dataset!$F$2:$F$2533=A4,IF(dataset!$H$2:$H$2533&lt;&gt;0,dataset!$H$2:$H$2533)))</f>
        <v>75</v>
      </c>
      <c r="O4" s="12" cm="1">
        <f t="array" ref="O4">IFERROR(MODE(IF(dataset!$F$2:$F$2533=A4,IF(dataset!$H$2:$H$2533&lt;&gt;0,dataset!$H$2:$H$2533))),"all unique")</f>
        <v>74</v>
      </c>
      <c r="P4" s="12">
        <f>IF(ISNUMBER(O4),COUNTIFS(dataset!$F$2:$F$2533,A4,dataset!$H$2:$H$2533,O4),"na")</f>
        <v>9</v>
      </c>
      <c r="Q4" s="15">
        <f>IF(ISNUMBER(O4),COUNTIFS(dataset!$F$2:$F$2533,A4,dataset!$H$2:$H$2533,O4)/COUNTIFS(dataset!$F$2:$F$2533,A4),"na")</f>
        <v>4.3478260869565216E-2</v>
      </c>
      <c r="R4" s="4">
        <f>AVERAGEIFS(dataset!$I$2:$I$2533,dataset!$F$2:$F$2533,genre_dashboard!A4,dataset!$I$2:$I$2533,"&gt;0")</f>
        <v>152.13716049382708</v>
      </c>
      <c r="S4" s="5" cm="1">
        <f t="array" ref="S4">MEDIAN(IF(dataset!$F$2:$F$2533=A4,IF(dataset!$I$2:$I$2533&lt;&gt;0,dataset!$I$2:$I$2533)))</f>
        <v>77.27</v>
      </c>
      <c r="T4" s="5" cm="1">
        <f t="array" ref="T4">IFERROR(MODE(IF(dataset!$F$2:$F$2533=A4,IF(dataset!$I$2:$I$2533&lt;&gt;0,dataset!$I$2:$I$2533))),"all unique")</f>
        <v>0.01</v>
      </c>
    </row>
    <row r="5" spans="1:20">
      <c r="A5" t="s">
        <v>30</v>
      </c>
      <c r="B5">
        <f>COUNTIF(dataset!$F$2:$F$2533,A5)</f>
        <v>107</v>
      </c>
      <c r="C5" s="4">
        <f>AVERAGEIFS(dataset!$E$2:$E$2533,dataset!$F$2:$F$2533,genre_dashboard!A5,dataset!$E$2:$E$2533,"&gt;0")</f>
        <v>137.4018691588785</v>
      </c>
      <c r="D5" s="10" cm="1">
        <f t="array" ref="D5">MEDIAN(IF(dataset!$F$2:$F$2533=A5,IF(dataset!$E$2:$E$2533&lt;&gt;0,dataset!$E$2:$E$2533)))</f>
        <v>130</v>
      </c>
      <c r="E5" s="12" cm="1">
        <f t="array" ref="E5">IFERROR(MODE(IF(dataset!$F$2:$F$2533=A5,IF(dataset!$E$2:$E$2533&lt;&gt;0,dataset!$E$2:$E$2533))),"all unique")</f>
        <v>134</v>
      </c>
      <c r="F5" s="12">
        <f>IF(ISNUMBER(E5),COUNTIFS(dataset!$F$2:$F$2533,A5,dataset!$E$2:$E$2533,E5),"na")</f>
        <v>5</v>
      </c>
      <c r="G5" s="13">
        <f>IF(ISNUMBER(E5),COUNTIFS(dataset!$F$2:$F$2533,A5,dataset!$E$2:$E$2533,E5)/COUNTIFS(dataset!$F$2:$F$2533,A5),"na")</f>
        <v>4.6728971962616821E-2</v>
      </c>
      <c r="H5" s="4">
        <f>AVERAGEIFS(dataset!$G$2:$G$2533,dataset!$F$2:$F$2533,genre_dashboard!A5,dataset!$G$2:$G$2533,"&gt;0")</f>
        <v>7.9700934579439204</v>
      </c>
      <c r="I5" s="10" cm="1">
        <f t="array" ref="I5">MEDIAN(IF(dataset!$F$2:$F$2533=A5,IF(dataset!$G$2:$G$2533&lt;&gt;0,dataset!$G$2:$G$2533)))</f>
        <v>8</v>
      </c>
      <c r="J5" s="10" cm="1">
        <f t="array" ref="J5">IFERROR(MODE(IF(dataset!$F$2:$F$2533=A5,IF(dataset!$G$2:$G$2533&lt;&gt;0,dataset!$G$2:$G$2533))),"all unique")</f>
        <v>7.8</v>
      </c>
      <c r="K5" s="12">
        <f>IF(ISNUMBER(J5),COUNTIFS(dataset!$F$2:$F$2533,A5,dataset!$G$2:$G$2533,J5),"na")</f>
        <v>25</v>
      </c>
      <c r="L5" s="13">
        <f>IF(ISNUMBER(J5),COUNTIFS(dataset!$F$2:$F$2533,A5,dataset!$G$2:$G$2533,J5)/B5,"na")</f>
        <v>0.23364485981308411</v>
      </c>
      <c r="M5" s="4">
        <f>AVERAGEIFS(dataset!$H$2:$H$2533,dataset!$F$2:$F$2533,genre_dashboard!A5,dataset!$H$2:$H$2533,"&gt;0")</f>
        <v>77.543478260869563</v>
      </c>
      <c r="N5" s="10" cm="1">
        <f t="array" ref="N5">MEDIAN(IF(dataset!$F$2:$F$2533=A5,IF(dataset!$H$2:$H$2533&lt;&gt;0,dataset!$H$2:$H$2533)))</f>
        <v>77</v>
      </c>
      <c r="O5" s="12" cm="1">
        <f t="array" ref="O5">IFERROR(MODE(IF(dataset!$F$2:$F$2533=A5,IF(dataset!$H$2:$H$2533&lt;&gt;0,dataset!$H$2:$H$2533))),"all unique")</f>
        <v>74</v>
      </c>
      <c r="P5" s="12">
        <f>IF(ISNUMBER(O5),COUNTIFS(dataset!$F$2:$F$2533,A5,dataset!$H$2:$H$2533,O5),"na")</f>
        <v>5</v>
      </c>
      <c r="Q5" s="15">
        <f>IF(ISNUMBER(O5),COUNTIFS(dataset!$F$2:$F$2533,A5,dataset!$H$2:$H$2533,O5)/COUNTIFS(dataset!$F$2:$F$2533,A5),"na")</f>
        <v>4.6728971962616821E-2</v>
      </c>
      <c r="R5" s="4">
        <f>AVERAGEIFS(dataset!$I$2:$I$2533,dataset!$F$2:$F$2533,genre_dashboard!A5,dataset!$I$2:$I$2533,"&gt;0")</f>
        <v>56.11988764044942</v>
      </c>
      <c r="S5" s="5" cm="1">
        <f t="array" ref="S5">MEDIAN(IF(dataset!$F$2:$F$2533=A5,IF(dataset!$I$2:$I$2533&lt;&gt;0,dataset!$I$2:$I$2533)))</f>
        <v>37.71</v>
      </c>
      <c r="T5" s="5" t="str" cm="1">
        <f t="array" ref="T5">IFERROR(MODE(IF(dataset!$F$2:$F$2533=A5,IF(dataset!$I$2:$I$2533&lt;&gt;0,dataset!$I$2:$I$2533))),"all unique")</f>
        <v>all unique</v>
      </c>
    </row>
    <row r="6" spans="1:20">
      <c r="A6" t="s">
        <v>31</v>
      </c>
      <c r="B6">
        <f>COUNTIF(dataset!$F$2:$F$2533,A6)</f>
        <v>45</v>
      </c>
      <c r="C6" s="4">
        <f>AVERAGEIFS(dataset!$E$2:$E$2533,dataset!$F$2:$F$2533,genre_dashboard!A6,dataset!$E$2:$E$2533,"&gt;0")</f>
        <v>142.95555555555555</v>
      </c>
      <c r="D6" s="10" cm="1">
        <f t="array" ref="D6">MEDIAN(IF(dataset!$F$2:$F$2533=A6,IF(dataset!$E$2:$E$2533&lt;&gt;0,dataset!$E$2:$E$2533)))</f>
        <v>138</v>
      </c>
      <c r="E6" s="12" cm="1">
        <f t="array" ref="E6">IFERROR(MODE(IF(dataset!$F$2:$F$2533=A6,IF(dataset!$E$2:$E$2533&lt;&gt;0,dataset!$E$2:$E$2533))),"all unique")</f>
        <v>138</v>
      </c>
      <c r="F6" s="12">
        <f>IF(ISNUMBER(E6),COUNTIFS(dataset!$F$2:$F$2533,A6,dataset!$E$2:$E$2533,E6),"na")</f>
        <v>3</v>
      </c>
      <c r="G6" s="13">
        <f>IF(ISNUMBER(E6),COUNTIFS(dataset!$F$2:$F$2533,A6,dataset!$E$2:$E$2533,E6)/COUNTIFS(dataset!$F$2:$F$2533,A6),"na")</f>
        <v>6.6666666666666666E-2</v>
      </c>
      <c r="H6" s="4">
        <f>AVERAGEIFS(dataset!$G$2:$G$2533,dataset!$F$2:$F$2533,genre_dashboard!A6,dataset!$G$2:$G$2533,"&gt;0")</f>
        <v>7.9333333333333345</v>
      </c>
      <c r="I6" s="10" cm="1">
        <f t="array" ref="I6">MEDIAN(IF(dataset!$F$2:$F$2533=A6,IF(dataset!$G$2:$G$2533&lt;&gt;0,dataset!$G$2:$G$2533)))</f>
        <v>7.9</v>
      </c>
      <c r="J6" s="10" cm="1">
        <f t="array" ref="J6">IFERROR(MODE(IF(dataset!$F$2:$F$2533=A6,IF(dataset!$G$2:$G$2533&lt;&gt;0,dataset!$G$2:$G$2533))),"all unique")</f>
        <v>7.7</v>
      </c>
      <c r="K6" s="12">
        <f>IF(ISNUMBER(J6),COUNTIFS(dataset!$F$2:$F$2533,A6,dataset!$G$2:$G$2533,J6),"na")</f>
        <v>9</v>
      </c>
      <c r="L6" s="13">
        <f>IF(ISNUMBER(J6),COUNTIFS(dataset!$F$2:$F$2533,A6,dataset!$G$2:$G$2533,J6)/B6,"na")</f>
        <v>0.2</v>
      </c>
      <c r="M6" s="4">
        <f>AVERAGEIFS(dataset!$H$2:$H$2533,dataset!$F$2:$F$2533,genre_dashboard!A6,dataset!$H$2:$H$2533,"&gt;0")</f>
        <v>80.07692307692308</v>
      </c>
      <c r="N6" s="10" cm="1">
        <f t="array" ref="N6">MEDIAN(IF(dataset!$F$2:$F$2533=A6,IF(dataset!$H$2:$H$2533&lt;&gt;0,dataset!$H$2:$H$2533)))</f>
        <v>77</v>
      </c>
      <c r="O6" s="12" cm="1">
        <f t="array" ref="O6">IFERROR(MODE(IF(dataset!$F$2:$F$2533=A6,IF(dataset!$H$2:$H$2533&lt;&gt;0,dataset!$H$2:$H$2533))),"all unique")</f>
        <v>75</v>
      </c>
      <c r="P6" s="12">
        <f>IF(ISNUMBER(O6),COUNTIFS(dataset!$F$2:$F$2533,A6,dataset!$H$2:$H$2533,O6),"na")</f>
        <v>3</v>
      </c>
      <c r="Q6" s="15">
        <f>IF(ISNUMBER(O6),COUNTIFS(dataset!$F$2:$F$2533,A6,dataset!$H$2:$H$2533,O6)/COUNTIFS(dataset!$F$2:$F$2533,A6),"na")</f>
        <v>6.6666666666666666E-2</v>
      </c>
      <c r="R6" s="4">
        <f>AVERAGEIFS(dataset!$I$2:$I$2533,dataset!$F$2:$F$2533,genre_dashboard!A6,dataset!$I$2:$I$2533,"&gt;0")</f>
        <v>55.358235294117634</v>
      </c>
      <c r="S6" s="5" cm="1">
        <f t="array" ref="S6">MEDIAN(IF(dataset!$F$2:$F$2533=A6,IF(dataset!$I$2:$I$2533&lt;&gt;0,dataset!$I$2:$I$2533)))</f>
        <v>37.75</v>
      </c>
      <c r="T6" s="5" t="str" cm="1">
        <f t="array" ref="T6">IFERROR(MODE(IF(dataset!$F$2:$F$2533=A6,IF(dataset!$I$2:$I$2533&lt;&gt;0,dataset!$I$2:$I$2533))),"all unique")</f>
        <v>all unique</v>
      </c>
    </row>
    <row r="7" spans="1:20">
      <c r="A7" t="s">
        <v>36</v>
      </c>
      <c r="B7">
        <f>COUNTIF(dataset!$F$2:$F$2533,A7)</f>
        <v>189</v>
      </c>
      <c r="C7" s="4">
        <f>AVERAGEIFS(dataset!$E$2:$E$2533,dataset!$F$2:$F$2533,genre_dashboard!A7,dataset!$E$2:$E$2533,"&gt;0")</f>
        <v>125.68783068783068</v>
      </c>
      <c r="D7" s="10" cm="1">
        <f t="array" ref="D7">MEDIAN(IF(dataset!$F$2:$F$2533=A7,IF(dataset!$E$2:$E$2533&lt;&gt;0,dataset!$E$2:$E$2533)))</f>
        <v>122</v>
      </c>
      <c r="E7" s="12" cm="1">
        <f t="array" ref="E7">IFERROR(MODE(IF(dataset!$F$2:$F$2533=A7,IF(dataset!$E$2:$E$2533&lt;&gt;0,dataset!$E$2:$E$2533))),"all unique")</f>
        <v>100</v>
      </c>
      <c r="F7" s="12">
        <f>IF(ISNUMBER(E7),COUNTIFS(dataset!$F$2:$F$2533,A7,dataset!$E$2:$E$2533,E7),"na")</f>
        <v>7</v>
      </c>
      <c r="G7" s="13">
        <f>IF(ISNUMBER(E7),COUNTIFS(dataset!$F$2:$F$2533,A7,dataset!$E$2:$E$2533,E7)/COUNTIFS(dataset!$F$2:$F$2533,A7),"na")</f>
        <v>3.7037037037037035E-2</v>
      </c>
      <c r="H7" s="4">
        <f>AVERAGEIFS(dataset!$G$2:$G$2533,dataset!$F$2:$F$2533,genre_dashboard!A7,dataset!$G$2:$G$2533,"&gt;0")</f>
        <v>7.9825396825396728</v>
      </c>
      <c r="I7" s="10" cm="1">
        <f t="array" ref="I7">MEDIAN(IF(dataset!$F$2:$F$2533=A7,IF(dataset!$G$2:$G$2533&lt;&gt;0,dataset!$G$2:$G$2533)))</f>
        <v>7.9</v>
      </c>
      <c r="J7" s="10" cm="1">
        <f t="array" ref="J7">IFERROR(MODE(IF(dataset!$F$2:$F$2533=A7,IF(dataset!$G$2:$G$2533&lt;&gt;0,dataset!$G$2:$G$2533))),"all unique")</f>
        <v>7.8</v>
      </c>
      <c r="K7" s="12">
        <f>IF(ISNUMBER(J7),COUNTIFS(dataset!$F$2:$F$2533,A7,dataset!$G$2:$G$2533,J7),"na")</f>
        <v>28</v>
      </c>
      <c r="L7" s="13">
        <f>IF(ISNUMBER(J7),COUNTIFS(dataset!$F$2:$F$2533,A7,dataset!$G$2:$G$2533,J7)/B7,"na")</f>
        <v>0.14814814814814814</v>
      </c>
      <c r="M7" s="4">
        <f>AVERAGEIFS(dataset!$H$2:$H$2533,dataset!$F$2:$F$2533,genre_dashboard!A7,dataset!$H$2:$H$2533,"&gt;0")</f>
        <v>78.522988505747122</v>
      </c>
      <c r="N7" s="10" cm="1">
        <f t="array" ref="N7">MEDIAN(IF(dataset!$F$2:$F$2533=A7,IF(dataset!$H$2:$H$2533&lt;&gt;0,dataset!$H$2:$H$2533)))</f>
        <v>80</v>
      </c>
      <c r="O7" s="12" cm="1">
        <f t="array" ref="O7">IFERROR(MODE(IF(dataset!$F$2:$F$2533=A7,IF(dataset!$H$2:$H$2533&lt;&gt;0,dataset!$H$2:$H$2533))),"all unique")</f>
        <v>74</v>
      </c>
      <c r="P7" s="12">
        <f>IF(ISNUMBER(O7),COUNTIFS(dataset!$F$2:$F$2533,A7,dataset!$H$2:$H$2533,O7),"na")</f>
        <v>9</v>
      </c>
      <c r="Q7" s="15">
        <f>IF(ISNUMBER(O7),COUNTIFS(dataset!$F$2:$F$2533,A7,dataset!$H$2:$H$2533,O7)/COUNTIFS(dataset!$F$2:$F$2533,A7),"na")</f>
        <v>4.7619047619047616E-2</v>
      </c>
      <c r="R7" s="4">
        <f>AVERAGEIFS(dataset!$I$2:$I$2533,dataset!$F$2:$F$2533,genre_dashboard!A7,dataset!$I$2:$I$2533,"&gt;0")</f>
        <v>172.60162499999998</v>
      </c>
      <c r="S7" s="5" cm="1">
        <f t="array" ref="S7">MEDIAN(IF(dataset!$F$2:$F$2533=A7,IF(dataset!$I$2:$I$2533&lt;&gt;0,dataset!$I$2:$I$2533)))</f>
        <v>128.17000000000002</v>
      </c>
      <c r="T7" s="5" t="str" cm="1">
        <f t="array" ref="T7">IFERROR(MODE(IF(dataset!$F$2:$F$2533=A7,IF(dataset!$I$2:$I$2533&lt;&gt;0,dataset!$I$2:$I$2533))),"all unique")</f>
        <v>all unique</v>
      </c>
    </row>
    <row r="8" spans="1:20">
      <c r="A8" t="s">
        <v>40</v>
      </c>
      <c r="B8">
        <f>COUNTIF(dataset!$F$2:$F$2533,A8)</f>
        <v>84</v>
      </c>
      <c r="C8" s="4">
        <f>AVERAGEIFS(dataset!$E$2:$E$2533,dataset!$F$2:$F$2533,genre_dashboard!A8,dataset!$E$2:$E$2533,"&gt;0")</f>
        <v>99.88095238095238</v>
      </c>
      <c r="D8" s="10" cm="1">
        <f t="array" ref="D8">MEDIAN(IF(dataset!$F$2:$F$2533=A8,IF(dataset!$E$2:$E$2533&lt;&gt;0,dataset!$E$2:$E$2533)))</f>
        <v>99.5</v>
      </c>
      <c r="E8" s="12" cm="1">
        <f t="array" ref="E8">IFERROR(MODE(IF(dataset!$F$2:$F$2533=A8,IF(dataset!$E$2:$E$2533&lt;&gt;0,dataset!$E$2:$E$2533))),"all unique")</f>
        <v>100</v>
      </c>
      <c r="F8" s="12">
        <f>IF(ISNUMBER(E8),COUNTIFS(dataset!$F$2:$F$2533,A8,dataset!$E$2:$E$2533,E8),"na")</f>
        <v>6</v>
      </c>
      <c r="G8" s="13">
        <f>IF(ISNUMBER(E8),COUNTIFS(dataset!$F$2:$F$2533,A8,dataset!$E$2:$E$2533,E8)/COUNTIFS(dataset!$F$2:$F$2533,A8),"na")</f>
        <v>7.1428571428571425E-2</v>
      </c>
      <c r="H8" s="4">
        <f>AVERAGEIFS(dataset!$G$2:$G$2533,dataset!$F$2:$F$2533,genre_dashboard!A8,dataset!$G$2:$G$2533,"&gt;0")</f>
        <v>7.9428571428571502</v>
      </c>
      <c r="I8" s="10" cm="1">
        <f t="array" ref="I8">MEDIAN(IF(dataset!$F$2:$F$2533=A8,IF(dataset!$G$2:$G$2533&lt;&gt;0,dataset!$G$2:$G$2533)))</f>
        <v>7.9</v>
      </c>
      <c r="J8" s="10" cm="1">
        <f t="array" ref="J8">IFERROR(MODE(IF(dataset!$F$2:$F$2533=A8,IF(dataset!$G$2:$G$2533&lt;&gt;0,dataset!$G$2:$G$2533))),"all unique")</f>
        <v>7.7</v>
      </c>
      <c r="K8" s="12">
        <f>IF(ISNUMBER(J8),COUNTIFS(dataset!$F$2:$F$2533,A8,dataset!$G$2:$G$2533,J8),"na")</f>
        <v>19</v>
      </c>
      <c r="L8" s="13">
        <f>IF(ISNUMBER(J8),COUNTIFS(dataset!$F$2:$F$2533,A8,dataset!$G$2:$G$2533,J8)/B8,"na")</f>
        <v>0.22619047619047619</v>
      </c>
      <c r="M8" s="4">
        <f>AVERAGEIFS(dataset!$H$2:$H$2533,dataset!$F$2:$F$2533,genre_dashboard!A8,dataset!$H$2:$H$2533,"&gt;0")</f>
        <v>80.777777777777771</v>
      </c>
      <c r="N8" s="10" cm="1">
        <f t="array" ref="N8">MEDIAN(IF(dataset!$F$2:$F$2533=A8,IF(dataset!$H$2:$H$2533&lt;&gt;0,dataset!$H$2:$H$2533)))</f>
        <v>82</v>
      </c>
      <c r="O8" s="12" cm="1">
        <f t="array" ref="O8">IFERROR(MODE(IF(dataset!$F$2:$F$2533=A8,IF(dataset!$H$2:$H$2533&lt;&gt;0,dataset!$H$2:$H$2533))),"all unique")</f>
        <v>83</v>
      </c>
      <c r="P8" s="12">
        <f>IF(ISNUMBER(O8),COUNTIFS(dataset!$F$2:$F$2533,A8,dataset!$H$2:$H$2533,O8),"na")</f>
        <v>6</v>
      </c>
      <c r="Q8" s="15">
        <f>IF(ISNUMBER(O8),COUNTIFS(dataset!$F$2:$F$2533,A8,dataset!$H$2:$H$2533,O8)/COUNTIFS(dataset!$F$2:$F$2533,A8),"na")</f>
        <v>7.1428571428571425E-2</v>
      </c>
      <c r="R8" s="4">
        <f>AVERAGEIFS(dataset!$I$2:$I$2533,dataset!$F$2:$F$2533,genre_dashboard!A8,dataset!$I$2:$I$2533,"&gt;0")</f>
        <v>124.27279411764708</v>
      </c>
      <c r="S8" s="5" cm="1">
        <f t="array" ref="S8">MEDIAN(IF(dataset!$F$2:$F$2533=A8,IF(dataset!$I$2:$I$2533&lt;&gt;0,dataset!$I$2:$I$2533)))</f>
        <v>75.185000000000002</v>
      </c>
      <c r="T8" s="5" cm="1">
        <f t="array" ref="T8">IFERROR(MODE(IF(dataset!$F$2:$F$2533=A8,IF(dataset!$I$2:$I$2533&lt;&gt;0,dataset!$I$2:$I$2533))),"all unique")</f>
        <v>0.19</v>
      </c>
    </row>
    <row r="9" spans="1:20">
      <c r="A9" t="s">
        <v>44</v>
      </c>
      <c r="B9">
        <f>COUNTIF(dataset!$F$2:$F$2533,A9)</f>
        <v>67</v>
      </c>
      <c r="C9" s="4">
        <f>AVERAGEIFS(dataset!$E$2:$E$2533,dataset!$F$2:$F$2533,genre_dashboard!A9,dataset!$E$2:$E$2533,"&gt;0")</f>
        <v>120.59701492537313</v>
      </c>
      <c r="D9" s="10" cm="1">
        <f t="array" ref="D9">MEDIAN(IF(dataset!$F$2:$F$2533=A9,IF(dataset!$E$2:$E$2533&lt;&gt;0,dataset!$E$2:$E$2533)))</f>
        <v>119</v>
      </c>
      <c r="E9" s="12" cm="1">
        <f t="array" ref="E9">IFERROR(MODE(IF(dataset!$F$2:$F$2533=A9,IF(dataset!$E$2:$E$2533&lt;&gt;0,dataset!$E$2:$E$2533))),"all unique")</f>
        <v>132</v>
      </c>
      <c r="F9" s="12">
        <f>IF(ISNUMBER(E9),COUNTIFS(dataset!$F$2:$F$2533,A9,dataset!$E$2:$E$2533,E9),"na")</f>
        <v>4</v>
      </c>
      <c r="G9" s="13">
        <f>IF(ISNUMBER(E9),COUNTIFS(dataset!$F$2:$F$2533,A9,dataset!$E$2:$E$2533,E9)/COUNTIFS(dataset!$F$2:$F$2533,A9),"na")</f>
        <v>5.9701492537313432E-2</v>
      </c>
      <c r="H9" s="4">
        <f>AVERAGEIFS(dataset!$G$2:$G$2533,dataset!$F$2:$F$2533,genre_dashboard!A9,dataset!$G$2:$G$2533,"&gt;0")</f>
        <v>7.9865671641791032</v>
      </c>
      <c r="I9" s="10" cm="1">
        <f t="array" ref="I9">MEDIAN(IF(dataset!$F$2:$F$2533=A9,IF(dataset!$G$2:$G$2533&lt;&gt;0,dataset!$G$2:$G$2533)))</f>
        <v>7.9</v>
      </c>
      <c r="J9" s="10" cm="1">
        <f t="array" ref="J9">IFERROR(MODE(IF(dataset!$F$2:$F$2533=A9,IF(dataset!$G$2:$G$2533&lt;&gt;0,dataset!$G$2:$G$2533))),"all unique")</f>
        <v>7.8</v>
      </c>
      <c r="K9" s="12">
        <f>IF(ISNUMBER(J9),COUNTIFS(dataset!$F$2:$F$2533,A9,dataset!$G$2:$G$2533,J9),"na")</f>
        <v>11</v>
      </c>
      <c r="L9" s="13">
        <f>IF(ISNUMBER(J9),COUNTIFS(dataset!$F$2:$F$2533,A9,dataset!$G$2:$G$2533,J9)/B9,"na")</f>
        <v>0.16417910447761194</v>
      </c>
      <c r="M9" s="4">
        <f>AVERAGEIFS(dataset!$H$2:$H$2533,dataset!$F$2:$F$2533,genre_dashboard!A9,dataset!$H$2:$H$2533,"&gt;0")</f>
        <v>77.375</v>
      </c>
      <c r="N9" s="10" cm="1">
        <f t="array" ref="N9">MEDIAN(IF(dataset!$F$2:$F$2533=A9,IF(dataset!$H$2:$H$2533&lt;&gt;0,dataset!$H$2:$H$2533)))</f>
        <v>78.5</v>
      </c>
      <c r="O9" s="12" cm="1">
        <f t="array" ref="O9">IFERROR(MODE(IF(dataset!$F$2:$F$2533=A9,IF(dataset!$H$2:$H$2533&lt;&gt;0,dataset!$H$2:$H$2533))),"all unique")</f>
        <v>84</v>
      </c>
      <c r="P9" s="12">
        <f>IF(ISNUMBER(O9),COUNTIFS(dataset!$F$2:$F$2533,A9,dataset!$H$2:$H$2533,O9),"na")</f>
        <v>6</v>
      </c>
      <c r="Q9" s="15">
        <f>IF(ISNUMBER(O9),COUNTIFS(dataset!$F$2:$F$2533,A9,dataset!$H$2:$H$2533,O9)/COUNTIFS(dataset!$F$2:$F$2533,A9),"na")</f>
        <v>8.9552238805970144E-2</v>
      </c>
      <c r="R9" s="4">
        <f>AVERAGEIFS(dataset!$I$2:$I$2533,dataset!$F$2:$F$2533,genre_dashboard!A9,dataset!$I$2:$I$2533,"&gt;0")</f>
        <v>145.85524590163936</v>
      </c>
      <c r="S9" s="5" cm="1">
        <f t="array" ref="S9">MEDIAN(IF(dataset!$F$2:$F$2533=A9,IF(dataset!$I$2:$I$2533&lt;&gt;0,dataset!$I$2:$I$2533)))</f>
        <v>63.54</v>
      </c>
      <c r="T9" s="5" t="str" cm="1">
        <f t="array" ref="T9">IFERROR(MODE(IF(dataset!$F$2:$F$2533=A9,IF(dataset!$I$2:$I$2533&lt;&gt;0,dataset!$I$2:$I$2533))),"all unique")</f>
        <v>all unique</v>
      </c>
    </row>
    <row r="10" spans="1:20">
      <c r="A10" t="s">
        <v>50</v>
      </c>
      <c r="B10">
        <f>COUNTIF(dataset!$F$2:$F$2533,A10)</f>
        <v>126</v>
      </c>
      <c r="C10" s="4">
        <f>AVERAGEIFS(dataset!$E$2:$E$2533,dataset!$F$2:$F$2533,genre_dashboard!A10,dataset!$E$2:$E$2533,"&gt;0")</f>
        <v>121.31746031746032</v>
      </c>
      <c r="D10" s="10" cm="1">
        <f t="array" ref="D10">MEDIAN(IF(dataset!$F$2:$F$2533=A10,IF(dataset!$E$2:$E$2533&lt;&gt;0,dataset!$E$2:$E$2533)))</f>
        <v>120.5</v>
      </c>
      <c r="E10" s="12" cm="1">
        <f t="array" ref="E10">IFERROR(MODE(IF(dataset!$F$2:$F$2533=A10,IF(dataset!$E$2:$E$2533&lt;&gt;0,dataset!$E$2:$E$2533))),"all unique")</f>
        <v>126</v>
      </c>
      <c r="F10" s="12">
        <f>IF(ISNUMBER(E10),COUNTIFS(dataset!$F$2:$F$2533,A10,dataset!$E$2:$E$2533,E10),"na")</f>
        <v>5</v>
      </c>
      <c r="G10" s="13">
        <f>IF(ISNUMBER(E10),COUNTIFS(dataset!$F$2:$F$2533,A10,dataset!$E$2:$E$2533,E10)/COUNTIFS(dataset!$F$2:$F$2533,A10),"na")</f>
        <v>3.968253968253968E-2</v>
      </c>
      <c r="H10" s="4">
        <f>AVERAGEIFS(dataset!$G$2:$G$2533,dataset!$F$2:$F$2533,genre_dashboard!A10,dataset!$G$2:$G$2533,"&gt;0")</f>
        <v>7.9388888888888882</v>
      </c>
      <c r="I10" s="10" cm="1">
        <f t="array" ref="I10">MEDIAN(IF(dataset!$F$2:$F$2533=A10,IF(dataset!$G$2:$G$2533&lt;&gt;0,dataset!$G$2:$G$2533)))</f>
        <v>7.9</v>
      </c>
      <c r="J10" s="10" cm="1">
        <f t="array" ref="J10">IFERROR(MODE(IF(dataset!$F$2:$F$2533=A10,IF(dataset!$G$2:$G$2533&lt;&gt;0,dataset!$G$2:$G$2533))),"all unique")</f>
        <v>7.7</v>
      </c>
      <c r="K10" s="12">
        <f>IF(ISNUMBER(J10),COUNTIFS(dataset!$F$2:$F$2533,A10,dataset!$G$2:$G$2533,J10),"na")</f>
        <v>24</v>
      </c>
      <c r="L10" s="13">
        <f>IF(ISNUMBER(J10),COUNTIFS(dataset!$F$2:$F$2533,A10,dataset!$G$2:$G$2533,J10)/B10,"na")</f>
        <v>0.19047619047619047</v>
      </c>
      <c r="M10" s="4">
        <f>AVERAGEIFS(dataset!$H$2:$H$2533,dataset!$F$2:$F$2533,genre_dashboard!A10,dataset!$H$2:$H$2533,"&gt;0")</f>
        <v>81.764150943396231</v>
      </c>
      <c r="N10" s="10" cm="1">
        <f t="array" ref="N10">MEDIAN(IF(dataset!$F$2:$F$2533=A10,IF(dataset!$H$2:$H$2533&lt;&gt;0,dataset!$H$2:$H$2533)))</f>
        <v>84</v>
      </c>
      <c r="O10" s="12" cm="1">
        <f t="array" ref="O10">IFERROR(MODE(IF(dataset!$F$2:$F$2533=A10,IF(dataset!$H$2:$H$2533&lt;&gt;0,dataset!$H$2:$H$2533))),"all unique")</f>
        <v>70</v>
      </c>
      <c r="P10" s="12">
        <f>IF(ISNUMBER(O10),COUNTIFS(dataset!$F$2:$F$2533,A10,dataset!$H$2:$H$2533,O10),"na")</f>
        <v>5</v>
      </c>
      <c r="Q10" s="15">
        <f>IF(ISNUMBER(O10),COUNTIFS(dataset!$F$2:$F$2533,A10,dataset!$H$2:$H$2533,O10)/COUNTIFS(dataset!$F$2:$F$2533,A10),"na")</f>
        <v>3.968253968253968E-2</v>
      </c>
      <c r="R10" s="4">
        <f>AVERAGEIFS(dataset!$I$2:$I$2533,dataset!$F$2:$F$2533,genre_dashboard!A10,dataset!$I$2:$I$2533,"&gt;0")</f>
        <v>39.719345794392531</v>
      </c>
      <c r="S10" s="5" cm="1">
        <f t="array" ref="S10">MEDIAN(IF(dataset!$F$2:$F$2533=A10,IF(dataset!$I$2:$I$2533&lt;&gt;0,dataset!$I$2:$I$2533)))</f>
        <v>8.82</v>
      </c>
      <c r="T10" s="5" cm="1">
        <f t="array" ref="T10">IFERROR(MODE(IF(dataset!$F$2:$F$2533=A10,IF(dataset!$I$2:$I$2533&lt;&gt;0,dataset!$I$2:$I$2533))),"all unique")</f>
        <v>0.30000000000000004</v>
      </c>
    </row>
    <row r="11" spans="1:20">
      <c r="A11" t="s">
        <v>53</v>
      </c>
      <c r="B11">
        <f>COUNTIF(dataset!$F$2:$F$2533,A11)</f>
        <v>17</v>
      </c>
      <c r="C11" s="4">
        <f>AVERAGEIFS(dataset!$E$2:$E$2533,dataset!$F$2:$F$2533,genre_dashboard!A11,dataset!$E$2:$E$2533,"&gt;0")</f>
        <v>130.05882352941177</v>
      </c>
      <c r="D11" s="10" cm="1">
        <f t="array" ref="D11">MEDIAN(IF(dataset!$F$2:$F$2533=A11,IF(dataset!$E$2:$E$2533&lt;&gt;0,dataset!$E$2:$E$2533)))</f>
        <v>130</v>
      </c>
      <c r="E11" s="12" cm="1">
        <f t="array" ref="E11">IFERROR(MODE(IF(dataset!$F$2:$F$2533=A11,IF(dataset!$E$2:$E$2533&lt;&gt;0,dataset!$E$2:$E$2533))),"all unique")</f>
        <v>165</v>
      </c>
      <c r="F11" s="12">
        <f>IF(ISNUMBER(E11),COUNTIFS(dataset!$F$2:$F$2533,A11,dataset!$E$2:$E$2533,E11),"na")</f>
        <v>2</v>
      </c>
      <c r="G11" s="13">
        <f>IF(ISNUMBER(E11),COUNTIFS(dataset!$F$2:$F$2533,A11,dataset!$E$2:$E$2533,E11)/COUNTIFS(dataset!$F$2:$F$2533,A11),"na")</f>
        <v>0.11764705882352941</v>
      </c>
      <c r="H11" s="4">
        <f>AVERAGEIFS(dataset!$G$2:$G$2533,dataset!$F$2:$F$2533,genre_dashboard!A11,dataset!$G$2:$G$2533,"&gt;0")</f>
        <v>8.052941176470588</v>
      </c>
      <c r="I11" s="10" cm="1">
        <f t="array" ref="I11">MEDIAN(IF(dataset!$F$2:$F$2533=A11,IF(dataset!$G$2:$G$2533&lt;&gt;0,dataset!$G$2:$G$2533)))</f>
        <v>8</v>
      </c>
      <c r="J11" s="10" cm="1">
        <f t="array" ref="J11">IFERROR(MODE(IF(dataset!$F$2:$F$2533=A11,IF(dataset!$G$2:$G$2533&lt;&gt;0,dataset!$G$2:$G$2533))),"all unique")</f>
        <v>8.1999999999999993</v>
      </c>
      <c r="K11" s="12">
        <f>IF(ISNUMBER(J11),COUNTIFS(dataset!$F$2:$F$2533,A11,dataset!$G$2:$G$2533,J11),"na")</f>
        <v>3</v>
      </c>
      <c r="L11" s="13">
        <f>IF(ISNUMBER(J11),COUNTIFS(dataset!$F$2:$F$2533,A11,dataset!$G$2:$G$2533,J11)/B11,"na")</f>
        <v>0.17647058823529413</v>
      </c>
      <c r="M11" s="4">
        <f>AVERAGEIFS(dataset!$H$2:$H$2533,dataset!$F$2:$F$2533,genre_dashboard!A11,dataset!$H$2:$H$2533,"&gt;0")</f>
        <v>84</v>
      </c>
      <c r="N11" s="10" cm="1">
        <f t="array" ref="N11">MEDIAN(IF(dataset!$F$2:$F$2533=A11,IF(dataset!$H$2:$H$2533&lt;&gt;0,dataset!$H$2:$H$2533)))</f>
        <v>85</v>
      </c>
      <c r="O11" s="12" cm="1">
        <f t="array" ref="O11">IFERROR(MODE(IF(dataset!$F$2:$F$2533=A11,IF(dataset!$H$2:$H$2533&lt;&gt;0,dataset!$H$2:$H$2533))),"all unique")</f>
        <v>94</v>
      </c>
      <c r="P11" s="12">
        <f>IF(ISNUMBER(O11),COUNTIFS(dataset!$F$2:$F$2533,A11,dataset!$H$2:$H$2533,O11),"na")</f>
        <v>2</v>
      </c>
      <c r="Q11" s="15">
        <f>IF(ISNUMBER(O11),COUNTIFS(dataset!$F$2:$F$2533,A11,dataset!$H$2:$H$2533,O11)/COUNTIFS(dataset!$F$2:$F$2533,A11),"na")</f>
        <v>0.11764705882352941</v>
      </c>
      <c r="R11" s="4">
        <f>AVERAGEIFS(dataset!$I$2:$I$2533,dataset!$F$2:$F$2533,genre_dashboard!A11,dataset!$I$2:$I$2533,"&gt;0")</f>
        <v>64.510769230769228</v>
      </c>
      <c r="S11" s="5" cm="1">
        <f t="array" ref="S11">MEDIAN(IF(dataset!$F$2:$F$2533=A11,IF(dataset!$I$2:$I$2533&lt;&gt;0,dataset!$I$2:$I$2533)))</f>
        <v>15</v>
      </c>
      <c r="T11" s="5" t="str" cm="1">
        <f t="array" ref="T11">IFERROR(MODE(IF(dataset!$F$2:$F$2533=A11,IF(dataset!$I$2:$I$2533&lt;&gt;0,dataset!$I$2:$I$2533))),"all unique")</f>
        <v>all unique</v>
      </c>
    </row>
    <row r="12" spans="1:20">
      <c r="A12" t="s">
        <v>57</v>
      </c>
      <c r="B12">
        <f>COUNTIF(dataset!$F$2:$F$2533,A12)</f>
        <v>103</v>
      </c>
      <c r="C12" s="4">
        <f>AVERAGEIFS(dataset!$E$2:$E$2533,dataset!$F$2:$F$2533,genre_dashboard!A12,dataset!$E$2:$E$2533,"&gt;0")</f>
        <v>122.71844660194175</v>
      </c>
      <c r="D12" s="10" cm="1">
        <f t="array" ref="D12">MEDIAN(IF(dataset!$F$2:$F$2533=A12,IF(dataset!$E$2:$E$2533&lt;&gt;0,dataset!$E$2:$E$2533)))</f>
        <v>121</v>
      </c>
      <c r="E12" s="12" cm="1">
        <f t="array" ref="E12">IFERROR(MODE(IF(dataset!$F$2:$F$2533=A12,IF(dataset!$E$2:$E$2533&lt;&gt;0,dataset!$E$2:$E$2533))),"all unique")</f>
        <v>130</v>
      </c>
      <c r="F12" s="12">
        <f>IF(ISNUMBER(E12),COUNTIFS(dataset!$F$2:$F$2533,A12,dataset!$E$2:$E$2533,E12),"na")</f>
        <v>6</v>
      </c>
      <c r="G12" s="13">
        <f>IF(ISNUMBER(E12),COUNTIFS(dataset!$F$2:$F$2533,A12,dataset!$E$2:$E$2533,E12)/COUNTIFS(dataset!$F$2:$F$2533,A12),"na")</f>
        <v>5.8252427184466021E-2</v>
      </c>
      <c r="H12" s="4">
        <f>AVERAGEIFS(dataset!$G$2:$G$2533,dataset!$F$2:$F$2533,genre_dashboard!A12,dataset!$G$2:$G$2533,"&gt;0")</f>
        <v>7.9912621359223301</v>
      </c>
      <c r="I12" s="10" cm="1">
        <f t="array" ref="I12">MEDIAN(IF(dataset!$F$2:$F$2533=A12,IF(dataset!$G$2:$G$2533&lt;&gt;0,dataset!$G$2:$G$2533)))</f>
        <v>7.9</v>
      </c>
      <c r="J12" s="10" cm="1">
        <f t="array" ref="J12">IFERROR(MODE(IF(dataset!$F$2:$F$2533=A12,IF(dataset!$G$2:$G$2533&lt;&gt;0,dataset!$G$2:$G$2533))),"all unique")</f>
        <v>7.9</v>
      </c>
      <c r="K12" s="12">
        <f>IF(ISNUMBER(J12),COUNTIFS(dataset!$F$2:$F$2533,A12,dataset!$G$2:$G$2533,J12),"na")</f>
        <v>15</v>
      </c>
      <c r="L12" s="13">
        <f>IF(ISNUMBER(J12),COUNTIFS(dataset!$F$2:$F$2533,A12,dataset!$G$2:$G$2533,J12)/B12,"na")</f>
        <v>0.14563106796116504</v>
      </c>
      <c r="M12" s="4">
        <f>AVERAGEIFS(dataset!$H$2:$H$2533,dataset!$F$2:$F$2533,genre_dashboard!A12,dataset!$H$2:$H$2533,"&gt;0")</f>
        <v>79.423529411764704</v>
      </c>
      <c r="N12" s="10" cm="1">
        <f t="array" ref="N12">MEDIAN(IF(dataset!$F$2:$F$2533=A12,IF(dataset!$H$2:$H$2533&lt;&gt;0,dataset!$H$2:$H$2533)))</f>
        <v>81</v>
      </c>
      <c r="O12" s="12" cm="1">
        <f t="array" ref="O12">IFERROR(MODE(IF(dataset!$F$2:$F$2533=A12,IF(dataset!$H$2:$H$2533&lt;&gt;0,dataset!$H$2:$H$2533))),"all unique")</f>
        <v>76</v>
      </c>
      <c r="P12" s="12">
        <f>IF(ISNUMBER(O12),COUNTIFS(dataset!$F$2:$F$2533,A12,dataset!$H$2:$H$2533,O12),"na")</f>
        <v>6</v>
      </c>
      <c r="Q12" s="15">
        <f>IF(ISNUMBER(O12),COUNTIFS(dataset!$F$2:$F$2533,A12,dataset!$H$2:$H$2533,O12)/COUNTIFS(dataset!$F$2:$F$2533,A12),"na")</f>
        <v>5.8252427184466021E-2</v>
      </c>
      <c r="R12" s="4">
        <f>AVERAGEIFS(dataset!$I$2:$I$2533,dataset!$F$2:$F$2533,genre_dashboard!A12,dataset!$I$2:$I$2533,"&gt;0")</f>
        <v>42.347882352941191</v>
      </c>
      <c r="S12" s="5" cm="1">
        <f t="array" ref="S12">MEDIAN(IF(dataset!$F$2:$F$2533=A12,IF(dataset!$I$2:$I$2533&lt;&gt;0,dataset!$I$2:$I$2533)))</f>
        <v>11.9</v>
      </c>
      <c r="T12" s="5" cm="1">
        <f t="array" ref="T12">IFERROR(MODE(IF(dataset!$F$2:$F$2533=A12,IF(dataset!$I$2:$I$2533&lt;&gt;0,dataset!$I$2:$I$2533))),"all unique")</f>
        <v>4.3600000000000003</v>
      </c>
    </row>
    <row r="13" spans="1:20">
      <c r="A13" t="s">
        <v>60</v>
      </c>
      <c r="B13">
        <f>COUNTIF(dataset!$F$2:$F$2533,A13)</f>
        <v>229</v>
      </c>
      <c r="C13" s="4">
        <f>AVERAGEIFS(dataset!$E$2:$E$2533,dataset!$F$2:$F$2533,genre_dashboard!A13,dataset!$E$2:$E$2533,"&gt;0")</f>
        <v>112.92576419213974</v>
      </c>
      <c r="D13" s="10" cm="1">
        <f t="array" ref="D13">MEDIAN(IF(dataset!$F$2:$F$2533=A13,IF(dataset!$E$2:$E$2533&lt;&gt;0,dataset!$E$2:$E$2533)))</f>
        <v>107</v>
      </c>
      <c r="E13" s="12" cm="1">
        <f t="array" ref="E13">IFERROR(MODE(IF(dataset!$F$2:$F$2533=A13,IF(dataset!$E$2:$E$2533&lt;&gt;0,dataset!$E$2:$E$2533))),"all unique")</f>
        <v>100</v>
      </c>
      <c r="F13" s="12">
        <f>IF(ISNUMBER(E13),COUNTIFS(dataset!$F$2:$F$2533,A13,dataset!$E$2:$E$2533,E13),"na")</f>
        <v>8</v>
      </c>
      <c r="G13" s="13">
        <f>IF(ISNUMBER(E13),COUNTIFS(dataset!$F$2:$F$2533,A13,dataset!$E$2:$E$2533,E13)/COUNTIFS(dataset!$F$2:$F$2533,A13),"na")</f>
        <v>3.4934497816593885E-2</v>
      </c>
      <c r="H13" s="4">
        <f>AVERAGEIFS(dataset!$G$2:$G$2533,dataset!$F$2:$F$2533,genre_dashboard!A13,dataset!$G$2:$G$2533,"&gt;0")</f>
        <v>7.9113537117903849</v>
      </c>
      <c r="I13" s="10" cm="1">
        <f t="array" ref="I13">MEDIAN(IF(dataset!$F$2:$F$2533=A13,IF(dataset!$G$2:$G$2533&lt;&gt;0,dataset!$G$2:$G$2533)))</f>
        <v>7.9</v>
      </c>
      <c r="J13" s="10" cm="1">
        <f t="array" ref="J13">IFERROR(MODE(IF(dataset!$F$2:$F$2533=A13,IF(dataset!$G$2:$G$2533&lt;&gt;0,dataset!$G$2:$G$2533))),"all unique")</f>
        <v>7.7</v>
      </c>
      <c r="K13" s="12">
        <f>IF(ISNUMBER(J13),COUNTIFS(dataset!$F$2:$F$2533,A13,dataset!$G$2:$G$2533,J13),"na")</f>
        <v>45</v>
      </c>
      <c r="L13" s="13">
        <f>IF(ISNUMBER(J13),COUNTIFS(dataset!$F$2:$F$2533,A13,dataset!$G$2:$G$2533,J13)/B13,"na")</f>
        <v>0.1965065502183406</v>
      </c>
      <c r="M13" s="4">
        <f>AVERAGEIFS(dataset!$H$2:$H$2533,dataset!$F$2:$F$2533,genre_dashboard!A13,dataset!$H$2:$H$2533,"&gt;0")</f>
        <v>78.326086956521735</v>
      </c>
      <c r="N13" s="10" cm="1">
        <f t="array" ref="N13">MEDIAN(IF(dataset!$F$2:$F$2533=A13,IF(dataset!$H$2:$H$2533&lt;&gt;0,dataset!$H$2:$H$2533)))</f>
        <v>79</v>
      </c>
      <c r="O13" s="12" cm="1">
        <f t="array" ref="O13">IFERROR(MODE(IF(dataset!$F$2:$F$2533=A13,IF(dataset!$H$2:$H$2533&lt;&gt;0,dataset!$H$2:$H$2533))),"all unique")</f>
        <v>83</v>
      </c>
      <c r="P13" s="12">
        <f>IF(ISNUMBER(O13),COUNTIFS(dataset!$F$2:$F$2533,A13,dataset!$H$2:$H$2533,O13),"na")</f>
        <v>12</v>
      </c>
      <c r="Q13" s="15">
        <f>IF(ISNUMBER(O13),COUNTIFS(dataset!$F$2:$F$2533,A13,dataset!$H$2:$H$2533,O13)/COUNTIFS(dataset!$F$2:$F$2533,A13),"na")</f>
        <v>5.2401746724890827E-2</v>
      </c>
      <c r="R13" s="4">
        <f>AVERAGEIFS(dataset!$I$2:$I$2533,dataset!$F$2:$F$2533,genre_dashboard!A13,dataset!$I$2:$I$2533,"&gt;0")</f>
        <v>68.34610810810814</v>
      </c>
      <c r="S13" s="5" cm="1">
        <f t="array" ref="S13">MEDIAN(IF(dataset!$F$2:$F$2533=A13,IF(dataset!$I$2:$I$2533&lt;&gt;0,dataset!$I$2:$I$2533)))</f>
        <v>22.25</v>
      </c>
      <c r="T13" s="5" cm="1">
        <f t="array" ref="T13">IFERROR(MODE(IF(dataset!$F$2:$F$2533=A13,IF(dataset!$I$2:$I$2533&lt;&gt;0,dataset!$I$2:$I$2533))),"all unique")</f>
        <v>0.28000000000000003</v>
      </c>
    </row>
    <row r="14" spans="1:20">
      <c r="A14" t="s">
        <v>70</v>
      </c>
      <c r="B14">
        <f>COUNTIF(dataset!$F$2:$F$2533,A14)</f>
        <v>62</v>
      </c>
      <c r="C14" s="4">
        <f>AVERAGEIFS(dataset!$E$2:$E$2533,dataset!$F$2:$F$2533,genre_dashboard!A14,dataset!$E$2:$E$2533,"&gt;0")</f>
        <v>121.56451612903226</v>
      </c>
      <c r="D14" s="10" cm="1">
        <f t="array" ref="D14">MEDIAN(IF(dataset!$F$2:$F$2533=A14,IF(dataset!$E$2:$E$2533&lt;&gt;0,dataset!$E$2:$E$2533)))</f>
        <v>117.5</v>
      </c>
      <c r="E14" s="12" cm="1">
        <f t="array" ref="E14">IFERROR(MODE(IF(dataset!$F$2:$F$2533=A14,IF(dataset!$E$2:$E$2533&lt;&gt;0,dataset!$E$2:$E$2533))),"all unique")</f>
        <v>124</v>
      </c>
      <c r="F14" s="12">
        <f>IF(ISNUMBER(E14),COUNTIFS(dataset!$F$2:$F$2533,A14,dataset!$E$2:$E$2533,E14),"na")</f>
        <v>2</v>
      </c>
      <c r="G14" s="13">
        <f>IF(ISNUMBER(E14),COUNTIFS(dataset!$F$2:$F$2533,A14,dataset!$E$2:$E$2533,E14)/COUNTIFS(dataset!$F$2:$F$2533,A14),"na")</f>
        <v>3.2258064516129031E-2</v>
      </c>
      <c r="H14" s="4">
        <f>AVERAGEIFS(dataset!$G$2:$G$2533,dataset!$F$2:$F$2533,genre_dashboard!A14,dataset!$G$2:$G$2533,"&gt;0")</f>
        <v>7.925806451612905</v>
      </c>
      <c r="I14" s="10" cm="1">
        <f t="array" ref="I14">MEDIAN(IF(dataset!$F$2:$F$2533=A14,IF(dataset!$G$2:$G$2533&lt;&gt;0,dataset!$G$2:$G$2533)))</f>
        <v>7.9</v>
      </c>
      <c r="J14" s="10" cm="1">
        <f t="array" ref="J14">IFERROR(MODE(IF(dataset!$F$2:$F$2533=A14,IF(dataset!$G$2:$G$2533&lt;&gt;0,dataset!$G$2:$G$2533))),"all unique")</f>
        <v>7.7</v>
      </c>
      <c r="K14" s="12">
        <f>IF(ISNUMBER(J14),COUNTIFS(dataset!$F$2:$F$2533,A14,dataset!$G$2:$G$2533,J14),"na")</f>
        <v>13</v>
      </c>
      <c r="L14" s="13">
        <f>IF(ISNUMBER(J14),COUNTIFS(dataset!$F$2:$F$2533,A14,dataset!$G$2:$G$2533,J14)/B14,"na")</f>
        <v>0.20967741935483872</v>
      </c>
      <c r="M14" s="4">
        <f>AVERAGEIFS(dataset!$H$2:$H$2533,dataset!$F$2:$F$2533,genre_dashboard!A14,dataset!$H$2:$H$2533,"&gt;0")</f>
        <v>75.672727272727272</v>
      </c>
      <c r="N14" s="10" cm="1">
        <f t="array" ref="N14">MEDIAN(IF(dataset!$F$2:$F$2533=A14,IF(dataset!$H$2:$H$2533&lt;&gt;0,dataset!$H$2:$H$2533)))</f>
        <v>78</v>
      </c>
      <c r="O14" s="12" cm="1">
        <f t="array" ref="O14">IFERROR(MODE(IF(dataset!$F$2:$F$2533=A14,IF(dataset!$H$2:$H$2533&lt;&gt;0,dataset!$H$2:$H$2533))),"all unique")</f>
        <v>82</v>
      </c>
      <c r="P14" s="12">
        <f>IF(ISNUMBER(O14),COUNTIFS(dataset!$F$2:$F$2533,A14,dataset!$H$2:$H$2533,O14),"na")</f>
        <v>4</v>
      </c>
      <c r="Q14" s="15">
        <f>IF(ISNUMBER(O14),COUNTIFS(dataset!$F$2:$F$2533,A14,dataset!$H$2:$H$2533,O14)/COUNTIFS(dataset!$F$2:$F$2533,A14),"na")</f>
        <v>6.4516129032258063E-2</v>
      </c>
      <c r="R14" s="4">
        <f>AVERAGEIFS(dataset!$I$2:$I$2533,dataset!$F$2:$F$2533,genre_dashboard!A14,dataset!$I$2:$I$2533,"&gt;0")</f>
        <v>144.99134615384617</v>
      </c>
      <c r="S14" s="5" cm="1">
        <f t="array" ref="S14">MEDIAN(IF(dataset!$F$2:$F$2533=A14,IF(dataset!$I$2:$I$2533&lt;&gt;0,dataset!$I$2:$I$2533)))</f>
        <v>56.59</v>
      </c>
      <c r="T14" s="5" t="str" cm="1">
        <f t="array" ref="T14">IFERROR(MODE(IF(dataset!$F$2:$F$2533=A14,IF(dataset!$I$2:$I$2533&lt;&gt;0,dataset!$I$2:$I$2533))),"all unique")</f>
        <v>all unique</v>
      </c>
    </row>
    <row r="15" spans="1:20">
      <c r="A15" t="s">
        <v>80</v>
      </c>
      <c r="B15">
        <f>COUNTIF(dataset!$F$2:$F$2533,A15)</f>
        <v>50</v>
      </c>
      <c r="C15" s="4">
        <f>AVERAGEIFS(dataset!$E$2:$E$2533,dataset!$F$2:$F$2533,genre_dashboard!A15,dataset!$E$2:$E$2533,"&gt;0")</f>
        <v>133.46</v>
      </c>
      <c r="D15" s="10" cm="1">
        <f t="array" ref="D15">MEDIAN(IF(dataset!$F$2:$F$2533=A15,IF(dataset!$E$2:$E$2533&lt;&gt;0,dataset!$E$2:$E$2533)))</f>
        <v>127</v>
      </c>
      <c r="E15" s="12" cm="1">
        <f t="array" ref="E15">IFERROR(MODE(IF(dataset!$F$2:$F$2533=A15,IF(dataset!$E$2:$E$2533&lt;&gt;0,dataset!$E$2:$E$2533))),"all unique")</f>
        <v>95</v>
      </c>
      <c r="F15" s="12">
        <f>IF(ISNUMBER(E15),COUNTIFS(dataset!$F$2:$F$2533,A15,dataset!$E$2:$E$2533,E15),"na")</f>
        <v>2</v>
      </c>
      <c r="G15" s="13">
        <f>IF(ISNUMBER(E15),COUNTIFS(dataset!$F$2:$F$2533,A15,dataset!$E$2:$E$2533,E15)/COUNTIFS(dataset!$F$2:$F$2533,A15),"na")</f>
        <v>0.04</v>
      </c>
      <c r="H15" s="4">
        <f>AVERAGEIFS(dataset!$G$2:$G$2533,dataset!$F$2:$F$2533,genre_dashboard!A15,dataset!$G$2:$G$2533,"&gt;0")</f>
        <v>8.0499999999999972</v>
      </c>
      <c r="I15" s="10" cm="1">
        <f t="array" ref="I15">MEDIAN(IF(dataset!$F$2:$F$2533=A15,IF(dataset!$G$2:$G$2533&lt;&gt;0,dataset!$G$2:$G$2533)))</f>
        <v>8.1</v>
      </c>
      <c r="J15" s="10" cm="1">
        <f t="array" ref="J15">IFERROR(MODE(IF(dataset!$F$2:$F$2533=A15,IF(dataset!$G$2:$G$2533&lt;&gt;0,dataset!$G$2:$G$2533))),"all unique")</f>
        <v>8.1</v>
      </c>
      <c r="K15" s="12">
        <f>IF(ISNUMBER(J15),COUNTIFS(dataset!$F$2:$F$2533,A15,dataset!$G$2:$G$2533,J15),"na")</f>
        <v>9</v>
      </c>
      <c r="L15" s="13">
        <f>IF(ISNUMBER(J15),COUNTIFS(dataset!$F$2:$F$2533,A15,dataset!$G$2:$G$2533,J15)/B15,"na")</f>
        <v>0.18</v>
      </c>
      <c r="M15" s="4">
        <f>AVERAGEIFS(dataset!$H$2:$H$2533,dataset!$F$2:$F$2533,genre_dashboard!A15,dataset!$H$2:$H$2533,"&gt;0")</f>
        <v>82.444444444444443</v>
      </c>
      <c r="N15" s="10" cm="1">
        <f t="array" ref="N15">MEDIAN(IF(dataset!$F$2:$F$2533=A15,IF(dataset!$H$2:$H$2533&lt;&gt;0,dataset!$H$2:$H$2533)))</f>
        <v>86</v>
      </c>
      <c r="O15" s="12" cm="1">
        <f t="array" ref="O15">IFERROR(MODE(IF(dataset!$F$2:$F$2533=A15,IF(dataset!$H$2:$H$2533&lt;&gt;0,dataset!$H$2:$H$2533))),"all unique")</f>
        <v>97</v>
      </c>
      <c r="P15" s="12">
        <f>IF(ISNUMBER(O15),COUNTIFS(dataset!$F$2:$F$2533,A15,dataset!$H$2:$H$2533,O15),"na")</f>
        <v>4</v>
      </c>
      <c r="Q15" s="15">
        <f>IF(ISNUMBER(O15),COUNTIFS(dataset!$F$2:$F$2533,A15,dataset!$H$2:$H$2533,O15)/COUNTIFS(dataset!$F$2:$F$2533,A15),"na")</f>
        <v>0.08</v>
      </c>
      <c r="R15" s="4">
        <f>AVERAGEIFS(dataset!$I$2:$I$2533,dataset!$F$2:$F$2533,genre_dashboard!A15,dataset!$I$2:$I$2533,"&gt;0")</f>
        <v>43.514857142857146</v>
      </c>
      <c r="S15" s="5" cm="1">
        <f t="array" ref="S15">MEDIAN(IF(dataset!$F$2:$F$2533=A15,IF(dataset!$I$2:$I$2533&lt;&gt;0,dataset!$I$2:$I$2533)))</f>
        <v>22.24</v>
      </c>
      <c r="T15" s="5" t="str" cm="1">
        <f t="array" ref="T15">IFERROR(MODE(IF(dataset!$F$2:$F$2533=A15,IF(dataset!$I$2:$I$2533&lt;&gt;0,dataset!$I$2:$I$2533))),"all unique")</f>
        <v>all unique</v>
      </c>
    </row>
    <row r="16" spans="1:20">
      <c r="A16" t="s">
        <v>83</v>
      </c>
      <c r="B16">
        <f>COUNTIF(dataset!$F$2:$F$2533,A16)</f>
        <v>141</v>
      </c>
      <c r="C16" s="4">
        <f>AVERAGEIFS(dataset!$E$2:$E$2533,dataset!$F$2:$F$2533,genre_dashboard!A16,dataset!$E$2:$E$2533,"&gt;0")</f>
        <v>120.46808510638297</v>
      </c>
      <c r="D16" s="10" cm="1">
        <f t="array" ref="D16">MEDIAN(IF(dataset!$F$2:$F$2533=A16,IF(dataset!$E$2:$E$2533&lt;&gt;0,dataset!$E$2:$E$2533)))</f>
        <v>118</v>
      </c>
      <c r="E16" s="12" cm="1">
        <f t="array" ref="E16">IFERROR(MODE(IF(dataset!$F$2:$F$2533=A16,IF(dataset!$E$2:$E$2533&lt;&gt;0,dataset!$E$2:$E$2533))),"all unique")</f>
        <v>108</v>
      </c>
      <c r="F16" s="12">
        <f>IF(ISNUMBER(E16),COUNTIFS(dataset!$F$2:$F$2533,A16,dataset!$E$2:$E$2533,E16),"na")</f>
        <v>7</v>
      </c>
      <c r="G16" s="13">
        <f>IF(ISNUMBER(E16),COUNTIFS(dataset!$F$2:$F$2533,A16,dataset!$E$2:$E$2533,E16)/COUNTIFS(dataset!$F$2:$F$2533,A16),"na")</f>
        <v>4.9645390070921988E-2</v>
      </c>
      <c r="H16" s="4">
        <f>AVERAGEIFS(dataset!$G$2:$G$2533,dataset!$F$2:$F$2533,genre_dashboard!A16,dataset!$G$2:$G$2533,"&gt;0")</f>
        <v>7.929787234042549</v>
      </c>
      <c r="I16" s="10" cm="1">
        <f t="array" ref="I16">MEDIAN(IF(dataset!$F$2:$F$2533=A16,IF(dataset!$G$2:$G$2533&lt;&gt;0,dataset!$G$2:$G$2533)))</f>
        <v>7.9</v>
      </c>
      <c r="J16" s="10" cm="1">
        <f t="array" ref="J16">IFERROR(MODE(IF(dataset!$F$2:$F$2533=A16,IF(dataset!$G$2:$G$2533&lt;&gt;0,dataset!$G$2:$G$2533))),"all unique")</f>
        <v>7.7</v>
      </c>
      <c r="K16" s="12">
        <f>IF(ISNUMBER(J16),COUNTIFS(dataset!$F$2:$F$2533,A16,dataset!$G$2:$G$2533,J16),"na")</f>
        <v>32</v>
      </c>
      <c r="L16" s="13">
        <f>IF(ISNUMBER(J16),COUNTIFS(dataset!$F$2:$F$2533,A16,dataset!$G$2:$G$2533,J16)/B16,"na")</f>
        <v>0.22695035460992907</v>
      </c>
      <c r="M16" s="4">
        <f>AVERAGEIFS(dataset!$H$2:$H$2533,dataset!$F$2:$F$2533,genre_dashboard!A16,dataset!$H$2:$H$2533,"&gt;0")</f>
        <v>77.820512820512818</v>
      </c>
      <c r="N16" s="10" cm="1">
        <f t="array" ref="N16">MEDIAN(IF(dataset!$F$2:$F$2533=A16,IF(dataset!$H$2:$H$2533&lt;&gt;0,dataset!$H$2:$H$2533)))</f>
        <v>80</v>
      </c>
      <c r="O16" s="12" cm="1">
        <f t="array" ref="O16">IFERROR(MODE(IF(dataset!$F$2:$F$2533=A16,IF(dataset!$H$2:$H$2533&lt;&gt;0,dataset!$H$2:$H$2533))),"all unique")</f>
        <v>86</v>
      </c>
      <c r="P16" s="12">
        <f>IF(ISNUMBER(O16),COUNTIFS(dataset!$F$2:$F$2533,A16,dataset!$H$2:$H$2533,O16),"na")</f>
        <v>8</v>
      </c>
      <c r="Q16" s="15">
        <f>IF(ISNUMBER(O16),COUNTIFS(dataset!$F$2:$F$2533,A16,dataset!$H$2:$H$2533,O16)/COUNTIFS(dataset!$F$2:$F$2533,A16),"na")</f>
        <v>5.6737588652482268E-2</v>
      </c>
      <c r="R16" s="4">
        <f>AVERAGEIFS(dataset!$I$2:$I$2533,dataset!$F$2:$F$2533,genre_dashboard!A16,dataset!$I$2:$I$2533,"&gt;0")</f>
        <v>58.906754385964881</v>
      </c>
      <c r="S16" s="5" cm="1">
        <f t="array" ref="S16">MEDIAN(IF(dataset!$F$2:$F$2533=A16,IF(dataset!$I$2:$I$2533&lt;&gt;0,dataset!$I$2:$I$2533)))</f>
        <v>25.22</v>
      </c>
      <c r="T16" s="5" cm="1">
        <f t="array" ref="T16">IFERROR(MODE(IF(dataset!$F$2:$F$2533=A16,IF(dataset!$I$2:$I$2533&lt;&gt;0,dataset!$I$2:$I$2533))),"all unique")</f>
        <v>0.03</v>
      </c>
    </row>
    <row r="17" spans="1:20">
      <c r="A17" t="s">
        <v>88</v>
      </c>
      <c r="B17">
        <f>COUNTIF(dataset!$F$2:$F$2533,A17)</f>
        <v>52</v>
      </c>
      <c r="C17" s="4">
        <f>AVERAGEIFS(dataset!$E$2:$E$2533,dataset!$F$2:$F$2533,genre_dashboard!A17,dataset!$E$2:$E$2533,"&gt;0")</f>
        <v>118.46153846153847</v>
      </c>
      <c r="D17" s="10" cm="1">
        <f t="array" ref="D17">MEDIAN(IF(dataset!$F$2:$F$2533=A17,IF(dataset!$E$2:$E$2533&lt;&gt;0,dataset!$E$2:$E$2533)))</f>
        <v>111.5</v>
      </c>
      <c r="E17" s="12" cm="1">
        <f t="array" ref="E17">IFERROR(MODE(IF(dataset!$F$2:$F$2533=A17,IF(dataset!$E$2:$E$2533&lt;&gt;0,dataset!$E$2:$E$2533))),"all unique")</f>
        <v>103</v>
      </c>
      <c r="F17" s="12">
        <f>IF(ISNUMBER(E17),COUNTIFS(dataset!$F$2:$F$2533,A17,dataset!$E$2:$E$2533,E17),"na")</f>
        <v>4</v>
      </c>
      <c r="G17" s="13">
        <f>IF(ISNUMBER(E17),COUNTIFS(dataset!$F$2:$F$2533,A17,dataset!$E$2:$E$2533,E17)/COUNTIFS(dataset!$F$2:$F$2533,A17),"na")</f>
        <v>7.6923076923076927E-2</v>
      </c>
      <c r="H17" s="4">
        <f>AVERAGEIFS(dataset!$G$2:$G$2533,dataset!$F$2:$F$2533,genre_dashboard!A17,dataset!$G$2:$G$2533,"&gt;0")</f>
        <v>7.9326923076923084</v>
      </c>
      <c r="I17" s="10" cm="1">
        <f t="array" ref="I17">MEDIAN(IF(dataset!$F$2:$F$2533=A17,IF(dataset!$G$2:$G$2533&lt;&gt;0,dataset!$G$2:$G$2533)))</f>
        <v>7.9</v>
      </c>
      <c r="J17" s="10" cm="1">
        <f t="array" ref="J17">IFERROR(MODE(IF(dataset!$F$2:$F$2533=A17,IF(dataset!$G$2:$G$2533&lt;&gt;0,dataset!$G$2:$G$2533))),"all unique")</f>
        <v>7.8</v>
      </c>
      <c r="K17" s="12">
        <f>IF(ISNUMBER(J17),COUNTIFS(dataset!$F$2:$F$2533,A17,dataset!$G$2:$G$2533,J17),"na")</f>
        <v>11</v>
      </c>
      <c r="L17" s="13">
        <f>IF(ISNUMBER(J17),COUNTIFS(dataset!$F$2:$F$2533,A17,dataset!$G$2:$G$2533,J17)/B17,"na")</f>
        <v>0.21153846153846154</v>
      </c>
      <c r="M17" s="4">
        <f>AVERAGEIFS(dataset!$H$2:$H$2533,dataset!$F$2:$F$2533,genre_dashboard!A17,dataset!$H$2:$H$2533,"&gt;0")</f>
        <v>78.630434782608702</v>
      </c>
      <c r="N17" s="10" cm="1">
        <f t="array" ref="N17">MEDIAN(IF(dataset!$F$2:$F$2533=A17,IF(dataset!$H$2:$H$2533&lt;&gt;0,dataset!$H$2:$H$2533)))</f>
        <v>79</v>
      </c>
      <c r="O17" s="12" cm="1">
        <f t="array" ref="O17">IFERROR(MODE(IF(dataset!$F$2:$F$2533=A17,IF(dataset!$H$2:$H$2533&lt;&gt;0,dataset!$H$2:$H$2533))),"all unique")</f>
        <v>67</v>
      </c>
      <c r="P17" s="12">
        <f>IF(ISNUMBER(O17),COUNTIFS(dataset!$F$2:$F$2533,A17,dataset!$H$2:$H$2533,O17),"na")</f>
        <v>4</v>
      </c>
      <c r="Q17" s="15">
        <f>IF(ISNUMBER(O17),COUNTIFS(dataset!$F$2:$F$2533,A17,dataset!$H$2:$H$2533,O17)/COUNTIFS(dataset!$F$2:$F$2533,A17),"na")</f>
        <v>7.6923076923076927E-2</v>
      </c>
      <c r="R17" s="4">
        <f>AVERAGEIFS(dataset!$I$2:$I$2533,dataset!$F$2:$F$2533,genre_dashboard!A17,dataset!$I$2:$I$2533,"&gt;0")</f>
        <v>94.894318181818193</v>
      </c>
      <c r="S17" s="5" cm="1">
        <f t="array" ref="S17">MEDIAN(IF(dataset!$F$2:$F$2533=A17,IF(dataset!$I$2:$I$2533&lt;&gt;0,dataset!$I$2:$I$2533)))</f>
        <v>42.974999999999994</v>
      </c>
      <c r="T17" s="5" cm="1">
        <f t="array" ref="T17">IFERROR(MODE(IF(dataset!$F$2:$F$2533=A17,IF(dataset!$I$2:$I$2533&lt;&gt;0,dataset!$I$2:$I$2533))),"all unique")</f>
        <v>1.1100000000000001</v>
      </c>
    </row>
    <row r="18" spans="1:20">
      <c r="A18" t="s">
        <v>106</v>
      </c>
      <c r="B18">
        <f>COUNTIF(dataset!$F$2:$F$2533,A18)</f>
        <v>33</v>
      </c>
      <c r="C18" s="4">
        <f>AVERAGEIFS(dataset!$E$2:$E$2533,dataset!$F$2:$F$2533,genre_dashboard!A18,dataset!$E$2:$E$2533,"&gt;0")</f>
        <v>102.06060606060606</v>
      </c>
      <c r="D18" s="10" cm="1">
        <f t="array" ref="D18">MEDIAN(IF(dataset!$F$2:$F$2533=A18,IF(dataset!$E$2:$E$2533&lt;&gt;0,dataset!$E$2:$E$2533)))</f>
        <v>103</v>
      </c>
      <c r="E18" s="12" cm="1">
        <f t="array" ref="E18">IFERROR(MODE(IF(dataset!$F$2:$F$2533=A18,IF(dataset!$E$2:$E$2533&lt;&gt;0,dataset!$E$2:$E$2533))),"all unique")</f>
        <v>104</v>
      </c>
      <c r="F18" s="12">
        <f>IF(ISNUMBER(E18),COUNTIFS(dataset!$F$2:$F$2533,A18,dataset!$E$2:$E$2533,E18),"na")</f>
        <v>3</v>
      </c>
      <c r="G18" s="13">
        <f>IF(ISNUMBER(E18),COUNTIFS(dataset!$F$2:$F$2533,A18,dataset!$E$2:$E$2533,E18)/COUNTIFS(dataset!$F$2:$F$2533,A18),"na")</f>
        <v>9.0909090909090912E-2</v>
      </c>
      <c r="H18" s="4">
        <f>AVERAGEIFS(dataset!$G$2:$G$2533,dataset!$F$2:$F$2533,genre_dashboard!A18,dataset!$G$2:$G$2533,"&gt;0")</f>
        <v>7.8757575757575768</v>
      </c>
      <c r="I18" s="10" cm="1">
        <f t="array" ref="I18">MEDIAN(IF(dataset!$F$2:$F$2533=A18,IF(dataset!$G$2:$G$2533&lt;&gt;0,dataset!$G$2:$G$2533)))</f>
        <v>7.8</v>
      </c>
      <c r="J18" s="10" cm="1">
        <f t="array" ref="J18">IFERROR(MODE(IF(dataset!$F$2:$F$2533=A18,IF(dataset!$G$2:$G$2533&lt;&gt;0,dataset!$G$2:$G$2533))),"all unique")</f>
        <v>7.8</v>
      </c>
      <c r="K18" s="12">
        <f>IF(ISNUMBER(J18),COUNTIFS(dataset!$F$2:$F$2533,A18,dataset!$G$2:$G$2533,J18),"na")</f>
        <v>8</v>
      </c>
      <c r="L18" s="13">
        <f>IF(ISNUMBER(J18),COUNTIFS(dataset!$F$2:$F$2533,A18,dataset!$G$2:$G$2533,J18)/B18,"na")</f>
        <v>0.24242424242424243</v>
      </c>
      <c r="M18" s="4">
        <f>AVERAGEIFS(dataset!$H$2:$H$2533,dataset!$F$2:$F$2533,genre_dashboard!A18,dataset!$H$2:$H$2533,"&gt;0")</f>
        <v>79.103448275862064</v>
      </c>
      <c r="N18" s="10" cm="1">
        <f t="array" ref="N18">MEDIAN(IF(dataset!$F$2:$F$2533=A18,IF(dataset!$H$2:$H$2533&lt;&gt;0,dataset!$H$2:$H$2533)))</f>
        <v>81</v>
      </c>
      <c r="O18" s="12" cm="1">
        <f t="array" ref="O18">IFERROR(MODE(IF(dataset!$F$2:$F$2533=A18,IF(dataset!$H$2:$H$2533&lt;&gt;0,dataset!$H$2:$H$2533))),"all unique")</f>
        <v>89</v>
      </c>
      <c r="P18" s="12">
        <f>IF(ISNUMBER(O18),COUNTIFS(dataset!$F$2:$F$2533,A18,dataset!$H$2:$H$2533,O18),"na")</f>
        <v>2</v>
      </c>
      <c r="Q18" s="15">
        <f>IF(ISNUMBER(O18),COUNTIFS(dataset!$F$2:$F$2533,A18,dataset!$H$2:$H$2533,O18)/COUNTIFS(dataset!$F$2:$F$2533,A18),"na")</f>
        <v>6.0606060606060608E-2</v>
      </c>
      <c r="R18" s="4">
        <f>AVERAGEIFS(dataset!$I$2:$I$2533,dataset!$F$2:$F$2533,genre_dashboard!A18,dataset!$I$2:$I$2533,"&gt;0")</f>
        <v>36.91846153846155</v>
      </c>
      <c r="S18" s="5" cm="1">
        <f t="array" ref="S18">MEDIAN(IF(dataset!$F$2:$F$2533=A18,IF(dataset!$I$2:$I$2533&lt;&gt;0,dataset!$I$2:$I$2533)))</f>
        <v>12.469999999999999</v>
      </c>
      <c r="T18" s="5" t="str" cm="1">
        <f t="array" ref="T18">IFERROR(MODE(IF(dataset!$F$2:$F$2533=A18,IF(dataset!$I$2:$I$2533&lt;&gt;0,dataset!$I$2:$I$2533))),"all unique")</f>
        <v>all unique</v>
      </c>
    </row>
    <row r="19" spans="1:20">
      <c r="A19" t="s">
        <v>112</v>
      </c>
      <c r="B19">
        <f>COUNTIF(dataset!$F$2:$F$2533,A19)</f>
        <v>31</v>
      </c>
      <c r="C19" s="4">
        <f>AVERAGEIFS(dataset!$E$2:$E$2533,dataset!$F$2:$F$2533,genre_dashboard!A19,dataset!$E$2:$E$2533,"&gt;0")</f>
        <v>120.19354838709677</v>
      </c>
      <c r="D19" s="10" cm="1">
        <f t="array" ref="D19">MEDIAN(IF(dataset!$F$2:$F$2533=A19,IF(dataset!$E$2:$E$2533&lt;&gt;0,dataset!$E$2:$E$2533)))</f>
        <v>120</v>
      </c>
      <c r="E19" s="12" cm="1">
        <f t="array" ref="E19">IFERROR(MODE(IF(dataset!$F$2:$F$2533=A19,IF(dataset!$E$2:$E$2533&lt;&gt;0,dataset!$E$2:$E$2533))),"all unique")</f>
        <v>106</v>
      </c>
      <c r="F19" s="12">
        <f>IF(ISNUMBER(E19),COUNTIFS(dataset!$F$2:$F$2533,A19,dataset!$E$2:$E$2533,E19),"na")</f>
        <v>2</v>
      </c>
      <c r="G19" s="13">
        <f>IF(ISNUMBER(E19),COUNTIFS(dataset!$F$2:$F$2533,A19,dataset!$E$2:$E$2533,E19)/COUNTIFS(dataset!$F$2:$F$2533,A19),"na")</f>
        <v>6.4516129032258063E-2</v>
      </c>
      <c r="H19" s="4">
        <f>AVERAGEIFS(dataset!$G$2:$G$2533,dataset!$F$2:$F$2533,genre_dashboard!A19,dataset!$G$2:$G$2533,"&gt;0")</f>
        <v>7.9096774193548391</v>
      </c>
      <c r="I19" s="10" cm="1">
        <f t="array" ref="I19">MEDIAN(IF(dataset!$F$2:$F$2533=A19,IF(dataset!$G$2:$G$2533&lt;&gt;0,dataset!$G$2:$G$2533)))</f>
        <v>7.9</v>
      </c>
      <c r="J19" s="10" cm="1">
        <f t="array" ref="J19">IFERROR(MODE(IF(dataset!$F$2:$F$2533=A19,IF(dataset!$G$2:$G$2533&lt;&gt;0,dataset!$G$2:$G$2533))),"all unique")</f>
        <v>7.8</v>
      </c>
      <c r="K19" s="12">
        <f>IF(ISNUMBER(J19),COUNTIFS(dataset!$F$2:$F$2533,A19,dataset!$G$2:$G$2533,J19),"na")</f>
        <v>6</v>
      </c>
      <c r="L19" s="13">
        <f>IF(ISNUMBER(J19),COUNTIFS(dataset!$F$2:$F$2533,A19,dataset!$G$2:$G$2533,J19)/B19,"na")</f>
        <v>0.19354838709677419</v>
      </c>
      <c r="M19" s="4">
        <f>AVERAGEIFS(dataset!$H$2:$H$2533,dataset!$F$2:$F$2533,genre_dashboard!A19,dataset!$H$2:$H$2533,"&gt;0")</f>
        <v>77.821428571428569</v>
      </c>
      <c r="N19" s="10" cm="1">
        <f t="array" ref="N19">MEDIAN(IF(dataset!$F$2:$F$2533=A19,IF(dataset!$H$2:$H$2533&lt;&gt;0,dataset!$H$2:$H$2533)))</f>
        <v>81</v>
      </c>
      <c r="O19" s="12" cm="1">
        <f t="array" ref="O19">IFERROR(MODE(IF(dataset!$F$2:$F$2533=A19,IF(dataset!$H$2:$H$2533&lt;&gt;0,dataset!$H$2:$H$2533))),"all unique")</f>
        <v>72</v>
      </c>
      <c r="P19" s="12">
        <f>IF(ISNUMBER(O19),COUNTIFS(dataset!$F$2:$F$2533,A19,dataset!$H$2:$H$2533,O19),"na")</f>
        <v>3</v>
      </c>
      <c r="Q19" s="15">
        <f>IF(ISNUMBER(O19),COUNTIFS(dataset!$F$2:$F$2533,A19,dataset!$H$2:$H$2533,O19)/COUNTIFS(dataset!$F$2:$F$2533,A19),"na")</f>
        <v>9.6774193548387094E-2</v>
      </c>
      <c r="R19" s="4">
        <f>AVERAGEIFS(dataset!$I$2:$I$2533,dataset!$F$2:$F$2533,genre_dashboard!A19,dataset!$I$2:$I$2533,"&gt;0")</f>
        <v>39.781785714285711</v>
      </c>
      <c r="S19" s="5" cm="1">
        <f t="array" ref="S19">MEDIAN(IF(dataset!$F$2:$F$2533=A19,IF(dataset!$I$2:$I$2533&lt;&gt;0,dataset!$I$2:$I$2533)))</f>
        <v>11.995000000000001</v>
      </c>
      <c r="T19" s="5" t="str" cm="1">
        <f t="array" ref="T19">IFERROR(MODE(IF(dataset!$F$2:$F$2533=A19,IF(dataset!$I$2:$I$2533&lt;&gt;0,dataset!$I$2:$I$2533))),"all unique")</f>
        <v>all unique</v>
      </c>
    </row>
    <row r="20" spans="1:20">
      <c r="A20" t="s">
        <v>176</v>
      </c>
      <c r="B20">
        <f>COUNTIF(dataset!$F$2:$F$2533,A20)</f>
        <v>22</v>
      </c>
      <c r="C20" s="4">
        <f>AVERAGEIFS(dataset!$E$2:$E$2533,dataset!$F$2:$F$2533,genre_dashboard!A20,dataset!$E$2:$E$2533,"&gt;0")</f>
        <v>101.59090909090909</v>
      </c>
      <c r="D20" s="10" cm="1">
        <f t="array" ref="D20">MEDIAN(IF(dataset!$F$2:$F$2533=A20,IF(dataset!$E$2:$E$2533&lt;&gt;0,dataset!$E$2:$E$2533)))</f>
        <v>100.5</v>
      </c>
      <c r="E20" s="12" cm="1">
        <f t="array" ref="E20">IFERROR(MODE(IF(dataset!$F$2:$F$2533=A20,IF(dataset!$E$2:$E$2533&lt;&gt;0,dataset!$E$2:$E$2533))),"all unique")</f>
        <v>111</v>
      </c>
      <c r="F20" s="12">
        <f>IF(ISNUMBER(E20),COUNTIFS(dataset!$F$2:$F$2533,A20,dataset!$E$2:$E$2533,E20),"na")</f>
        <v>2</v>
      </c>
      <c r="G20" s="13">
        <f>IF(ISNUMBER(E20),COUNTIFS(dataset!$F$2:$F$2533,A20,dataset!$E$2:$E$2533,E20)/COUNTIFS(dataset!$F$2:$F$2533,A20),"na")</f>
        <v>9.0909090909090912E-2</v>
      </c>
      <c r="H20" s="4">
        <f>AVERAGEIFS(dataset!$G$2:$G$2533,dataset!$F$2:$F$2533,genre_dashboard!A20,dataset!$G$2:$G$2533,"&gt;0")</f>
        <v>7.9772727272727311</v>
      </c>
      <c r="I20" s="10" cm="1">
        <f t="array" ref="I20">MEDIAN(IF(dataset!$F$2:$F$2533=A20,IF(dataset!$G$2:$G$2533&lt;&gt;0,dataset!$G$2:$G$2533)))</f>
        <v>7.9</v>
      </c>
      <c r="J20" s="10" cm="1">
        <f t="array" ref="J20">IFERROR(MODE(IF(dataset!$F$2:$F$2533=A20,IF(dataset!$G$2:$G$2533&lt;&gt;0,dataset!$G$2:$G$2533))),"all unique")</f>
        <v>7.9</v>
      </c>
      <c r="K20" s="12">
        <f>IF(ISNUMBER(J20),COUNTIFS(dataset!$F$2:$F$2533,A20,dataset!$G$2:$G$2533,J20),"na")</f>
        <v>9</v>
      </c>
      <c r="L20" s="13">
        <f>IF(ISNUMBER(J20),COUNTIFS(dataset!$F$2:$F$2533,A20,dataset!$G$2:$G$2533,J20)/B20,"na")</f>
        <v>0.40909090909090912</v>
      </c>
      <c r="M20" s="4">
        <f>AVERAGEIFS(dataset!$H$2:$H$2533,dataset!$F$2:$F$2533,genre_dashboard!A20,dataset!$H$2:$H$2533,"&gt;0")</f>
        <v>91.333333333333329</v>
      </c>
      <c r="N20" s="10" cm="1">
        <f t="array" ref="N20">MEDIAN(IF(dataset!$F$2:$F$2533=A20,IF(dataset!$H$2:$H$2533&lt;&gt;0,dataset!$H$2:$H$2533)))</f>
        <v>92.5</v>
      </c>
      <c r="O20" s="12" cm="1">
        <f t="array" ref="O20">IFERROR(MODE(IF(dataset!$F$2:$F$2533=A20,IF(dataset!$H$2:$H$2533&lt;&gt;0,dataset!$H$2:$H$2533))),"all unique")</f>
        <v>97</v>
      </c>
      <c r="P20" s="12">
        <f>IF(ISNUMBER(O20),COUNTIFS(dataset!$F$2:$F$2533,A20,dataset!$H$2:$H$2533,O20),"na")</f>
        <v>3</v>
      </c>
      <c r="Q20" s="15">
        <f>IF(ISNUMBER(O20),COUNTIFS(dataset!$F$2:$F$2533,A20,dataset!$H$2:$H$2533,O20)/COUNTIFS(dataset!$F$2:$F$2533,A20),"na")</f>
        <v>0.13636363636363635</v>
      </c>
      <c r="R20" s="4">
        <f>AVERAGEIFS(dataset!$I$2:$I$2533,dataset!$F$2:$F$2533,genre_dashboard!A20,dataset!$I$2:$I$2533,"&gt;0")</f>
        <v>4.8291666666666666</v>
      </c>
      <c r="S20" s="5" cm="1">
        <f t="array" ref="S20">MEDIAN(IF(dataset!$F$2:$F$2533=A20,IF(dataset!$I$2:$I$2533&lt;&gt;0,dataset!$I$2:$I$2533)))</f>
        <v>4.3600000000000003</v>
      </c>
      <c r="T20" s="5" cm="1">
        <f t="array" ref="T20">IFERROR(MODE(IF(dataset!$F$2:$F$2533=A20,IF(dataset!$I$2:$I$2533&lt;&gt;0,dataset!$I$2:$I$2533))),"all unique")</f>
        <v>4.3600000000000003</v>
      </c>
    </row>
    <row r="21" spans="1:20">
      <c r="A21" t="s">
        <v>237</v>
      </c>
      <c r="B21">
        <f>COUNTIF(dataset!$F$2:$F$2533,A21)</f>
        <v>16</v>
      </c>
      <c r="C21" s="4">
        <f>AVERAGEIFS(dataset!$E$2:$E$2533,dataset!$F$2:$F$2533,genre_dashboard!A21,dataset!$E$2:$E$2533,"&gt;0")</f>
        <v>141.5625</v>
      </c>
      <c r="D21" s="10" cm="1">
        <f t="array" ref="D21">MEDIAN(IF(dataset!$F$2:$F$2533=A21,IF(dataset!$E$2:$E$2533&lt;&gt;0,dataset!$E$2:$E$2533)))</f>
        <v>132</v>
      </c>
      <c r="E21" s="12" t="str" cm="1">
        <f t="array" ref="E21">IFERROR(MODE(IF(dataset!$F$2:$F$2533=A21,IF(dataset!$E$2:$E$2533&lt;&gt;0,dataset!$E$2:$E$2533))),"all unique")</f>
        <v>all unique</v>
      </c>
      <c r="F21" s="12" t="str">
        <f>IF(ISNUMBER(E21),COUNTIFS(dataset!$F$2:$F$2533,A21,dataset!$E$2:$E$2533,E21),"na")</f>
        <v>na</v>
      </c>
      <c r="G21" s="13" t="str">
        <f>IF(ISNUMBER(E21),COUNTIFS(dataset!$F$2:$F$2533,A21,dataset!$E$2:$E$2533,E21)/COUNTIFS(dataset!$F$2:$F$2533,A21),"na")</f>
        <v>na</v>
      </c>
      <c r="H21" s="4">
        <f>AVERAGEIFS(dataset!$G$2:$G$2533,dataset!$F$2:$F$2533,genre_dashboard!A21,dataset!$G$2:$G$2533,"&gt;0")</f>
        <v>7.9437499999999988</v>
      </c>
      <c r="I21" s="10" cm="1">
        <f t="array" ref="I21">MEDIAN(IF(dataset!$F$2:$F$2533=A21,IF(dataset!$G$2:$G$2533&lt;&gt;0,dataset!$G$2:$G$2533)))</f>
        <v>7.85</v>
      </c>
      <c r="J21" s="10" cm="1">
        <f t="array" ref="J21">IFERROR(MODE(IF(dataset!$F$2:$F$2533=A21,IF(dataset!$G$2:$G$2533&lt;&gt;0,dataset!$G$2:$G$2533))),"all unique")</f>
        <v>7.8</v>
      </c>
      <c r="K21" s="12">
        <f>IF(ISNUMBER(J21),COUNTIFS(dataset!$F$2:$F$2533,A21,dataset!$G$2:$G$2533,J21),"na")</f>
        <v>8</v>
      </c>
      <c r="L21" s="13">
        <f>IF(ISNUMBER(J21),COUNTIFS(dataset!$F$2:$F$2533,A21,dataset!$G$2:$G$2533,J21)/B21,"na")</f>
        <v>0.5</v>
      </c>
      <c r="M21" s="4">
        <f>AVERAGEIFS(dataset!$H$2:$H$2533,dataset!$F$2:$F$2533,genre_dashboard!A21,dataset!$H$2:$H$2533,"&gt;0")</f>
        <v>77.25</v>
      </c>
      <c r="N21" s="10" cm="1">
        <f t="array" ref="N21">MEDIAN(IF(dataset!$F$2:$F$2533=A21,IF(dataset!$H$2:$H$2533&lt;&gt;0,dataset!$H$2:$H$2533)))</f>
        <v>76</v>
      </c>
      <c r="O21" s="12" cm="1">
        <f t="array" ref="O21">IFERROR(MODE(IF(dataset!$F$2:$F$2533=A21,IF(dataset!$H$2:$H$2533&lt;&gt;0,dataset!$H$2:$H$2533))),"all unique")</f>
        <v>67</v>
      </c>
      <c r="P21" s="12">
        <f>IF(ISNUMBER(O21),COUNTIFS(dataset!$F$2:$F$2533,A21,dataset!$H$2:$H$2533,O21),"na")</f>
        <v>3</v>
      </c>
      <c r="Q21" s="15">
        <f>IF(ISNUMBER(O21),COUNTIFS(dataset!$F$2:$F$2533,A21,dataset!$H$2:$H$2533,O21)/COUNTIFS(dataset!$F$2:$F$2533,A21),"na")</f>
        <v>0.1875</v>
      </c>
      <c r="R21" s="4">
        <f>AVERAGEIFS(dataset!$I$2:$I$2533,dataset!$F$2:$F$2533,genre_dashboard!A21,dataset!$I$2:$I$2533,"&gt;0")</f>
        <v>18.697857142857146</v>
      </c>
      <c r="S21" s="5" cm="1">
        <f t="array" ref="S21">MEDIAN(IF(dataset!$F$2:$F$2533=A21,IF(dataset!$I$2:$I$2533&lt;&gt;0,dataset!$I$2:$I$2533)))</f>
        <v>3.5549999999999997</v>
      </c>
      <c r="T21" s="5" t="str" cm="1">
        <f t="array" ref="T21">IFERROR(MODE(IF(dataset!$F$2:$F$2533=A21,IF(dataset!$I$2:$I$2533&lt;&gt;0,dataset!$I$2:$I$2533))),"all unique")</f>
        <v>all unique</v>
      </c>
    </row>
    <row r="22" spans="1:20">
      <c r="A22" t="s">
        <v>363</v>
      </c>
      <c r="B22">
        <f>COUNTIF(dataset!$F$2:$F$2533,A22)</f>
        <v>15</v>
      </c>
      <c r="C22" s="4">
        <f>AVERAGEIFS(dataset!$E$2:$E$2533,dataset!$F$2:$F$2533,genre_dashboard!A22,dataset!$E$2:$E$2533,"&gt;0")</f>
        <v>140.13333333333333</v>
      </c>
      <c r="D22" s="10" cm="1">
        <f t="array" ref="D22">MEDIAN(IF(dataset!$F$2:$F$2533=A22,IF(dataset!$E$2:$E$2533&lt;&gt;0,dataset!$E$2:$E$2533)))</f>
        <v>132</v>
      </c>
      <c r="E22" s="12" cm="1">
        <f t="array" ref="E22">IFERROR(MODE(IF(dataset!$F$2:$F$2533=A22,IF(dataset!$E$2:$E$2533&lt;&gt;0,dataset!$E$2:$E$2533))),"all unique")</f>
        <v>129</v>
      </c>
      <c r="F22" s="12">
        <f>IF(ISNUMBER(E22),COUNTIFS(dataset!$F$2:$F$2533,A22,dataset!$E$2:$E$2533,E22),"na")</f>
        <v>2</v>
      </c>
      <c r="G22" s="13">
        <f>IF(ISNUMBER(E22),COUNTIFS(dataset!$F$2:$F$2533,A22,dataset!$E$2:$E$2533,E22)/COUNTIFS(dataset!$F$2:$F$2533,A22),"na")</f>
        <v>0.13333333333333333</v>
      </c>
      <c r="H22" s="4">
        <f>AVERAGEIFS(dataset!$G$2:$G$2533,dataset!$F$2:$F$2533,genre_dashboard!A22,dataset!$G$2:$G$2533,"&gt;0")</f>
        <v>7.9799999999999995</v>
      </c>
      <c r="I22" s="10" cm="1">
        <f t="array" ref="I22">MEDIAN(IF(dataset!$F$2:$F$2533=A22,IF(dataset!$G$2:$G$2533&lt;&gt;0,dataset!$G$2:$G$2533)))</f>
        <v>8.1</v>
      </c>
      <c r="J22" s="10" cm="1">
        <f t="array" ref="J22">IFERROR(MODE(IF(dataset!$F$2:$F$2533=A22,IF(dataset!$G$2:$G$2533&lt;&gt;0,dataset!$G$2:$G$2533))),"all unique")</f>
        <v>8.1</v>
      </c>
      <c r="K22" s="12">
        <f>IF(ISNUMBER(J22),COUNTIFS(dataset!$F$2:$F$2533,A22,dataset!$G$2:$G$2533,J22),"na")</f>
        <v>6</v>
      </c>
      <c r="L22" s="13">
        <f>IF(ISNUMBER(J22),COUNTIFS(dataset!$F$2:$F$2533,A22,dataset!$G$2:$G$2533,J22)/B22,"na")</f>
        <v>0.4</v>
      </c>
      <c r="M22" s="4">
        <f>AVERAGEIFS(dataset!$H$2:$H$2533,dataset!$F$2:$F$2533,genre_dashboard!A22,dataset!$H$2:$H$2533,"&gt;0")</f>
        <v>74.769230769230774</v>
      </c>
      <c r="N22" s="10" cm="1">
        <f t="array" ref="N22">MEDIAN(IF(dataset!$F$2:$F$2533=A22,IF(dataset!$H$2:$H$2533&lt;&gt;0,dataset!$H$2:$H$2533)))</f>
        <v>77</v>
      </c>
      <c r="O22" s="12" cm="1">
        <f t="array" ref="O22">IFERROR(MODE(IF(dataset!$F$2:$F$2533=A22,IF(dataset!$H$2:$H$2533&lt;&gt;0,dataset!$H$2:$H$2533))),"all unique")</f>
        <v>90</v>
      </c>
      <c r="P22" s="12">
        <f>IF(ISNUMBER(O22),COUNTIFS(dataset!$F$2:$F$2533,A22,dataset!$H$2:$H$2533,O22),"na")</f>
        <v>2</v>
      </c>
      <c r="Q22" s="15">
        <f>IF(ISNUMBER(O22),COUNTIFS(dataset!$F$2:$F$2533,A22,dataset!$H$2:$H$2533,O22)/COUNTIFS(dataset!$F$2:$F$2533,A22),"na")</f>
        <v>0.13333333333333333</v>
      </c>
      <c r="R22" s="4">
        <f>AVERAGEIFS(dataset!$I$2:$I$2533,dataset!$F$2:$F$2533,genre_dashboard!A22,dataset!$I$2:$I$2533,"&gt;0")</f>
        <v>49.810666666666663</v>
      </c>
      <c r="S22" s="5" cm="1">
        <f t="array" ref="S22">MEDIAN(IF(dataset!$F$2:$F$2533=A22,IF(dataset!$I$2:$I$2533&lt;&gt;0,dataset!$I$2:$I$2533)))</f>
        <v>13.66</v>
      </c>
      <c r="T22" s="5" t="str" cm="1">
        <f t="array" ref="T22">IFERROR(MODE(IF(dataset!$F$2:$F$2533=A22,IF(dataset!$I$2:$I$2533&lt;&gt;0,dataset!$I$2:$I$2533))),"all unique")</f>
        <v>all unique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68F6-4121-424E-BAC8-AF08E63FBF79}">
  <dimension ref="A1:DA734"/>
  <sheetViews>
    <sheetView tabSelected="1" workbookViewId="0">
      <selection activeCell="W13" sqref="W13"/>
    </sheetView>
  </sheetViews>
  <sheetFormatPr defaultRowHeight="12.75"/>
  <cols>
    <col min="1" max="1" width="11.85546875" bestFit="1" customWidth="1"/>
    <col min="2" max="2" width="7.28515625" bestFit="1" customWidth="1"/>
    <col min="3" max="3" width="6.5703125" bestFit="1" customWidth="1"/>
    <col min="4" max="4" width="9.85546875" bestFit="1" customWidth="1"/>
    <col min="5" max="5" width="7.140625" bestFit="1" customWidth="1"/>
    <col min="6" max="6" width="11.85546875" style="20" bestFit="1" customWidth="1"/>
    <col min="7" max="7" width="7.28515625" bestFit="1" customWidth="1"/>
    <col min="8" max="8" width="6.5703125" bestFit="1" customWidth="1"/>
    <col min="9" max="9" width="9.85546875" bestFit="1" customWidth="1"/>
    <col min="10" max="10" width="7.140625" bestFit="1" customWidth="1"/>
    <col min="11" max="11" width="11.85546875" style="20" bestFit="1" customWidth="1"/>
    <col min="12" max="12" width="7.28515625" bestFit="1" customWidth="1"/>
    <col min="13" max="13" width="6.5703125" bestFit="1" customWidth="1"/>
    <col min="14" max="14" width="9.85546875" bestFit="1" customWidth="1"/>
    <col min="15" max="15" width="7.140625" bestFit="1" customWidth="1"/>
    <col min="16" max="16" width="11.85546875" style="20" bestFit="1" customWidth="1"/>
    <col min="17" max="17" width="7.28515625" bestFit="1" customWidth="1"/>
    <col min="18" max="18" width="6.5703125" bestFit="1" customWidth="1"/>
    <col min="19" max="19" width="9.85546875" bestFit="1" customWidth="1"/>
    <col min="20" max="20" width="7.140625" bestFit="1" customWidth="1"/>
    <col min="21" max="21" width="11.85546875" style="20" bestFit="1" customWidth="1"/>
    <col min="22" max="22" width="7.28515625" bestFit="1" customWidth="1"/>
    <col min="23" max="23" width="6.5703125" bestFit="1" customWidth="1"/>
    <col min="24" max="24" width="9.85546875" bestFit="1" customWidth="1"/>
    <col min="25" max="25" width="7.140625" bestFit="1" customWidth="1"/>
    <col min="26" max="26" width="11.85546875" style="20" bestFit="1" customWidth="1"/>
    <col min="27" max="27" width="7.28515625" bestFit="1" customWidth="1"/>
    <col min="28" max="28" width="6.5703125" bestFit="1" customWidth="1"/>
    <col min="29" max="29" width="9.85546875" bestFit="1" customWidth="1"/>
    <col min="30" max="30" width="7.140625" bestFit="1" customWidth="1"/>
    <col min="31" max="31" width="11.85546875" style="20" bestFit="1" customWidth="1"/>
    <col min="32" max="32" width="7.28515625" bestFit="1" customWidth="1"/>
    <col min="33" max="33" width="6.5703125" bestFit="1" customWidth="1"/>
    <col min="34" max="34" width="9.85546875" bestFit="1" customWidth="1"/>
    <col min="35" max="35" width="7.140625" bestFit="1" customWidth="1"/>
    <col min="36" max="36" width="11.85546875" style="20" bestFit="1" customWidth="1"/>
    <col min="37" max="37" width="7.28515625" bestFit="1" customWidth="1"/>
    <col min="38" max="38" width="6.5703125" bestFit="1" customWidth="1"/>
    <col min="39" max="39" width="9.85546875" bestFit="1" customWidth="1"/>
    <col min="40" max="40" width="7.140625" bestFit="1" customWidth="1"/>
    <col min="41" max="41" width="11.85546875" style="20" bestFit="1" customWidth="1"/>
    <col min="42" max="42" width="7.28515625" bestFit="1" customWidth="1"/>
    <col min="43" max="43" width="6.5703125" bestFit="1" customWidth="1"/>
    <col min="44" max="44" width="9.85546875" bestFit="1" customWidth="1"/>
    <col min="45" max="45" width="7.140625" bestFit="1" customWidth="1"/>
    <col min="46" max="46" width="11.85546875" style="20" bestFit="1" customWidth="1"/>
    <col min="47" max="47" width="7.28515625" bestFit="1" customWidth="1"/>
    <col min="48" max="48" width="6.5703125" bestFit="1" customWidth="1"/>
    <col min="49" max="49" width="9.85546875" bestFit="1" customWidth="1"/>
    <col min="50" max="50" width="7.140625" bestFit="1" customWidth="1"/>
    <col min="51" max="51" width="11.85546875" style="20" bestFit="1" customWidth="1"/>
    <col min="52" max="52" width="7.28515625" bestFit="1" customWidth="1"/>
    <col min="53" max="53" width="6.5703125" bestFit="1" customWidth="1"/>
    <col min="54" max="54" width="9.85546875" bestFit="1" customWidth="1"/>
    <col min="55" max="55" width="7.140625" bestFit="1" customWidth="1"/>
    <col min="56" max="56" width="11.85546875" style="20" bestFit="1" customWidth="1"/>
    <col min="57" max="57" width="7.28515625" bestFit="1" customWidth="1"/>
    <col min="58" max="58" width="6.5703125" bestFit="1" customWidth="1"/>
    <col min="59" max="59" width="9.85546875" bestFit="1" customWidth="1"/>
    <col min="60" max="60" width="7.140625" bestFit="1" customWidth="1"/>
    <col min="61" max="61" width="11.85546875" style="20" bestFit="1" customWidth="1"/>
    <col min="62" max="62" width="7.28515625" bestFit="1" customWidth="1"/>
    <col min="63" max="63" width="6.5703125" bestFit="1" customWidth="1"/>
    <col min="64" max="64" width="9.85546875" bestFit="1" customWidth="1"/>
    <col min="65" max="65" width="7.140625" bestFit="1" customWidth="1"/>
    <col min="66" max="66" width="11.85546875" style="20" bestFit="1" customWidth="1"/>
    <col min="67" max="67" width="7.28515625" bestFit="1" customWidth="1"/>
    <col min="68" max="68" width="6.5703125" bestFit="1" customWidth="1"/>
    <col min="69" max="69" width="9.85546875" bestFit="1" customWidth="1"/>
    <col min="70" max="70" width="7.140625" bestFit="1" customWidth="1"/>
    <col min="71" max="71" width="11.85546875" style="20" bestFit="1" customWidth="1"/>
    <col min="72" max="72" width="7.28515625" bestFit="1" customWidth="1"/>
    <col min="73" max="73" width="6.5703125" bestFit="1" customWidth="1"/>
    <col min="74" max="74" width="9.85546875" bestFit="1" customWidth="1"/>
    <col min="75" max="75" width="7.140625" bestFit="1" customWidth="1"/>
    <col min="76" max="76" width="11.85546875" style="20" bestFit="1" customWidth="1"/>
    <col min="77" max="77" width="7.28515625" bestFit="1" customWidth="1"/>
    <col min="78" max="78" width="6.5703125" bestFit="1" customWidth="1"/>
    <col min="79" max="79" width="9.85546875" bestFit="1" customWidth="1"/>
    <col min="80" max="80" width="7.140625" bestFit="1" customWidth="1"/>
    <col min="81" max="81" width="11.85546875" style="20" bestFit="1" customWidth="1"/>
    <col min="82" max="82" width="7.28515625" bestFit="1" customWidth="1"/>
    <col min="83" max="83" width="6.5703125" bestFit="1" customWidth="1"/>
    <col min="84" max="84" width="9.85546875" bestFit="1" customWidth="1"/>
    <col min="85" max="85" width="7.140625" bestFit="1" customWidth="1"/>
    <col min="86" max="86" width="11.85546875" style="20" bestFit="1" customWidth="1"/>
    <col min="87" max="87" width="7.28515625" bestFit="1" customWidth="1"/>
    <col min="88" max="88" width="6.5703125" bestFit="1" customWidth="1"/>
    <col min="89" max="89" width="9.85546875" bestFit="1" customWidth="1"/>
    <col min="90" max="90" width="7.140625" bestFit="1" customWidth="1"/>
    <col min="91" max="91" width="11.85546875" style="20" bestFit="1" customWidth="1"/>
    <col min="92" max="92" width="7.28515625" bestFit="1" customWidth="1"/>
    <col min="93" max="93" width="6.5703125" bestFit="1" customWidth="1"/>
    <col min="94" max="94" width="9.85546875" bestFit="1" customWidth="1"/>
    <col min="95" max="95" width="6.140625" bestFit="1" customWidth="1"/>
    <col min="96" max="96" width="11.85546875" style="20" bestFit="1" customWidth="1"/>
    <col min="97" max="97" width="7.28515625" bestFit="1" customWidth="1"/>
    <col min="98" max="98" width="6.5703125" bestFit="1" customWidth="1"/>
    <col min="99" max="99" width="9.85546875" bestFit="1" customWidth="1"/>
    <col min="100" max="100" width="6.140625" bestFit="1" customWidth="1"/>
    <col min="101" max="101" width="11.85546875" style="20" bestFit="1" customWidth="1"/>
    <col min="102" max="102" width="7.28515625" bestFit="1" customWidth="1"/>
    <col min="103" max="103" width="6.5703125" bestFit="1" customWidth="1"/>
    <col min="104" max="104" width="9.85546875" bestFit="1" customWidth="1"/>
    <col min="105" max="105" width="7.140625" bestFit="1" customWidth="1"/>
  </cols>
  <sheetData>
    <row r="1" spans="1:105">
      <c r="A1" t="s">
        <v>21</v>
      </c>
      <c r="C1" t="s">
        <v>1617</v>
      </c>
      <c r="D1" s="8">
        <f>COUNTIF(dataset!$F$2:$F$2533,A1)</f>
        <v>732</v>
      </c>
      <c r="E1" s="12"/>
      <c r="F1" s="20" t="s">
        <v>24</v>
      </c>
      <c r="H1" t="s">
        <v>1617</v>
      </c>
      <c r="I1" s="8">
        <f>COUNTIF(dataset!$F$2:$F$2533,F1)</f>
        <v>204</v>
      </c>
      <c r="K1" s="20" t="s">
        <v>27</v>
      </c>
      <c r="M1" t="s">
        <v>1617</v>
      </c>
      <c r="N1" s="8">
        <f>COUNTIF(dataset!$F$2:$F$2533,K1)</f>
        <v>207</v>
      </c>
      <c r="P1" s="20" t="s">
        <v>30</v>
      </c>
      <c r="R1" t="s">
        <v>1617</v>
      </c>
      <c r="S1" s="8">
        <f>COUNTIF(dataset!$F$2:$F$2533,P1)</f>
        <v>107</v>
      </c>
      <c r="U1" s="20" t="s">
        <v>31</v>
      </c>
      <c r="W1" t="s">
        <v>1617</v>
      </c>
      <c r="X1" s="8">
        <f>COUNTIF(dataset!$F$2:$F$2533,U1)</f>
        <v>45</v>
      </c>
      <c r="Z1" s="20" t="s">
        <v>36</v>
      </c>
      <c r="AB1" t="s">
        <v>1617</v>
      </c>
      <c r="AC1" s="8">
        <f>COUNTIF(dataset!$F$2:$F$2533,Z1)</f>
        <v>189</v>
      </c>
      <c r="AE1" s="20" t="s">
        <v>40</v>
      </c>
      <c r="AG1" t="s">
        <v>1617</v>
      </c>
      <c r="AH1" s="8">
        <f>COUNTIF(dataset!$F$2:$F$2533,AE1)</f>
        <v>84</v>
      </c>
      <c r="AJ1" s="20" t="s">
        <v>44</v>
      </c>
      <c r="AL1" t="s">
        <v>1617</v>
      </c>
      <c r="AM1" s="8">
        <f>COUNTIF(dataset!$F$2:$F$2533,AJ1)</f>
        <v>67</v>
      </c>
      <c r="AO1" s="20" t="s">
        <v>50</v>
      </c>
      <c r="AQ1" t="s">
        <v>1617</v>
      </c>
      <c r="AR1" s="8">
        <f>COUNTIF(dataset!$F$2:$F$2533,AO1)</f>
        <v>126</v>
      </c>
      <c r="AT1" s="20" t="s">
        <v>53</v>
      </c>
      <c r="AV1" t="s">
        <v>1617</v>
      </c>
      <c r="AW1" s="8">
        <f>COUNTIF(dataset!$F$2:$F$2533,AT1)</f>
        <v>17</v>
      </c>
      <c r="AY1" s="20" t="s">
        <v>57</v>
      </c>
      <c r="BA1" t="s">
        <v>1617</v>
      </c>
      <c r="BB1" s="8">
        <f>COUNTIF(dataset!$F$2:$F$2533,AY1)</f>
        <v>103</v>
      </c>
      <c r="BD1" s="20" t="s">
        <v>60</v>
      </c>
      <c r="BF1" t="s">
        <v>1617</v>
      </c>
      <c r="BG1" s="8">
        <f>COUNTIF(dataset!$F$2:$F$2533,BD1)</f>
        <v>229</v>
      </c>
      <c r="BI1" s="20" t="s">
        <v>70</v>
      </c>
      <c r="BK1" t="s">
        <v>1617</v>
      </c>
      <c r="BL1" s="8">
        <f>COUNTIF(dataset!$F$2:$F$2533,BI1)</f>
        <v>62</v>
      </c>
      <c r="BN1" s="20" t="s">
        <v>80</v>
      </c>
      <c r="BP1" t="s">
        <v>1617</v>
      </c>
      <c r="BQ1" s="8">
        <f>COUNTIF(dataset!$F$2:$F$2533,BN1)</f>
        <v>50</v>
      </c>
      <c r="BS1" s="20" t="s">
        <v>83</v>
      </c>
      <c r="BU1" t="s">
        <v>1617</v>
      </c>
      <c r="BV1" s="8">
        <f>COUNTIF(dataset!$F$2:$F$2533,BS1)</f>
        <v>141</v>
      </c>
      <c r="BX1" s="20" t="s">
        <v>88</v>
      </c>
      <c r="BZ1" t="s">
        <v>1617</v>
      </c>
      <c r="CA1" s="8">
        <f>COUNTIF(dataset!$F$2:$F$2533,BX1)</f>
        <v>52</v>
      </c>
      <c r="CC1" s="20" t="s">
        <v>106</v>
      </c>
      <c r="CE1" t="s">
        <v>1617</v>
      </c>
      <c r="CF1" s="8">
        <f>COUNTIF(dataset!$F$2:$F$2533,CC1)</f>
        <v>33</v>
      </c>
      <c r="CH1" s="20" t="s">
        <v>112</v>
      </c>
      <c r="CJ1" t="s">
        <v>1617</v>
      </c>
      <c r="CK1" s="8">
        <f>COUNTIF(dataset!$F$2:$F$2533,CH1)</f>
        <v>31</v>
      </c>
      <c r="CM1" s="20" t="s">
        <v>176</v>
      </c>
      <c r="CO1" t="s">
        <v>1617</v>
      </c>
      <c r="CP1" s="8">
        <f>COUNTIF(dataset!$F$2:$F$2533,CM1)</f>
        <v>22</v>
      </c>
      <c r="CR1" s="20" t="s">
        <v>237</v>
      </c>
      <c r="CT1" t="s">
        <v>1617</v>
      </c>
      <c r="CU1" s="8">
        <f>COUNTIF(dataset!$F$2:$F$2533,CR1)</f>
        <v>16</v>
      </c>
      <c r="CW1" s="20" t="s">
        <v>363</v>
      </c>
      <c r="CY1" t="s">
        <v>1617</v>
      </c>
      <c r="CZ1" s="8">
        <f>COUNTIF(dataset!$F$2:$F$2533,CW1)</f>
        <v>15</v>
      </c>
    </row>
    <row r="2" spans="1:105" s="16" customFormat="1">
      <c r="A2" s="16" t="s">
        <v>13</v>
      </c>
      <c r="B2" s="16" t="s">
        <v>14</v>
      </c>
      <c r="C2" s="17" t="s">
        <v>16</v>
      </c>
      <c r="D2" s="18" t="s">
        <v>17</v>
      </c>
      <c r="E2" s="19" t="s">
        <v>1618</v>
      </c>
      <c r="F2" s="21" t="s">
        <v>13</v>
      </c>
      <c r="G2" s="16" t="s">
        <v>14</v>
      </c>
      <c r="H2" s="17" t="s">
        <v>16</v>
      </c>
      <c r="I2" s="18" t="s">
        <v>17</v>
      </c>
      <c r="J2" s="19" t="s">
        <v>1618</v>
      </c>
      <c r="K2" s="21" t="s">
        <v>13</v>
      </c>
      <c r="L2" s="16" t="s">
        <v>14</v>
      </c>
      <c r="M2" s="17" t="s">
        <v>16</v>
      </c>
      <c r="N2" s="18" t="s">
        <v>17</v>
      </c>
      <c r="O2" s="19" t="s">
        <v>1618</v>
      </c>
      <c r="P2" s="21" t="s">
        <v>13</v>
      </c>
      <c r="Q2" s="16" t="s">
        <v>14</v>
      </c>
      <c r="R2" s="17" t="s">
        <v>16</v>
      </c>
      <c r="S2" s="18" t="s">
        <v>17</v>
      </c>
      <c r="T2" s="19" t="s">
        <v>1618</v>
      </c>
      <c r="U2" s="21" t="s">
        <v>13</v>
      </c>
      <c r="V2" s="16" t="s">
        <v>14</v>
      </c>
      <c r="W2" s="17" t="s">
        <v>16</v>
      </c>
      <c r="X2" s="18" t="s">
        <v>17</v>
      </c>
      <c r="Y2" s="19" t="s">
        <v>1618</v>
      </c>
      <c r="Z2" s="21" t="s">
        <v>13</v>
      </c>
      <c r="AA2" s="16" t="s">
        <v>14</v>
      </c>
      <c r="AB2" s="17" t="s">
        <v>16</v>
      </c>
      <c r="AC2" s="18" t="s">
        <v>17</v>
      </c>
      <c r="AD2" s="19" t="s">
        <v>1618</v>
      </c>
      <c r="AE2" s="21" t="s">
        <v>13</v>
      </c>
      <c r="AF2" s="16" t="s">
        <v>14</v>
      </c>
      <c r="AG2" s="17" t="s">
        <v>16</v>
      </c>
      <c r="AH2" s="18" t="s">
        <v>17</v>
      </c>
      <c r="AI2" s="19" t="s">
        <v>1618</v>
      </c>
      <c r="AJ2" s="21" t="s">
        <v>13</v>
      </c>
      <c r="AK2" s="16" t="s">
        <v>14</v>
      </c>
      <c r="AL2" s="17" t="s">
        <v>16</v>
      </c>
      <c r="AM2" s="18" t="s">
        <v>17</v>
      </c>
      <c r="AN2" s="19" t="s">
        <v>1618</v>
      </c>
      <c r="AO2" s="21" t="s">
        <v>13</v>
      </c>
      <c r="AP2" s="16" t="s">
        <v>14</v>
      </c>
      <c r="AQ2" s="17" t="s">
        <v>16</v>
      </c>
      <c r="AR2" s="18" t="s">
        <v>17</v>
      </c>
      <c r="AS2" s="19" t="s">
        <v>1618</v>
      </c>
      <c r="AT2" s="21" t="s">
        <v>13</v>
      </c>
      <c r="AU2" s="16" t="s">
        <v>14</v>
      </c>
      <c r="AV2" s="17" t="s">
        <v>16</v>
      </c>
      <c r="AW2" s="18" t="s">
        <v>17</v>
      </c>
      <c r="AX2" s="19" t="s">
        <v>1618</v>
      </c>
      <c r="AY2" s="21" t="s">
        <v>13</v>
      </c>
      <c r="AZ2" s="16" t="s">
        <v>14</v>
      </c>
      <c r="BA2" s="17" t="s">
        <v>16</v>
      </c>
      <c r="BB2" s="18" t="s">
        <v>17</v>
      </c>
      <c r="BC2" s="19" t="s">
        <v>1618</v>
      </c>
      <c r="BD2" s="21" t="s">
        <v>13</v>
      </c>
      <c r="BE2" s="16" t="s">
        <v>14</v>
      </c>
      <c r="BF2" s="17" t="s">
        <v>16</v>
      </c>
      <c r="BG2" s="18" t="s">
        <v>17</v>
      </c>
      <c r="BH2" s="19" t="s">
        <v>1618</v>
      </c>
      <c r="BI2" s="21" t="s">
        <v>13</v>
      </c>
      <c r="BJ2" s="16" t="s">
        <v>14</v>
      </c>
      <c r="BK2" s="17" t="s">
        <v>16</v>
      </c>
      <c r="BL2" s="18" t="s">
        <v>17</v>
      </c>
      <c r="BM2" s="19" t="s">
        <v>1618</v>
      </c>
      <c r="BN2" s="21" t="s">
        <v>13</v>
      </c>
      <c r="BO2" s="16" t="s">
        <v>14</v>
      </c>
      <c r="BP2" s="17" t="s">
        <v>16</v>
      </c>
      <c r="BQ2" s="18" t="s">
        <v>17</v>
      </c>
      <c r="BR2" s="19" t="s">
        <v>1618</v>
      </c>
      <c r="BS2" s="21" t="s">
        <v>13</v>
      </c>
      <c r="BT2" s="16" t="s">
        <v>14</v>
      </c>
      <c r="BU2" s="17" t="s">
        <v>16</v>
      </c>
      <c r="BV2" s="18" t="s">
        <v>17</v>
      </c>
      <c r="BW2" s="19" t="s">
        <v>1618</v>
      </c>
      <c r="BX2" s="21" t="s">
        <v>13</v>
      </c>
      <c r="BY2" s="16" t="s">
        <v>14</v>
      </c>
      <c r="BZ2" s="17" t="s">
        <v>16</v>
      </c>
      <c r="CA2" s="18" t="s">
        <v>17</v>
      </c>
      <c r="CB2" s="19" t="s">
        <v>1618</v>
      </c>
      <c r="CC2" s="21" t="s">
        <v>13</v>
      </c>
      <c r="CD2" s="16" t="s">
        <v>14</v>
      </c>
      <c r="CE2" s="17" t="s">
        <v>16</v>
      </c>
      <c r="CF2" s="18" t="s">
        <v>17</v>
      </c>
      <c r="CG2" s="19" t="s">
        <v>1618</v>
      </c>
      <c r="CH2" s="21" t="s">
        <v>13</v>
      </c>
      <c r="CI2" s="16" t="s">
        <v>14</v>
      </c>
      <c r="CJ2" s="17" t="s">
        <v>16</v>
      </c>
      <c r="CK2" s="18" t="s">
        <v>17</v>
      </c>
      <c r="CL2" s="19" t="s">
        <v>1618</v>
      </c>
      <c r="CM2" s="21" t="s">
        <v>13</v>
      </c>
      <c r="CN2" s="16" t="s">
        <v>14</v>
      </c>
      <c r="CO2" s="17" t="s">
        <v>16</v>
      </c>
      <c r="CP2" s="18" t="s">
        <v>17</v>
      </c>
      <c r="CQ2" s="19" t="s">
        <v>1618</v>
      </c>
      <c r="CR2" s="21" t="s">
        <v>13</v>
      </c>
      <c r="CS2" s="16" t="s">
        <v>14</v>
      </c>
      <c r="CT2" s="17" t="s">
        <v>16</v>
      </c>
      <c r="CU2" s="18" t="s">
        <v>17</v>
      </c>
      <c r="CV2" s="19" t="s">
        <v>1618</v>
      </c>
      <c r="CW2" s="21" t="s">
        <v>13</v>
      </c>
      <c r="CX2" s="16" t="s">
        <v>14</v>
      </c>
      <c r="CY2" s="17" t="s">
        <v>16</v>
      </c>
      <c r="CZ2" s="18" t="s">
        <v>17</v>
      </c>
      <c r="DA2" s="19" t="s">
        <v>1618</v>
      </c>
    </row>
    <row r="3" spans="1:105">
      <c r="A3" cm="1">
        <f t="array" ref="A3:A734">_xlfn._xlws.FILTER(dataset!$D$2:$D$2533,dataset!$F$2:$F$2533=A1)</f>
        <v>1994</v>
      </c>
      <c r="B3" cm="1">
        <f t="array" ref="B3:B734">_xlfn._xlws.FILTER(dataset!$E$2:$E$2533,dataset!$F$2:$F$2533=A1)</f>
        <v>142</v>
      </c>
      <c r="C3" s="5" cm="1">
        <f t="array" ref="C3:C734">_xlfn._xlws.FILTER(dataset!$G$2:$G$2533,dataset!$F$2:$F$2533=A1)</f>
        <v>9.3000000000000007</v>
      </c>
      <c r="D3" s="10" cm="1">
        <f t="array" ref="D3:D734">IF(_xlfn._xlws.FILTER(dataset!$H$2:$H$2533,dataset!$F$2:$F$2533=A1)=0,"",_xlfn._xlws.FILTER(dataset!$H$2:$H$2533,dataset!$F$2:$F$2533=A1))</f>
        <v>82</v>
      </c>
      <c r="E3" s="12" cm="1">
        <f t="array" ref="E3:E734">IF(_xlfn._xlws.FILTER(dataset!$I$2:$I$2533,dataset!$F$2:$F$2533=A1)=0,"",_xlfn._xlws.FILTER(dataset!$I$2:$I$2533,dataset!$F$2:$F$2533=A1))</f>
        <v>28.34</v>
      </c>
      <c r="F3" s="20" cm="1">
        <f t="array" ref="F3:F206">_xlfn._xlws.FILTER(dataset!$D$2:$D$2533,dataset!$F$2:$F$2533=F1)</f>
        <v>1972</v>
      </c>
      <c r="G3" cm="1">
        <f t="array" ref="G3:G206">_xlfn._xlws.FILTER(dataset!$E$2:$E$2533,dataset!$F$2:$F$2533=F1)</f>
        <v>175</v>
      </c>
      <c r="H3" cm="1">
        <f t="array" ref="H3:H206">_xlfn._xlws.FILTER(dataset!$G$2:$G$2533,dataset!$F$2:$F$2533=F1)</f>
        <v>9.1999999999999993</v>
      </c>
      <c r="I3" s="10" cm="1">
        <f t="array" ref="I3:I206">IF(_xlfn._xlws.FILTER(dataset!$H$2:$H$2533,dataset!$F$2:$F$2533=F1)=0,"",_xlfn._xlws.FILTER(dataset!$H$2:$H$2533,dataset!$F$2:$F$2533=F1))</f>
        <v>100</v>
      </c>
      <c r="J3" s="12" cm="1">
        <f t="array" ref="J3:J206">IF(_xlfn._xlws.FILTER(dataset!$I$2:$I$2533,dataset!$F$2:$F$2533=F1)=0,"",_xlfn._xlws.FILTER(dataset!$I$2:$I$2533,dataset!$F$2:$F$2533=F1))</f>
        <v>134.97</v>
      </c>
      <c r="K3" s="20" cm="1">
        <f t="array" ref="K3:K209">_xlfn._xlws.FILTER(dataset!$D$2:$D$2533,dataset!$F$2:$F$2533=K1)</f>
        <v>2008</v>
      </c>
      <c r="L3" cm="1">
        <f t="array" ref="L3:L209">_xlfn._xlws.FILTER(dataset!$E$2:$E$2533,dataset!$F$2:$F$2533=K1)</f>
        <v>152</v>
      </c>
      <c r="M3" cm="1">
        <f t="array" ref="M3:M209">_xlfn._xlws.FILTER(dataset!$G$2:$G$2533,dataset!$F$2:$F$2533=K1)</f>
        <v>9</v>
      </c>
      <c r="N3" s="10" cm="1">
        <f t="array" ref="N3:N209">IF(_xlfn._xlws.FILTER(dataset!$H$2:$H$2533,dataset!$F$2:$F$2533=K1)=0,"",_xlfn._xlws.FILTER(dataset!$H$2:$H$2533,dataset!$F$2:$F$2533=K1))</f>
        <v>84</v>
      </c>
      <c r="O3" s="12" cm="1">
        <f t="array" ref="O3:O209">IF(_xlfn._xlws.FILTER(dataset!$I$2:$I$2533,dataset!$F$2:$F$2533=K1)=0,"",_xlfn._xlws.FILTER(dataset!$I$2:$I$2533,dataset!$F$2:$F$2533=K1))</f>
        <v>534.86</v>
      </c>
      <c r="P3" s="20" cm="1">
        <f t="array" ref="P3:P109">_xlfn._xlws.FILTER(dataset!$D$2:$D$2533,dataset!$F$2:$F$2533=P1)</f>
        <v>1993</v>
      </c>
      <c r="Q3" cm="1">
        <f t="array" ref="Q3:Q109">_xlfn._xlws.FILTER(dataset!$E$2:$E$2533,dataset!$F$2:$F$2533=P1)</f>
        <v>195</v>
      </c>
      <c r="R3" cm="1">
        <f t="array" ref="R3:R109">_xlfn._xlws.FILTER(dataset!$G$2:$G$2533,dataset!$F$2:$F$2533=P1)</f>
        <v>9</v>
      </c>
      <c r="S3" s="10" cm="1">
        <f t="array" ref="S3:S109">IF(_xlfn._xlws.FILTER(dataset!$H$2:$H$2533,dataset!$F$2:$F$2533=P1)=0,"",_xlfn._xlws.FILTER(dataset!$H$2:$H$2533,dataset!$F$2:$F$2533=P1))</f>
        <v>95</v>
      </c>
      <c r="T3" s="12" cm="1">
        <f t="array" ref="T3:T109">IF(_xlfn._xlws.FILTER(dataset!$I$2:$I$2533,dataset!$F$2:$F$2533=P1)=0,"",_xlfn._xlws.FILTER(dataset!$I$2:$I$2533,dataset!$F$2:$F$2533=P1))</f>
        <v>96.9</v>
      </c>
      <c r="U3" s="20" cm="1">
        <f t="array" ref="U3:U47">_xlfn._xlws.FILTER(dataset!$D$2:$D$2533,dataset!$F$2:$F$2533=U1)</f>
        <v>1993</v>
      </c>
      <c r="V3" cm="1">
        <f t="array" ref="V3:V47">_xlfn._xlws.FILTER(dataset!$E$2:$E$2533,dataset!$F$2:$F$2533=U1)</f>
        <v>195</v>
      </c>
      <c r="W3" cm="1">
        <f t="array" ref="W3:W47">_xlfn._xlws.FILTER(dataset!$G$2:$G$2533,dataset!$F$2:$F$2533=U1)</f>
        <v>9</v>
      </c>
      <c r="X3" s="10" cm="1">
        <f t="array" ref="X3:X47">IF(_xlfn._xlws.FILTER(dataset!$H$2:$H$2533,dataset!$F$2:$F$2533=U1)=0,"",_xlfn._xlws.FILTER(dataset!$H$2:$H$2533,dataset!$F$2:$F$2533=U1))</f>
        <v>95</v>
      </c>
      <c r="Y3" s="12" cm="1">
        <f t="array" ref="Y3:Y47">IF(_xlfn._xlws.FILTER(dataset!$I$2:$I$2533,dataset!$F$2:$F$2533=U1)=0,"",_xlfn._xlws.FILTER(dataset!$I$2:$I$2533,dataset!$F$2:$F$2533=U1))</f>
        <v>96.9</v>
      </c>
      <c r="Z3" s="20" cm="1">
        <f t="array" ref="Z3:Z191">_xlfn._xlws.FILTER(dataset!$D$2:$D$2533,dataset!$F$2:$F$2533=Z1)</f>
        <v>2003</v>
      </c>
      <c r="AA3" cm="1">
        <f t="array" ref="AA3:AA191">_xlfn._xlws.FILTER(dataset!$E$2:$E$2533,dataset!$F$2:$F$2533=Z1)</f>
        <v>201</v>
      </c>
      <c r="AB3" cm="1">
        <f t="array" ref="AB3:AB191">_xlfn._xlws.FILTER(dataset!$G$2:$G$2533,dataset!$F$2:$F$2533=Z1)</f>
        <v>9</v>
      </c>
      <c r="AC3" s="10" cm="1">
        <f t="array" ref="AC3:AC191">IF(_xlfn._xlws.FILTER(dataset!$H$2:$H$2533,dataset!$F$2:$F$2533=Z1)=0,"",_xlfn._xlws.FILTER(dataset!$H$2:$H$2533,dataset!$F$2:$F$2533=Z1))</f>
        <v>94</v>
      </c>
      <c r="AD3" s="12" cm="1">
        <f t="array" ref="AD3:AD191">IF(_xlfn._xlws.FILTER(dataset!$I$2:$I$2533,dataset!$F$2:$F$2533=Z1)=0,"",_xlfn._xlws.FILTER(dataset!$I$2:$I$2533,dataset!$F$2:$F$2533=Z1))</f>
        <v>377.85</v>
      </c>
      <c r="AE3" s="20" cm="1">
        <f t="array" ref="AE3:AE86">_xlfn._xlws.FILTER(dataset!$D$2:$D$2533,dataset!$F$2:$F$2533=AE1)</f>
        <v>2023</v>
      </c>
      <c r="AF3" cm="1">
        <f t="array" ref="AF3:AF86">_xlfn._xlws.FILTER(dataset!$E$2:$E$2533,dataset!$F$2:$F$2533=AE1)</f>
        <v>140</v>
      </c>
      <c r="AG3" cm="1">
        <f t="array" ref="AG3:AG86">_xlfn._xlws.FILTER(dataset!$G$2:$G$2533,dataset!$F$2:$F$2533=AE1)</f>
        <v>8.9</v>
      </c>
      <c r="AH3" s="10" cm="1">
        <f t="array" ref="AH3:AH86">IF(_xlfn._xlws.FILTER(dataset!$H$2:$H$2533,dataset!$F$2:$F$2533=AE1)=0,"",_xlfn._xlws.FILTER(dataset!$H$2:$H$2533,dataset!$F$2:$F$2533=AE1))</f>
        <v>86</v>
      </c>
      <c r="AI3" s="12" t="str" cm="1">
        <f t="array" ref="AI3:AI86">IF(_xlfn._xlws.FILTER(dataset!$I$2:$I$2533,dataset!$F$2:$F$2533=AE1)=0,"",_xlfn._xlws.FILTER(dataset!$I$2:$I$2533,dataset!$F$2:$F$2533=AE1))</f>
        <v/>
      </c>
      <c r="AJ3" s="20" cm="1">
        <f t="array" ref="AJ3:AJ69">_xlfn._xlws.FILTER(dataset!$D$2:$D$2533,dataset!$F$2:$F$2533=AJ1)</f>
        <v>2010</v>
      </c>
      <c r="AK3" cm="1">
        <f t="array" ref="AK3:AK69">_xlfn._xlws.FILTER(dataset!$E$2:$E$2533,dataset!$F$2:$F$2533=AJ1)</f>
        <v>148</v>
      </c>
      <c r="AL3" cm="1">
        <f t="array" ref="AL3:AL69">_xlfn._xlws.FILTER(dataset!$G$2:$G$2533,dataset!$F$2:$F$2533=AJ1)</f>
        <v>8.8000000000000007</v>
      </c>
      <c r="AM3" s="10" cm="1">
        <f t="array" ref="AM3:AM69">IF(_xlfn._xlws.FILTER(dataset!$H$2:$H$2533,dataset!$F$2:$F$2533=AJ1)=0,"",_xlfn._xlws.FILTER(dataset!$H$2:$H$2533,dataset!$F$2:$F$2533=AJ1))</f>
        <v>74</v>
      </c>
      <c r="AN3" s="12" cm="1">
        <f t="array" ref="AN3:AN69">IF(_xlfn._xlws.FILTER(dataset!$I$2:$I$2533,dataset!$F$2:$F$2533=AJ1)=0,"",_xlfn._xlws.FILTER(dataset!$I$2:$I$2533,dataset!$F$2:$F$2533=AJ1))</f>
        <v>292.58</v>
      </c>
      <c r="AO3" s="20" cm="1">
        <f t="array" ref="AO3:AO128">_xlfn._xlws.FILTER(dataset!$D$2:$D$2533,dataset!$F$2:$F$2533=AO1)</f>
        <v>1994</v>
      </c>
      <c r="AP3" cm="1">
        <f t="array" ref="AP3:AP128">_xlfn._xlws.FILTER(dataset!$E$2:$E$2533,dataset!$F$2:$F$2533=AO1)</f>
        <v>142</v>
      </c>
      <c r="AQ3" cm="1">
        <f t="array" ref="AQ3:AQ128">_xlfn._xlws.FILTER(dataset!$G$2:$G$2533,dataset!$F$2:$F$2533=AO1)</f>
        <v>8.8000000000000007</v>
      </c>
      <c r="AR3" s="10" cm="1">
        <f t="array" ref="AR3:AR128">IF(_xlfn._xlws.FILTER(dataset!$H$2:$H$2533,dataset!$F$2:$F$2533=AO1)=0,"",_xlfn._xlws.FILTER(dataset!$H$2:$H$2533,dataset!$F$2:$F$2533=AO1))</f>
        <v>82</v>
      </c>
      <c r="AS3" s="12" cm="1">
        <f t="array" ref="AS3:AS128">IF(_xlfn._xlws.FILTER(dataset!$I$2:$I$2533,dataset!$F$2:$F$2533=AO1)=0,"",_xlfn._xlws.FILTER(dataset!$I$2:$I$2533,dataset!$F$2:$F$2533=AO1))</f>
        <v>330.25</v>
      </c>
      <c r="AT3" s="20" cm="1">
        <f t="array" ref="AT3:AT19">_xlfn._xlws.FILTER(dataset!$D$2:$D$2533,dataset!$F$2:$F$2533=AT1)</f>
        <v>1966</v>
      </c>
      <c r="AU3" cm="1">
        <f t="array" ref="AU3:AU19">_xlfn._xlws.FILTER(dataset!$E$2:$E$2533,dataset!$F$2:$F$2533=AT1)</f>
        <v>178</v>
      </c>
      <c r="AV3" cm="1">
        <f t="array" ref="AV3:AV19">_xlfn._xlws.FILTER(dataset!$G$2:$G$2533,dataset!$F$2:$F$2533=AT1)</f>
        <v>8.8000000000000007</v>
      </c>
      <c r="AW3" s="10" cm="1">
        <f t="array" ref="AW3:AW19">IF(_xlfn._xlws.FILTER(dataset!$H$2:$H$2533,dataset!$F$2:$F$2533=AT1)=0,"",_xlfn._xlws.FILTER(dataset!$H$2:$H$2533,dataset!$F$2:$F$2533=AT1))</f>
        <v>90</v>
      </c>
      <c r="AX3" s="12" cm="1">
        <f t="array" ref="AX3:AX19">IF(_xlfn._xlws.FILTER(dataset!$I$2:$I$2533,dataset!$F$2:$F$2533=AT1)=0,"",_xlfn._xlws.FILTER(dataset!$I$2:$I$2533,dataset!$F$2:$F$2533=AT1))</f>
        <v>6.1</v>
      </c>
      <c r="AY3" s="20" cm="1">
        <f t="array" ref="AY3:AY105">_xlfn._xlws.FILTER(dataset!$D$2:$D$2533,dataset!$F$2:$F$2533=AY1)</f>
        <v>2021</v>
      </c>
      <c r="AZ3" cm="1">
        <f t="array" ref="AZ3:AZ105">_xlfn._xlws.FILTER(dataset!$E$2:$E$2533,dataset!$F$2:$F$2533=AY1)</f>
        <v>164</v>
      </c>
      <c r="BA3" cm="1">
        <f t="array" ref="BA3:BA105">_xlfn._xlws.FILTER(dataset!$G$2:$G$2533,dataset!$F$2:$F$2533=AY1)</f>
        <v>8.8000000000000007</v>
      </c>
      <c r="BB3" s="10" t="str" cm="1">
        <f t="array" ref="BB3:BB105">IF(_xlfn._xlws.FILTER(dataset!$H$2:$H$2533,dataset!$F$2:$F$2533=AY1)=0,"",_xlfn._xlws.FILTER(dataset!$H$2:$H$2533,dataset!$F$2:$F$2533=AY1))</f>
        <v/>
      </c>
      <c r="BC3" s="12" t="str" cm="1">
        <f t="array" ref="BC3:BC105">IF(_xlfn._xlws.FILTER(dataset!$I$2:$I$2533,dataset!$F$2:$F$2533=AY1)=0,"",_xlfn._xlws.FILTER(dataset!$I$2:$I$2533,dataset!$F$2:$F$2533=AY1))</f>
        <v/>
      </c>
      <c r="BD3" s="20" cm="1">
        <f t="array" ref="BD3:BD231">_xlfn._xlws.FILTER(dataset!$D$2:$D$2533,dataset!$F$2:$F$2533=BD1)</f>
        <v>2022</v>
      </c>
      <c r="BE3" cm="1">
        <f t="array" ref="BE3:BE231">_xlfn._xlws.FILTER(dataset!$E$2:$E$2533,dataset!$F$2:$F$2533=BD1)</f>
        <v>164</v>
      </c>
      <c r="BF3" cm="1">
        <f t="array" ref="BF3:BF231">_xlfn._xlws.FILTER(dataset!$G$2:$G$2533,dataset!$F$2:$F$2533=BD1)</f>
        <v>8.8000000000000007</v>
      </c>
      <c r="BG3" s="10" t="str" cm="1">
        <f t="array" ref="BG3:BG231">IF(_xlfn._xlws.FILTER(dataset!$H$2:$H$2533,dataset!$F$2:$F$2533=BD1)=0,"",_xlfn._xlws.FILTER(dataset!$H$2:$H$2533,dataset!$F$2:$F$2533=BD1))</f>
        <v/>
      </c>
      <c r="BH3" s="12" t="str" cm="1">
        <f t="array" ref="BH3:BH231">IF(_xlfn._xlws.FILTER(dataset!$I$2:$I$2533,dataset!$F$2:$F$2533=BD1)=0,"",_xlfn._xlws.FILTER(dataset!$I$2:$I$2533,dataset!$F$2:$F$2533=BD1))</f>
        <v/>
      </c>
      <c r="BI3" s="20" cm="1">
        <f t="array" ref="BI3:BI64">_xlfn._xlws.FILTER(dataset!$D$2:$D$2533,dataset!$F$2:$F$2533=BI1)</f>
        <v>1980</v>
      </c>
      <c r="BJ3" cm="1">
        <f t="array" ref="BJ3:BJ64">_xlfn._xlws.FILTER(dataset!$E$2:$E$2533,dataset!$F$2:$F$2533=BI1)</f>
        <v>124</v>
      </c>
      <c r="BK3" cm="1">
        <f t="array" ref="BK3:BK64">_xlfn._xlws.FILTER(dataset!$G$2:$G$2533,dataset!$F$2:$F$2533=BI1)</f>
        <v>8.6999999999999993</v>
      </c>
      <c r="BL3" s="10" cm="1">
        <f t="array" ref="BL3:BL64">IF(_xlfn._xlws.FILTER(dataset!$H$2:$H$2533,dataset!$F$2:$F$2533=BI1)=0,"",_xlfn._xlws.FILTER(dataset!$H$2:$H$2533,dataset!$F$2:$F$2533=BI1))</f>
        <v>82</v>
      </c>
      <c r="BM3" s="12" cm="1">
        <f t="array" ref="BM3:BM64">IF(_xlfn._xlws.FILTER(dataset!$I$2:$I$2533,dataset!$F$2:$F$2533=BI1)=0,"",_xlfn._xlws.FILTER(dataset!$I$2:$I$2533,dataset!$F$2:$F$2533=BI1))</f>
        <v>290.48</v>
      </c>
      <c r="BN3" s="20" cm="1">
        <f t="array" ref="BN3:BN52">_xlfn._xlws.FILTER(dataset!$D$2:$D$2533,dataset!$F$2:$F$2533=BN1)</f>
        <v>1998</v>
      </c>
      <c r="BO3" cm="1">
        <f t="array" ref="BO3:BO52">_xlfn._xlws.FILTER(dataset!$E$2:$E$2533,dataset!$F$2:$F$2533=BN1)</f>
        <v>169</v>
      </c>
      <c r="BP3" cm="1">
        <f t="array" ref="BP3:BP52">_xlfn._xlws.FILTER(dataset!$G$2:$G$2533,dataset!$F$2:$F$2533=BN1)</f>
        <v>8.6</v>
      </c>
      <c r="BQ3" s="10" cm="1">
        <f t="array" ref="BQ3:BQ52">IF(_xlfn._xlws.FILTER(dataset!$H$2:$H$2533,dataset!$F$2:$F$2533=BN1)=0,"",_xlfn._xlws.FILTER(dataset!$H$2:$H$2533,dataset!$F$2:$F$2533=BN1))</f>
        <v>91</v>
      </c>
      <c r="BR3" s="12" cm="1">
        <f t="array" ref="BR3:BR52">IF(_xlfn._xlws.FILTER(dataset!$I$2:$I$2533,dataset!$F$2:$F$2533=BN1)=0,"",_xlfn._xlws.FILTER(dataset!$I$2:$I$2533,dataset!$F$2:$F$2533=BN1))</f>
        <v>216.54</v>
      </c>
      <c r="BS3" s="20" cm="1">
        <f t="array" ref="BS3:BS143">_xlfn._xlws.FILTER(dataset!$D$2:$D$2533,dataset!$F$2:$F$2533=BS1)</f>
        <v>1991</v>
      </c>
      <c r="BT3" cm="1">
        <f t="array" ref="BT3:BT143">_xlfn._xlws.FILTER(dataset!$E$2:$E$2533,dataset!$F$2:$F$2533=BS1)</f>
        <v>118</v>
      </c>
      <c r="BU3" cm="1">
        <f t="array" ref="BU3:BU143">_xlfn._xlws.FILTER(dataset!$G$2:$G$2533,dataset!$F$2:$F$2533=BS1)</f>
        <v>8.6</v>
      </c>
      <c r="BV3" s="10" cm="1">
        <f t="array" ref="BV3:BV143">IF(_xlfn._xlws.FILTER(dataset!$H$2:$H$2533,dataset!$F$2:$F$2533=BS1)=0,"",_xlfn._xlws.FILTER(dataset!$H$2:$H$2533,dataset!$F$2:$F$2533=BS1))</f>
        <v>86</v>
      </c>
      <c r="BW3" s="12" cm="1">
        <f t="array" ref="BW3:BW143">IF(_xlfn._xlws.FILTER(dataset!$I$2:$I$2533,dataset!$F$2:$F$2533=BS1)=0,"",_xlfn._xlws.FILTER(dataset!$I$2:$I$2533,dataset!$F$2:$F$2533=BS1))</f>
        <v>130.74</v>
      </c>
      <c r="BX3" s="20" cm="1">
        <f t="array" ref="BX3:BX54">_xlfn._xlws.FILTER(dataset!$D$2:$D$2533,dataset!$F$2:$F$2533=BX1)</f>
        <v>2001</v>
      </c>
      <c r="BY3" cm="1">
        <f t="array" ref="BY3:BY54">_xlfn._xlws.FILTER(dataset!$E$2:$E$2533,dataset!$F$2:$F$2533=BX1)</f>
        <v>125</v>
      </c>
      <c r="BZ3" cm="1">
        <f t="array" ref="BZ3:BZ54">_xlfn._xlws.FILTER(dataset!$G$2:$G$2533,dataset!$F$2:$F$2533=BX1)</f>
        <v>8.6</v>
      </c>
      <c r="CA3" s="10" cm="1">
        <f t="array" ref="CA3:CA54">IF(_xlfn._xlws.FILTER(dataset!$H$2:$H$2533,dataset!$F$2:$F$2533=BX1)=0,"",_xlfn._xlws.FILTER(dataset!$H$2:$H$2533,dataset!$F$2:$F$2533=BX1))</f>
        <v>96</v>
      </c>
      <c r="CB3" s="12" cm="1">
        <f t="array" ref="CB3:CB54">IF(_xlfn._xlws.FILTER(dataset!$I$2:$I$2533,dataset!$F$2:$F$2533=BX1)=0,"",_xlfn._xlws.FILTER(dataset!$I$2:$I$2533,dataset!$F$2:$F$2533=BX1))</f>
        <v>10.06</v>
      </c>
      <c r="CC3" s="20" cm="1">
        <f t="array" ref="CC3:CC35">_xlfn._xlws.FILTER(dataset!$D$2:$D$2533,dataset!$F$2:$F$2533=CC1)</f>
        <v>1979</v>
      </c>
      <c r="CD3" cm="1">
        <f t="array" ref="CD3:CD35">_xlfn._xlws.FILTER(dataset!$E$2:$E$2533,dataset!$F$2:$F$2533=CC1)</f>
        <v>117</v>
      </c>
      <c r="CE3" cm="1">
        <f t="array" ref="CE3:CE35">_xlfn._xlws.FILTER(dataset!$G$2:$G$2533,dataset!$F$2:$F$2533=CC1)</f>
        <v>8.5</v>
      </c>
      <c r="CF3" s="10" cm="1">
        <f t="array" ref="CF3:CF35">IF(_xlfn._xlws.FILTER(dataset!$H$2:$H$2533,dataset!$F$2:$F$2533=CC1)=0,"",_xlfn._xlws.FILTER(dataset!$H$2:$H$2533,dataset!$F$2:$F$2533=CC1))</f>
        <v>89</v>
      </c>
      <c r="CG3" s="12" cm="1">
        <f t="array" ref="CG3:CG35">IF(_xlfn._xlws.FILTER(dataset!$I$2:$I$2533,dataset!$F$2:$F$2533=CC1)=0,"",_xlfn._xlws.FILTER(dataset!$I$2:$I$2533,dataset!$F$2:$F$2533=CC1))</f>
        <v>78.900000000000006</v>
      </c>
      <c r="CH3" s="20" cm="1">
        <f t="array" ref="CH3:CH33">_xlfn._xlws.FILTER(dataset!$D$2:$D$2533,dataset!$F$2:$F$2533=CH1)</f>
        <v>2014</v>
      </c>
      <c r="CI3" cm="1">
        <f t="array" ref="CI3:CI33">_xlfn._xlws.FILTER(dataset!$E$2:$E$2533,dataset!$F$2:$F$2533=CH1)</f>
        <v>106</v>
      </c>
      <c r="CJ3" cm="1">
        <f t="array" ref="CJ3:CJ33">_xlfn._xlws.FILTER(dataset!$G$2:$G$2533,dataset!$F$2:$F$2533=CH1)</f>
        <v>8.5</v>
      </c>
      <c r="CK3" s="10" cm="1">
        <f t="array" ref="CK3:CK33">IF(_xlfn._xlws.FILTER(dataset!$H$2:$H$2533,dataset!$F$2:$F$2533=CH1)=0,"",_xlfn._xlws.FILTER(dataset!$H$2:$H$2533,dataset!$F$2:$F$2533=CH1))</f>
        <v>89</v>
      </c>
      <c r="CL3" s="12" cm="1">
        <f t="array" ref="CL3:CL33">IF(_xlfn._xlws.FILTER(dataset!$I$2:$I$2533,dataset!$F$2:$F$2533=CH1)=0,"",_xlfn._xlws.FILTER(dataset!$I$2:$I$2533,dataset!$F$2:$F$2533=CH1))</f>
        <v>13.09</v>
      </c>
      <c r="CM3" s="20" cm="1">
        <f t="array" ref="CM3:CM24">_xlfn._xlws.FILTER(dataset!$D$2:$D$2533,dataset!$F$2:$F$2533=CM1)</f>
        <v>1950</v>
      </c>
      <c r="CN3" cm="1">
        <f t="array" ref="CN3:CN24">_xlfn._xlws.FILTER(dataset!$E$2:$E$2533,dataset!$F$2:$F$2533=CM1)</f>
        <v>110</v>
      </c>
      <c r="CO3" cm="1">
        <f t="array" ref="CO3:CO24">_xlfn._xlws.FILTER(dataset!$G$2:$G$2533,dataset!$F$2:$F$2533=CM1)</f>
        <v>8.4</v>
      </c>
      <c r="CP3" s="10" cm="1">
        <f t="array" ref="CP3:CP24">IF(_xlfn._xlws.FILTER(dataset!$H$2:$H$2533,dataset!$F$2:$F$2533=CM1)=0,"",_xlfn._xlws.FILTER(dataset!$H$2:$H$2533,dataset!$F$2:$F$2533=CM1))</f>
        <v>94</v>
      </c>
      <c r="CQ3" s="12" t="str" cm="1">
        <f t="array" ref="CQ3:CQ24">IF(_xlfn._xlws.FILTER(dataset!$I$2:$I$2533,dataset!$F$2:$F$2533=CM1)=0,"",_xlfn._xlws.FILTER(dataset!$I$2:$I$2533,dataset!$F$2:$F$2533=CM1))</f>
        <v/>
      </c>
      <c r="CR3" s="20" cm="1">
        <f t="array" ref="CR3:CR18">_xlfn._xlws.FILTER(dataset!$D$2:$D$2533,dataset!$F$2:$F$2533=CR1)</f>
        <v>1952</v>
      </c>
      <c r="CS3" cm="1">
        <f t="array" ref="CS3:CS18">_xlfn._xlws.FILTER(dataset!$E$2:$E$2533,dataset!$F$2:$F$2533=CR1)</f>
        <v>103</v>
      </c>
      <c r="CT3" cm="1">
        <f t="array" ref="CT3:CT18">_xlfn._xlws.FILTER(dataset!$G$2:$G$2533,dataset!$F$2:$F$2533=CR1)</f>
        <v>8.3000000000000007</v>
      </c>
      <c r="CU3" s="10" cm="1">
        <f t="array" ref="CU3:CU18">IF(_xlfn._xlws.FILTER(dataset!$H$2:$H$2533,dataset!$F$2:$F$2533=CR1)=0,"",_xlfn._xlws.FILTER(dataset!$H$2:$H$2533,dataset!$F$2:$F$2533=CR1))</f>
        <v>99</v>
      </c>
      <c r="CV3" s="12" cm="1">
        <f t="array" ref="CV3:CV18">IF(_xlfn._xlws.FILTER(dataset!$I$2:$I$2533,dataset!$F$2:$F$2533=CR1)=0,"",_xlfn._xlws.FILTER(dataset!$I$2:$I$2533,dataset!$F$2:$F$2533=CR1))</f>
        <v>8.82</v>
      </c>
      <c r="CW3" s="20" cm="1">
        <f t="array" ref="CW3:CW17">_xlfn._xlws.FILTER(dataset!$D$2:$D$2533,dataset!$F$2:$F$2533=CW1)</f>
        <v>1997</v>
      </c>
      <c r="CX3" cm="1">
        <f t="array" ref="CX3:CX17">_xlfn._xlws.FILTER(dataset!$E$2:$E$2533,dataset!$F$2:$F$2533=CW1)</f>
        <v>89</v>
      </c>
      <c r="CY3" cm="1">
        <f t="array" ref="CY3:CY17">_xlfn._xlws.FILTER(dataset!$G$2:$G$2533,dataset!$F$2:$F$2533=CW1)</f>
        <v>8.1999999999999993</v>
      </c>
      <c r="CZ3" s="10" cm="1">
        <f t="array" ref="CZ3:CZ17">IF(_xlfn._xlws.FILTER(dataset!$H$2:$H$2533,dataset!$F$2:$F$2533=CW1)=0,"",_xlfn._xlws.FILTER(dataset!$H$2:$H$2533,dataset!$F$2:$F$2533=CW1))</f>
        <v>77</v>
      </c>
      <c r="DA3" s="12" cm="1">
        <f t="array" ref="DA3:DA17">IF(_xlfn._xlws.FILTER(dataset!$I$2:$I$2533,dataset!$F$2:$F$2533=CW1)=0,"",_xlfn._xlws.FILTER(dataset!$I$2:$I$2533,dataset!$F$2:$F$2533=CW1))</f>
        <v>0.93</v>
      </c>
    </row>
    <row r="4" spans="1:105">
      <c r="A4">
        <v>1972</v>
      </c>
      <c r="B4">
        <v>175</v>
      </c>
      <c r="C4">
        <v>9.1999999999999993</v>
      </c>
      <c r="D4">
        <v>100</v>
      </c>
      <c r="E4">
        <v>134.97</v>
      </c>
      <c r="F4" s="20">
        <v>2008</v>
      </c>
      <c r="G4">
        <v>152</v>
      </c>
      <c r="H4">
        <v>9</v>
      </c>
      <c r="I4">
        <v>84</v>
      </c>
      <c r="J4">
        <v>534.86</v>
      </c>
      <c r="K4" s="20">
        <v>2003</v>
      </c>
      <c r="L4">
        <v>201</v>
      </c>
      <c r="M4">
        <v>9</v>
      </c>
      <c r="N4">
        <v>94</v>
      </c>
      <c r="O4">
        <v>377.85</v>
      </c>
      <c r="P4" s="20">
        <v>1990</v>
      </c>
      <c r="Q4">
        <v>145</v>
      </c>
      <c r="R4">
        <v>8.6999999999999993</v>
      </c>
      <c r="S4">
        <v>92</v>
      </c>
      <c r="T4">
        <v>46.84</v>
      </c>
      <c r="U4" s="20">
        <v>1995</v>
      </c>
      <c r="V4">
        <v>178</v>
      </c>
      <c r="W4">
        <v>8.3000000000000007</v>
      </c>
      <c r="X4">
        <v>68</v>
      </c>
      <c r="Y4">
        <v>75.599999999999994</v>
      </c>
      <c r="Z4" s="20">
        <v>2023</v>
      </c>
      <c r="AA4">
        <v>140</v>
      </c>
      <c r="AB4">
        <v>8.9</v>
      </c>
      <c r="AC4">
        <v>86</v>
      </c>
      <c r="AD4" t="str">
        <v/>
      </c>
      <c r="AE4" s="20">
        <v>2001</v>
      </c>
      <c r="AF4">
        <v>125</v>
      </c>
      <c r="AG4">
        <v>8.6</v>
      </c>
      <c r="AH4">
        <v>96</v>
      </c>
      <c r="AI4">
        <v>10.06</v>
      </c>
      <c r="AJ4" s="20">
        <v>2014</v>
      </c>
      <c r="AK4">
        <v>169</v>
      </c>
      <c r="AL4">
        <v>8.6999999999999993</v>
      </c>
      <c r="AM4">
        <v>74</v>
      </c>
      <c r="AN4">
        <v>188.02</v>
      </c>
      <c r="AO4" s="20">
        <v>1997</v>
      </c>
      <c r="AP4">
        <v>116</v>
      </c>
      <c r="AQ4">
        <v>8.6</v>
      </c>
      <c r="AR4">
        <v>59</v>
      </c>
      <c r="AS4">
        <v>57.6</v>
      </c>
      <c r="AT4" s="20">
        <v>1968</v>
      </c>
      <c r="AU4">
        <v>165</v>
      </c>
      <c r="AV4">
        <v>8.5</v>
      </c>
      <c r="AW4">
        <v>82</v>
      </c>
      <c r="AX4">
        <v>5.32</v>
      </c>
      <c r="AY4" s="20">
        <v>1995</v>
      </c>
      <c r="AZ4">
        <v>127</v>
      </c>
      <c r="BA4">
        <v>8.6</v>
      </c>
      <c r="BB4">
        <v>65</v>
      </c>
      <c r="BC4">
        <v>100.13</v>
      </c>
      <c r="BD4" s="20">
        <v>1997</v>
      </c>
      <c r="BE4">
        <v>116</v>
      </c>
      <c r="BF4">
        <v>8.6</v>
      </c>
      <c r="BG4">
        <v>59</v>
      </c>
      <c r="BH4">
        <v>57.6</v>
      </c>
      <c r="BI4" s="20">
        <v>1999</v>
      </c>
      <c r="BJ4">
        <v>189</v>
      </c>
      <c r="BK4">
        <v>8.6</v>
      </c>
      <c r="BL4">
        <v>61</v>
      </c>
      <c r="BM4">
        <v>136.80000000000001</v>
      </c>
      <c r="BN4" s="20">
        <v>1942</v>
      </c>
      <c r="BO4">
        <v>102</v>
      </c>
      <c r="BP4">
        <v>8.5</v>
      </c>
      <c r="BQ4">
        <v>100</v>
      </c>
      <c r="BR4">
        <v>1.02</v>
      </c>
      <c r="BS4" s="20">
        <v>2006</v>
      </c>
      <c r="BT4">
        <v>151</v>
      </c>
      <c r="BU4">
        <v>8.5</v>
      </c>
      <c r="BV4">
        <v>85</v>
      </c>
      <c r="BW4">
        <v>132.38</v>
      </c>
      <c r="BX4" s="20">
        <v>1946</v>
      </c>
      <c r="BY4">
        <v>130</v>
      </c>
      <c r="BZ4">
        <v>8.6</v>
      </c>
      <c r="CA4">
        <v>89</v>
      </c>
      <c r="CB4" t="str">
        <v/>
      </c>
      <c r="CC4" s="20">
        <v>1960</v>
      </c>
      <c r="CD4">
        <v>109</v>
      </c>
      <c r="CE4">
        <v>8.5</v>
      </c>
      <c r="CF4">
        <v>97</v>
      </c>
      <c r="CG4">
        <v>32</v>
      </c>
      <c r="CH4" s="20">
        <v>2002</v>
      </c>
      <c r="CI4">
        <v>150</v>
      </c>
      <c r="CJ4">
        <v>8.5</v>
      </c>
      <c r="CK4">
        <v>85</v>
      </c>
      <c r="CL4">
        <v>32.57</v>
      </c>
      <c r="CM4" s="20">
        <v>1944</v>
      </c>
      <c r="CN4">
        <v>107</v>
      </c>
      <c r="CO4">
        <v>8.3000000000000007</v>
      </c>
      <c r="CP4">
        <v>95</v>
      </c>
      <c r="CQ4">
        <v>5.72</v>
      </c>
      <c r="CR4" s="20">
        <v>2011</v>
      </c>
      <c r="CS4">
        <v>155</v>
      </c>
      <c r="CT4">
        <v>8.1999999999999993</v>
      </c>
      <c r="CU4" t="str">
        <v/>
      </c>
      <c r="CV4">
        <v>3.11</v>
      </c>
      <c r="CW4" s="20">
        <v>2013</v>
      </c>
      <c r="CX4">
        <v>186</v>
      </c>
      <c r="CY4">
        <v>8.1999999999999993</v>
      </c>
      <c r="CZ4" t="str">
        <v/>
      </c>
      <c r="DA4">
        <v>1.63</v>
      </c>
    </row>
    <row r="5" spans="1:105">
      <c r="A5">
        <v>2008</v>
      </c>
      <c r="B5">
        <v>152</v>
      </c>
      <c r="C5">
        <v>9</v>
      </c>
      <c r="D5">
        <v>84</v>
      </c>
      <c r="E5">
        <v>534.86</v>
      </c>
      <c r="F5" s="20">
        <v>1957</v>
      </c>
      <c r="G5">
        <v>96</v>
      </c>
      <c r="H5">
        <v>9</v>
      </c>
      <c r="I5">
        <v>97</v>
      </c>
      <c r="J5">
        <v>4.3600000000000003</v>
      </c>
      <c r="K5" s="20">
        <v>2023</v>
      </c>
      <c r="L5">
        <v>140</v>
      </c>
      <c r="M5">
        <v>8.9</v>
      </c>
      <c r="N5">
        <v>86</v>
      </c>
      <c r="O5" t="str">
        <v/>
      </c>
      <c r="P5" s="20">
        <v>2022</v>
      </c>
      <c r="Q5">
        <v>157</v>
      </c>
      <c r="R5">
        <v>8.6999999999999993</v>
      </c>
      <c r="S5" t="str">
        <v/>
      </c>
      <c r="T5" t="str">
        <v/>
      </c>
      <c r="U5" s="20">
        <v>2020</v>
      </c>
      <c r="V5">
        <v>160</v>
      </c>
      <c r="W5">
        <v>8.3000000000000007</v>
      </c>
      <c r="X5">
        <v>89</v>
      </c>
      <c r="Y5" t="str">
        <v/>
      </c>
      <c r="Z5" s="20">
        <v>2010</v>
      </c>
      <c r="AA5">
        <v>148</v>
      </c>
      <c r="AB5">
        <v>8.8000000000000007</v>
      </c>
      <c r="AC5">
        <v>74</v>
      </c>
      <c r="AD5">
        <v>292.58</v>
      </c>
      <c r="AE5" s="20">
        <v>1994</v>
      </c>
      <c r="AF5">
        <v>88</v>
      </c>
      <c r="AG5">
        <v>8.5</v>
      </c>
      <c r="AH5">
        <v>88</v>
      </c>
      <c r="AI5">
        <v>422.78</v>
      </c>
      <c r="AJ5" s="20">
        <v>1999</v>
      </c>
      <c r="AK5">
        <v>136</v>
      </c>
      <c r="AL5">
        <v>8.6999999999999993</v>
      </c>
      <c r="AM5">
        <v>73</v>
      </c>
      <c r="AN5">
        <v>171.48</v>
      </c>
      <c r="AO5" s="20">
        <v>1942</v>
      </c>
      <c r="AP5">
        <v>102</v>
      </c>
      <c r="AQ5">
        <v>8.5</v>
      </c>
      <c r="AR5">
        <v>100</v>
      </c>
      <c r="AS5">
        <v>1.02</v>
      </c>
      <c r="AT5" s="20">
        <v>2012</v>
      </c>
      <c r="AU5">
        <v>165</v>
      </c>
      <c r="AV5">
        <v>8.4</v>
      </c>
      <c r="AW5">
        <v>81</v>
      </c>
      <c r="AX5">
        <v>162.81</v>
      </c>
      <c r="AY5" s="20">
        <v>1962</v>
      </c>
      <c r="AZ5">
        <v>133</v>
      </c>
      <c r="BA5">
        <v>8.6</v>
      </c>
      <c r="BB5">
        <v>85</v>
      </c>
      <c r="BC5" t="str">
        <v/>
      </c>
      <c r="BD5" s="20">
        <v>1985</v>
      </c>
      <c r="BE5">
        <v>116</v>
      </c>
      <c r="BF5">
        <v>8.5</v>
      </c>
      <c r="BG5">
        <v>87</v>
      </c>
      <c r="BH5">
        <v>210.61</v>
      </c>
      <c r="BI5" s="20">
        <v>1977</v>
      </c>
      <c r="BJ5">
        <v>121</v>
      </c>
      <c r="BK5">
        <v>8.6</v>
      </c>
      <c r="BL5">
        <v>90</v>
      </c>
      <c r="BM5">
        <v>322.74</v>
      </c>
      <c r="BN5" s="20">
        <v>1988</v>
      </c>
      <c r="BO5">
        <v>89</v>
      </c>
      <c r="BP5">
        <v>8.5</v>
      </c>
      <c r="BQ5">
        <v>94</v>
      </c>
      <c r="BR5" t="str">
        <v/>
      </c>
      <c r="BS5" s="20">
        <v>2019</v>
      </c>
      <c r="BT5">
        <v>132</v>
      </c>
      <c r="BU5">
        <v>8.5</v>
      </c>
      <c r="BV5">
        <v>96</v>
      </c>
      <c r="BW5">
        <v>53.37</v>
      </c>
      <c r="BX5" s="20">
        <v>2008</v>
      </c>
      <c r="BY5">
        <v>98</v>
      </c>
      <c r="BZ5">
        <v>8.4</v>
      </c>
      <c r="CA5">
        <v>95</v>
      </c>
      <c r="CB5">
        <v>223.81</v>
      </c>
      <c r="CC5" s="20">
        <v>1980</v>
      </c>
      <c r="CD5">
        <v>146</v>
      </c>
      <c r="CE5">
        <v>8.4</v>
      </c>
      <c r="CF5">
        <v>66</v>
      </c>
      <c r="CG5">
        <v>44.02</v>
      </c>
      <c r="CH5" s="20">
        <v>1984</v>
      </c>
      <c r="CI5">
        <v>160</v>
      </c>
      <c r="CJ5">
        <v>8.4</v>
      </c>
      <c r="CK5">
        <v>88</v>
      </c>
      <c r="CL5">
        <v>51.97</v>
      </c>
      <c r="CM5" s="20">
        <v>1940</v>
      </c>
      <c r="CN5">
        <v>130</v>
      </c>
      <c r="CO5">
        <v>8.1</v>
      </c>
      <c r="CP5">
        <v>86</v>
      </c>
      <c r="CQ5">
        <v>4.3600000000000003</v>
      </c>
      <c r="CR5" s="20">
        <v>2004</v>
      </c>
      <c r="CS5">
        <v>189</v>
      </c>
      <c r="CT5">
        <v>8.1999999999999993</v>
      </c>
      <c r="CU5" t="str">
        <v/>
      </c>
      <c r="CV5">
        <v>1.22</v>
      </c>
      <c r="CW5" s="20">
        <v>1976</v>
      </c>
      <c r="CX5">
        <v>120</v>
      </c>
      <c r="CY5">
        <v>8.1</v>
      </c>
      <c r="CZ5">
        <v>70</v>
      </c>
      <c r="DA5">
        <v>117.24</v>
      </c>
    </row>
    <row r="6" spans="1:105">
      <c r="A6">
        <v>1993</v>
      </c>
      <c r="B6">
        <v>195</v>
      </c>
      <c r="C6">
        <v>9</v>
      </c>
      <c r="D6">
        <v>95</v>
      </c>
      <c r="E6">
        <v>96.9</v>
      </c>
      <c r="F6" s="20">
        <v>1974</v>
      </c>
      <c r="G6">
        <v>202</v>
      </c>
      <c r="H6">
        <v>9</v>
      </c>
      <c r="I6">
        <v>90</v>
      </c>
      <c r="J6">
        <v>57.3</v>
      </c>
      <c r="K6" s="20">
        <v>2010</v>
      </c>
      <c r="L6">
        <v>148</v>
      </c>
      <c r="M6">
        <v>8.8000000000000007</v>
      </c>
      <c r="N6">
        <v>74</v>
      </c>
      <c r="O6">
        <v>292.58</v>
      </c>
      <c r="P6" s="20">
        <v>2002</v>
      </c>
      <c r="Q6">
        <v>150</v>
      </c>
      <c r="R6">
        <v>8.5</v>
      </c>
      <c r="S6">
        <v>85</v>
      </c>
      <c r="T6">
        <v>32.57</v>
      </c>
      <c r="U6" s="20">
        <v>2017</v>
      </c>
      <c r="V6">
        <v>125</v>
      </c>
      <c r="W6">
        <v>8.3000000000000007</v>
      </c>
      <c r="X6" t="str">
        <v/>
      </c>
      <c r="Y6" t="str">
        <v/>
      </c>
      <c r="Z6" s="20">
        <v>2001</v>
      </c>
      <c r="AA6">
        <v>178</v>
      </c>
      <c r="AB6">
        <v>8.8000000000000007</v>
      </c>
      <c r="AC6">
        <v>92</v>
      </c>
      <c r="AD6">
        <v>315.54000000000002</v>
      </c>
      <c r="AE6" s="20">
        <v>1988</v>
      </c>
      <c r="AF6">
        <v>89</v>
      </c>
      <c r="AG6">
        <v>8.5</v>
      </c>
      <c r="AH6">
        <v>94</v>
      </c>
      <c r="AI6" t="str">
        <v/>
      </c>
      <c r="AJ6" s="20">
        <v>1991</v>
      </c>
      <c r="AK6">
        <v>137</v>
      </c>
      <c r="AL6">
        <v>8.6</v>
      </c>
      <c r="AM6">
        <v>75</v>
      </c>
      <c r="AN6">
        <v>204.84</v>
      </c>
      <c r="AO6" s="20">
        <v>1988</v>
      </c>
      <c r="AP6">
        <v>155</v>
      </c>
      <c r="AQ6">
        <v>8.5</v>
      </c>
      <c r="AR6">
        <v>80</v>
      </c>
      <c r="AS6">
        <v>11.99</v>
      </c>
      <c r="AT6" s="20">
        <v>1992</v>
      </c>
      <c r="AU6">
        <v>130</v>
      </c>
      <c r="AV6">
        <v>8.1999999999999993</v>
      </c>
      <c r="AW6">
        <v>85</v>
      </c>
      <c r="AX6">
        <v>101.16</v>
      </c>
      <c r="AY6" s="20">
        <v>2022</v>
      </c>
      <c r="AZ6">
        <v>163</v>
      </c>
      <c r="BA6">
        <v>8.6</v>
      </c>
      <c r="BB6" t="str">
        <v/>
      </c>
      <c r="BC6" t="str">
        <v/>
      </c>
      <c r="BD6" s="20">
        <v>2011</v>
      </c>
      <c r="BE6">
        <v>112</v>
      </c>
      <c r="BF6">
        <v>8.5</v>
      </c>
      <c r="BG6">
        <v>57</v>
      </c>
      <c r="BH6">
        <v>13.18</v>
      </c>
      <c r="BI6" s="20">
        <v>1946</v>
      </c>
      <c r="BJ6">
        <v>130</v>
      </c>
      <c r="BK6">
        <v>8.6</v>
      </c>
      <c r="BL6">
        <v>89</v>
      </c>
      <c r="BM6" t="str">
        <v/>
      </c>
      <c r="BN6" s="20">
        <v>1979</v>
      </c>
      <c r="BO6">
        <v>147</v>
      </c>
      <c r="BP6">
        <v>8.4</v>
      </c>
      <c r="BQ6">
        <v>94</v>
      </c>
      <c r="BR6">
        <v>83.47</v>
      </c>
      <c r="BS6" s="20">
        <v>1960</v>
      </c>
      <c r="BT6">
        <v>109</v>
      </c>
      <c r="BU6">
        <v>8.5</v>
      </c>
      <c r="BV6">
        <v>97</v>
      </c>
      <c r="BW6">
        <v>32</v>
      </c>
      <c r="BX6" s="20">
        <v>2007</v>
      </c>
      <c r="BY6">
        <v>165</v>
      </c>
      <c r="BZ6">
        <v>8.3000000000000007</v>
      </c>
      <c r="CA6" t="str">
        <v/>
      </c>
      <c r="CB6">
        <v>1.22</v>
      </c>
      <c r="CC6" s="20">
        <v>1982</v>
      </c>
      <c r="CD6">
        <v>109</v>
      </c>
      <c r="CE6">
        <v>8.1999999999999993</v>
      </c>
      <c r="CF6">
        <v>57</v>
      </c>
      <c r="CG6">
        <v>13.78</v>
      </c>
      <c r="CH6" s="20">
        <v>1959</v>
      </c>
      <c r="CI6">
        <v>121</v>
      </c>
      <c r="CJ6">
        <v>8.1999999999999993</v>
      </c>
      <c r="CK6">
        <v>98</v>
      </c>
      <c r="CL6">
        <v>25</v>
      </c>
      <c r="CM6" s="20">
        <v>1949</v>
      </c>
      <c r="CN6">
        <v>93</v>
      </c>
      <c r="CO6">
        <v>8.1</v>
      </c>
      <c r="CP6">
        <v>97</v>
      </c>
      <c r="CQ6">
        <v>0.45</v>
      </c>
      <c r="CR6" s="20">
        <v>2001</v>
      </c>
      <c r="CS6">
        <v>224</v>
      </c>
      <c r="CT6">
        <v>8.1</v>
      </c>
      <c r="CU6">
        <v>84</v>
      </c>
      <c r="CV6">
        <v>7.0000000000000007E-2</v>
      </c>
      <c r="CW6" s="20">
        <v>2011</v>
      </c>
      <c r="CX6">
        <v>140</v>
      </c>
      <c r="CY6">
        <v>8.1</v>
      </c>
      <c r="CZ6">
        <v>71</v>
      </c>
      <c r="DA6">
        <v>13.66</v>
      </c>
    </row>
    <row r="7" spans="1:105">
      <c r="A7">
        <v>1957</v>
      </c>
      <c r="B7">
        <v>96</v>
      </c>
      <c r="C7">
        <v>9</v>
      </c>
      <c r="D7">
        <v>97</v>
      </c>
      <c r="E7">
        <v>4.3600000000000003</v>
      </c>
      <c r="F7" s="20">
        <v>1994</v>
      </c>
      <c r="G7">
        <v>154</v>
      </c>
      <c r="H7">
        <v>8.9</v>
      </c>
      <c r="I7">
        <v>95</v>
      </c>
      <c r="J7">
        <v>107.93</v>
      </c>
      <c r="K7" s="20">
        <v>2001</v>
      </c>
      <c r="L7">
        <v>178</v>
      </c>
      <c r="M7">
        <v>8.8000000000000007</v>
      </c>
      <c r="N7">
        <v>92</v>
      </c>
      <c r="O7">
        <v>315.54000000000002</v>
      </c>
      <c r="P7" s="20">
        <v>2011</v>
      </c>
      <c r="Q7">
        <v>112</v>
      </c>
      <c r="R7">
        <v>8.5</v>
      </c>
      <c r="S7">
        <v>57</v>
      </c>
      <c r="T7">
        <v>13.18</v>
      </c>
      <c r="U7" s="20">
        <v>2004</v>
      </c>
      <c r="V7">
        <v>156</v>
      </c>
      <c r="W7">
        <v>8.1999999999999993</v>
      </c>
      <c r="X7">
        <v>82</v>
      </c>
      <c r="Y7">
        <v>5.51</v>
      </c>
      <c r="Z7" s="20">
        <v>1966</v>
      </c>
      <c r="AA7">
        <v>178</v>
      </c>
      <c r="AB7">
        <v>8.8000000000000007</v>
      </c>
      <c r="AC7">
        <v>90</v>
      </c>
      <c r="AD7">
        <v>6.1</v>
      </c>
      <c r="AE7" s="20">
        <v>2018</v>
      </c>
      <c r="AF7">
        <v>117</v>
      </c>
      <c r="AG7">
        <v>8.4</v>
      </c>
      <c r="AH7">
        <v>87</v>
      </c>
      <c r="AI7">
        <v>190.24</v>
      </c>
      <c r="AJ7" s="20">
        <v>1985</v>
      </c>
      <c r="AK7">
        <v>116</v>
      </c>
      <c r="AL7">
        <v>8.5</v>
      </c>
      <c r="AM7">
        <v>87</v>
      </c>
      <c r="AN7">
        <v>210.61</v>
      </c>
      <c r="AO7" s="20">
        <v>1936</v>
      </c>
      <c r="AP7">
        <v>87</v>
      </c>
      <c r="AQ7">
        <v>8.5</v>
      </c>
      <c r="AR7">
        <v>96</v>
      </c>
      <c r="AS7">
        <v>0.16</v>
      </c>
      <c r="AT7" s="20">
        <v>1965</v>
      </c>
      <c r="AU7">
        <v>132</v>
      </c>
      <c r="AV7">
        <v>8.1999999999999993</v>
      </c>
      <c r="AW7">
        <v>74</v>
      </c>
      <c r="AX7">
        <v>15</v>
      </c>
      <c r="AY7" s="20">
        <v>2006</v>
      </c>
      <c r="AZ7">
        <v>130</v>
      </c>
      <c r="BA7">
        <v>8.5</v>
      </c>
      <c r="BB7">
        <v>66</v>
      </c>
      <c r="BC7">
        <v>53.09</v>
      </c>
      <c r="BD7" s="20">
        <v>1936</v>
      </c>
      <c r="BE7">
        <v>87</v>
      </c>
      <c r="BF7">
        <v>8.5</v>
      </c>
      <c r="BG7">
        <v>96</v>
      </c>
      <c r="BH7">
        <v>0.16</v>
      </c>
      <c r="BI7" s="20">
        <v>2016</v>
      </c>
      <c r="BJ7">
        <v>106</v>
      </c>
      <c r="BK7">
        <v>8.4</v>
      </c>
      <c r="BL7">
        <v>81</v>
      </c>
      <c r="BM7">
        <v>5.0199999999999996</v>
      </c>
      <c r="BN7" s="20">
        <v>1985</v>
      </c>
      <c r="BO7">
        <v>142</v>
      </c>
      <c r="BP7">
        <v>8.4</v>
      </c>
      <c r="BQ7" t="str">
        <v/>
      </c>
      <c r="BR7" t="str">
        <v/>
      </c>
      <c r="BS7" s="20">
        <v>1954</v>
      </c>
      <c r="BT7">
        <v>112</v>
      </c>
      <c r="BU7">
        <v>8.5</v>
      </c>
      <c r="BV7">
        <v>100</v>
      </c>
      <c r="BW7">
        <v>36.76</v>
      </c>
      <c r="BX7" s="20">
        <v>1921</v>
      </c>
      <c r="BY7">
        <v>68</v>
      </c>
      <c r="BZ7">
        <v>8.3000000000000007</v>
      </c>
      <c r="CA7" t="str">
        <v/>
      </c>
      <c r="CB7">
        <v>5.45</v>
      </c>
      <c r="CC7" s="20">
        <v>2018</v>
      </c>
      <c r="CD7">
        <v>104</v>
      </c>
      <c r="CE7">
        <v>8.1999999999999993</v>
      </c>
      <c r="CF7" t="str">
        <v/>
      </c>
      <c r="CG7" t="str">
        <v/>
      </c>
      <c r="CH7" s="20">
        <v>1948</v>
      </c>
      <c r="CI7">
        <v>135</v>
      </c>
      <c r="CJ7">
        <v>8.1</v>
      </c>
      <c r="CK7" t="str">
        <v/>
      </c>
      <c r="CL7">
        <v>10.9</v>
      </c>
      <c r="CM7" s="20">
        <v>1951</v>
      </c>
      <c r="CN7">
        <v>111</v>
      </c>
      <c r="CO7">
        <v>8.1</v>
      </c>
      <c r="CP7">
        <v>72</v>
      </c>
      <c r="CQ7">
        <v>3.97</v>
      </c>
      <c r="CR7" s="20">
        <v>1971</v>
      </c>
      <c r="CS7">
        <v>122</v>
      </c>
      <c r="CT7">
        <v>8.1</v>
      </c>
      <c r="CU7" t="str">
        <v/>
      </c>
      <c r="CV7" t="str">
        <v/>
      </c>
      <c r="CW7" s="20">
        <v>2004</v>
      </c>
      <c r="CX7">
        <v>132</v>
      </c>
      <c r="CY7">
        <v>8.1</v>
      </c>
      <c r="CZ7">
        <v>86</v>
      </c>
      <c r="DA7">
        <v>100.49</v>
      </c>
    </row>
    <row r="8" spans="1:105">
      <c r="A8">
        <v>2003</v>
      </c>
      <c r="B8">
        <v>201</v>
      </c>
      <c r="C8">
        <v>9</v>
      </c>
      <c r="D8">
        <v>94</v>
      </c>
      <c r="E8">
        <v>377.85</v>
      </c>
      <c r="F8" s="20">
        <v>2021</v>
      </c>
      <c r="G8">
        <v>164</v>
      </c>
      <c r="H8">
        <v>8.8000000000000007</v>
      </c>
      <c r="I8" t="str">
        <v/>
      </c>
      <c r="J8" t="str">
        <v/>
      </c>
      <c r="K8" s="20">
        <v>2002</v>
      </c>
      <c r="L8">
        <v>179</v>
      </c>
      <c r="M8">
        <v>8.8000000000000007</v>
      </c>
      <c r="N8">
        <v>87</v>
      </c>
      <c r="O8">
        <v>342.55</v>
      </c>
      <c r="P8" s="20">
        <v>1984</v>
      </c>
      <c r="Q8">
        <v>160</v>
      </c>
      <c r="R8">
        <v>8.4</v>
      </c>
      <c r="S8">
        <v>88</v>
      </c>
      <c r="T8">
        <v>51.97</v>
      </c>
      <c r="U8" s="20">
        <v>1963</v>
      </c>
      <c r="V8">
        <v>172</v>
      </c>
      <c r="W8">
        <v>8.1999999999999993</v>
      </c>
      <c r="X8">
        <v>86</v>
      </c>
      <c r="Y8">
        <v>12.1</v>
      </c>
      <c r="Z8" s="20">
        <v>2002</v>
      </c>
      <c r="AA8">
        <v>179</v>
      </c>
      <c r="AB8">
        <v>8.8000000000000007</v>
      </c>
      <c r="AC8">
        <v>87</v>
      </c>
      <c r="AD8">
        <v>342.55</v>
      </c>
      <c r="AE8" s="20">
        <v>2017</v>
      </c>
      <c r="AF8">
        <v>105</v>
      </c>
      <c r="AG8">
        <v>8.4</v>
      </c>
      <c r="AH8">
        <v>81</v>
      </c>
      <c r="AI8">
        <v>209.73</v>
      </c>
      <c r="AJ8" s="20">
        <v>1979</v>
      </c>
      <c r="AK8">
        <v>117</v>
      </c>
      <c r="AL8">
        <v>8.5</v>
      </c>
      <c r="AM8">
        <v>89</v>
      </c>
      <c r="AN8">
        <v>78.900000000000006</v>
      </c>
      <c r="AO8" s="20">
        <v>1931</v>
      </c>
      <c r="AP8">
        <v>87</v>
      </c>
      <c r="AQ8">
        <v>8.5</v>
      </c>
      <c r="AR8">
        <v>99</v>
      </c>
      <c r="AS8">
        <v>0.02</v>
      </c>
      <c r="AT8" s="20">
        <v>1948</v>
      </c>
      <c r="AU8">
        <v>126</v>
      </c>
      <c r="AV8">
        <v>8.1999999999999993</v>
      </c>
      <c r="AW8">
        <v>98</v>
      </c>
      <c r="AX8">
        <v>5.01</v>
      </c>
      <c r="AY8" s="20">
        <v>1995</v>
      </c>
      <c r="AZ8">
        <v>106</v>
      </c>
      <c r="BA8">
        <v>8.5</v>
      </c>
      <c r="BB8">
        <v>77</v>
      </c>
      <c r="BC8">
        <v>23.34</v>
      </c>
      <c r="BD8" s="20">
        <v>1931</v>
      </c>
      <c r="BE8">
        <v>87</v>
      </c>
      <c r="BF8">
        <v>8.5</v>
      </c>
      <c r="BG8">
        <v>99</v>
      </c>
      <c r="BH8">
        <v>0.02</v>
      </c>
      <c r="BI8" s="20">
        <v>1983</v>
      </c>
      <c r="BJ8">
        <v>131</v>
      </c>
      <c r="BK8">
        <v>8.3000000000000007</v>
      </c>
      <c r="BL8">
        <v>58</v>
      </c>
      <c r="BM8">
        <v>309.13</v>
      </c>
      <c r="BN8" s="20">
        <v>1964</v>
      </c>
      <c r="BO8">
        <v>95</v>
      </c>
      <c r="BP8">
        <v>8.4</v>
      </c>
      <c r="BQ8">
        <v>97</v>
      </c>
      <c r="BR8">
        <v>0.28000000000000003</v>
      </c>
      <c r="BS8" s="20">
        <v>2019</v>
      </c>
      <c r="BT8">
        <v>122</v>
      </c>
      <c r="BU8">
        <v>8.4</v>
      </c>
      <c r="BV8">
        <v>59</v>
      </c>
      <c r="BW8">
        <v>335.45</v>
      </c>
      <c r="BX8" s="20">
        <v>2004</v>
      </c>
      <c r="BY8">
        <v>119</v>
      </c>
      <c r="BZ8">
        <v>8.1999999999999993</v>
      </c>
      <c r="CA8">
        <v>82</v>
      </c>
      <c r="CB8">
        <v>4.71</v>
      </c>
      <c r="CC8" s="20">
        <v>1973</v>
      </c>
      <c r="CD8">
        <v>122</v>
      </c>
      <c r="CE8">
        <v>8.1</v>
      </c>
      <c r="CF8">
        <v>81</v>
      </c>
      <c r="CG8">
        <v>232.91</v>
      </c>
      <c r="CH8" s="20">
        <v>1993</v>
      </c>
      <c r="CI8">
        <v>171</v>
      </c>
      <c r="CJ8">
        <v>8.1</v>
      </c>
      <c r="CK8">
        <v>83</v>
      </c>
      <c r="CL8">
        <v>5.22</v>
      </c>
      <c r="CM8" s="20">
        <v>1941</v>
      </c>
      <c r="CN8">
        <v>100</v>
      </c>
      <c r="CO8">
        <v>8</v>
      </c>
      <c r="CP8">
        <v>97</v>
      </c>
      <c r="CQ8">
        <v>2.11</v>
      </c>
      <c r="CR8" s="20">
        <v>1971</v>
      </c>
      <c r="CS8">
        <v>181</v>
      </c>
      <c r="CT8">
        <v>8</v>
      </c>
      <c r="CU8">
        <v>67</v>
      </c>
      <c r="CV8">
        <v>80.5</v>
      </c>
      <c r="CW8" s="20">
        <v>1980</v>
      </c>
      <c r="CX8">
        <v>129</v>
      </c>
      <c r="CY8">
        <v>8.1</v>
      </c>
      <c r="CZ8">
        <v>90</v>
      </c>
      <c r="DA8">
        <v>23.38</v>
      </c>
    </row>
    <row r="9" spans="1:105">
      <c r="A9">
        <v>1974</v>
      </c>
      <c r="B9">
        <v>202</v>
      </c>
      <c r="C9">
        <v>9</v>
      </c>
      <c r="D9">
        <v>90</v>
      </c>
      <c r="E9">
        <v>57.3</v>
      </c>
      <c r="F9" s="20">
        <v>1990</v>
      </c>
      <c r="G9">
        <v>145</v>
      </c>
      <c r="H9">
        <v>8.6999999999999993</v>
      </c>
      <c r="I9">
        <v>92</v>
      </c>
      <c r="J9">
        <v>46.84</v>
      </c>
      <c r="K9" s="20">
        <v>1999</v>
      </c>
      <c r="L9">
        <v>136</v>
      </c>
      <c r="M9">
        <v>8.6999999999999993</v>
      </c>
      <c r="N9">
        <v>73</v>
      </c>
      <c r="O9">
        <v>171.48</v>
      </c>
      <c r="P9" s="20">
        <v>2021</v>
      </c>
      <c r="Q9">
        <v>164</v>
      </c>
      <c r="R9">
        <v>8.4</v>
      </c>
      <c r="S9" t="str">
        <v/>
      </c>
      <c r="T9" t="str">
        <v/>
      </c>
      <c r="U9" s="20">
        <v>2019</v>
      </c>
      <c r="V9">
        <v>138</v>
      </c>
      <c r="W9">
        <v>8.1999999999999993</v>
      </c>
      <c r="X9" t="str">
        <v/>
      </c>
      <c r="Y9">
        <v>4.1900000000000004</v>
      </c>
      <c r="Z9" s="20">
        <v>2022</v>
      </c>
      <c r="AA9">
        <v>164</v>
      </c>
      <c r="AB9">
        <v>8.8000000000000007</v>
      </c>
      <c r="AC9" t="str">
        <v/>
      </c>
      <c r="AD9" t="str">
        <v/>
      </c>
      <c r="AE9" s="20">
        <v>2016</v>
      </c>
      <c r="AF9">
        <v>106</v>
      </c>
      <c r="AG9">
        <v>8.4</v>
      </c>
      <c r="AH9">
        <v>81</v>
      </c>
      <c r="AI9">
        <v>5.0199999999999996</v>
      </c>
      <c r="AJ9" s="20">
        <v>2006</v>
      </c>
      <c r="AK9">
        <v>130</v>
      </c>
      <c r="AL9">
        <v>8.5</v>
      </c>
      <c r="AM9">
        <v>66</v>
      </c>
      <c r="AN9">
        <v>53.09</v>
      </c>
      <c r="AO9" s="20">
        <v>2018</v>
      </c>
      <c r="AP9">
        <v>158</v>
      </c>
      <c r="AQ9">
        <v>8.5</v>
      </c>
      <c r="AR9" t="str">
        <v/>
      </c>
      <c r="AS9" t="str">
        <v/>
      </c>
      <c r="AT9" s="20">
        <v>1962</v>
      </c>
      <c r="AU9">
        <v>123</v>
      </c>
      <c r="AV9">
        <v>8.1</v>
      </c>
      <c r="AW9">
        <v>94</v>
      </c>
      <c r="AX9" t="str">
        <v/>
      </c>
      <c r="AY9" s="20">
        <v>1960</v>
      </c>
      <c r="AZ9">
        <v>109</v>
      </c>
      <c r="BA9">
        <v>8.5</v>
      </c>
      <c r="BB9">
        <v>97</v>
      </c>
      <c r="BC9">
        <v>32</v>
      </c>
      <c r="BD9" s="20">
        <v>2009</v>
      </c>
      <c r="BE9">
        <v>170</v>
      </c>
      <c r="BF9">
        <v>8.4</v>
      </c>
      <c r="BG9">
        <v>67</v>
      </c>
      <c r="BH9">
        <v>6.53</v>
      </c>
      <c r="BI9" s="20">
        <v>2021</v>
      </c>
      <c r="BJ9">
        <v>148</v>
      </c>
      <c r="BK9">
        <v>8.1999999999999993</v>
      </c>
      <c r="BL9">
        <v>71</v>
      </c>
      <c r="BM9">
        <v>804.75</v>
      </c>
      <c r="BN9" s="20">
        <v>1981</v>
      </c>
      <c r="BO9">
        <v>149</v>
      </c>
      <c r="BP9">
        <v>8.4</v>
      </c>
      <c r="BQ9">
        <v>86</v>
      </c>
      <c r="BR9">
        <v>11.49</v>
      </c>
      <c r="BS9" s="20">
        <v>2012</v>
      </c>
      <c r="BT9">
        <v>164</v>
      </c>
      <c r="BU9">
        <v>8.4</v>
      </c>
      <c r="BV9">
        <v>78</v>
      </c>
      <c r="BW9">
        <v>448.14</v>
      </c>
      <c r="BX9" s="20">
        <v>1997</v>
      </c>
      <c r="BY9">
        <v>89</v>
      </c>
      <c r="BZ9">
        <v>8.1999999999999993</v>
      </c>
      <c r="CA9">
        <v>77</v>
      </c>
      <c r="CB9">
        <v>0.93</v>
      </c>
      <c r="CC9" s="20">
        <v>1955</v>
      </c>
      <c r="CD9">
        <v>117</v>
      </c>
      <c r="CE9">
        <v>8.1</v>
      </c>
      <c r="CF9" t="str">
        <v/>
      </c>
      <c r="CG9">
        <v>1.0900000000000001</v>
      </c>
      <c r="CH9" s="20">
        <v>1978</v>
      </c>
      <c r="CI9">
        <v>99</v>
      </c>
      <c r="CJ9">
        <v>8.1</v>
      </c>
      <c r="CK9" t="str">
        <v/>
      </c>
      <c r="CL9" t="str">
        <v/>
      </c>
      <c r="CM9" s="20">
        <v>1955</v>
      </c>
      <c r="CN9">
        <v>92</v>
      </c>
      <c r="CO9">
        <v>8</v>
      </c>
      <c r="CP9">
        <v>97</v>
      </c>
      <c r="CQ9">
        <v>0.65</v>
      </c>
      <c r="CR9" s="20">
        <v>2000</v>
      </c>
      <c r="CS9">
        <v>140</v>
      </c>
      <c r="CT9">
        <v>7.9</v>
      </c>
      <c r="CU9">
        <v>63</v>
      </c>
      <c r="CV9">
        <v>4.18</v>
      </c>
      <c r="CW9" s="20">
        <v>2001</v>
      </c>
      <c r="CX9">
        <v>224</v>
      </c>
      <c r="CY9">
        <v>8.1</v>
      </c>
      <c r="CZ9">
        <v>84</v>
      </c>
      <c r="DA9">
        <v>7.0000000000000007E-2</v>
      </c>
    </row>
    <row r="10" spans="1:105">
      <c r="A10">
        <v>1994</v>
      </c>
      <c r="B10">
        <v>154</v>
      </c>
      <c r="C10">
        <v>8.9</v>
      </c>
      <c r="D10">
        <v>95</v>
      </c>
      <c r="E10">
        <v>107.93</v>
      </c>
      <c r="F10" s="20">
        <v>1999</v>
      </c>
      <c r="G10">
        <v>189</v>
      </c>
      <c r="H10">
        <v>8.6</v>
      </c>
      <c r="I10">
        <v>61</v>
      </c>
      <c r="J10">
        <v>136.80000000000001</v>
      </c>
      <c r="K10" s="20">
        <v>1980</v>
      </c>
      <c r="L10">
        <v>124</v>
      </c>
      <c r="M10">
        <v>8.6999999999999993</v>
      </c>
      <c r="N10">
        <v>82</v>
      </c>
      <c r="O10">
        <v>290.48</v>
      </c>
      <c r="P10" s="20">
        <v>1995</v>
      </c>
      <c r="Q10">
        <v>178</v>
      </c>
      <c r="R10">
        <v>8.3000000000000007</v>
      </c>
      <c r="S10">
        <v>68</v>
      </c>
      <c r="T10">
        <v>75.599999999999994</v>
      </c>
      <c r="U10" s="20">
        <v>1928</v>
      </c>
      <c r="V10">
        <v>114</v>
      </c>
      <c r="W10">
        <v>8.1999999999999993</v>
      </c>
      <c r="X10">
        <v>98</v>
      </c>
      <c r="Y10">
        <v>0.02</v>
      </c>
      <c r="Z10" s="20">
        <v>2014</v>
      </c>
      <c r="AA10">
        <v>169</v>
      </c>
      <c r="AB10">
        <v>8.6999999999999993</v>
      </c>
      <c r="AC10">
        <v>74</v>
      </c>
      <c r="AD10">
        <v>188.02</v>
      </c>
      <c r="AE10" s="20">
        <v>2008</v>
      </c>
      <c r="AF10">
        <v>98</v>
      </c>
      <c r="AG10">
        <v>8.4</v>
      </c>
      <c r="AH10">
        <v>95</v>
      </c>
      <c r="AI10">
        <v>223.81</v>
      </c>
      <c r="AJ10" s="20">
        <v>1986</v>
      </c>
      <c r="AK10">
        <v>137</v>
      </c>
      <c r="AL10">
        <v>8.4</v>
      </c>
      <c r="AM10">
        <v>84</v>
      </c>
      <c r="AN10">
        <v>85.16</v>
      </c>
      <c r="AO10" s="20">
        <v>1997</v>
      </c>
      <c r="AP10">
        <v>126</v>
      </c>
      <c r="AQ10">
        <v>8.3000000000000007</v>
      </c>
      <c r="AR10">
        <v>70</v>
      </c>
      <c r="AS10">
        <v>138.43</v>
      </c>
      <c r="AT10" s="20">
        <v>1990</v>
      </c>
      <c r="AU10">
        <v>181</v>
      </c>
      <c r="AV10">
        <v>8</v>
      </c>
      <c r="AW10">
        <v>72</v>
      </c>
      <c r="AX10">
        <v>184.21</v>
      </c>
      <c r="AY10" s="20">
        <v>1954</v>
      </c>
      <c r="AZ10">
        <v>112</v>
      </c>
      <c r="BA10">
        <v>8.5</v>
      </c>
      <c r="BB10">
        <v>100</v>
      </c>
      <c r="BC10">
        <v>36.76</v>
      </c>
      <c r="BD10" s="20">
        <v>1964</v>
      </c>
      <c r="BE10">
        <v>95</v>
      </c>
      <c r="BF10">
        <v>8.4</v>
      </c>
      <c r="BG10">
        <v>97</v>
      </c>
      <c r="BH10">
        <v>0.28000000000000003</v>
      </c>
      <c r="BI10" s="20">
        <v>2006</v>
      </c>
      <c r="BJ10">
        <v>118</v>
      </c>
      <c r="BK10">
        <v>8.1999999999999993</v>
      </c>
      <c r="BL10">
        <v>98</v>
      </c>
      <c r="BM10">
        <v>37.630000000000003</v>
      </c>
      <c r="BN10" s="20">
        <v>1957</v>
      </c>
      <c r="BO10">
        <v>88</v>
      </c>
      <c r="BP10">
        <v>8.4</v>
      </c>
      <c r="BQ10">
        <v>90</v>
      </c>
      <c r="BR10" t="str">
        <v/>
      </c>
      <c r="BS10" s="20">
        <v>2000</v>
      </c>
      <c r="BT10">
        <v>113</v>
      </c>
      <c r="BU10">
        <v>8.4</v>
      </c>
      <c r="BV10">
        <v>83</v>
      </c>
      <c r="BW10">
        <v>25.54</v>
      </c>
      <c r="BX10" s="20">
        <v>2005</v>
      </c>
      <c r="BY10">
        <v>112</v>
      </c>
      <c r="BZ10">
        <v>8.1999999999999993</v>
      </c>
      <c r="CA10" t="str">
        <v/>
      </c>
      <c r="CB10" t="str">
        <v/>
      </c>
      <c r="CC10" s="20">
        <v>1968</v>
      </c>
      <c r="CD10">
        <v>137</v>
      </c>
      <c r="CE10">
        <v>8</v>
      </c>
      <c r="CF10">
        <v>96</v>
      </c>
      <c r="CG10" t="str">
        <v/>
      </c>
      <c r="CH10" s="20">
        <v>2016</v>
      </c>
      <c r="CI10">
        <v>128</v>
      </c>
      <c r="CJ10">
        <v>8</v>
      </c>
      <c r="CK10">
        <v>94</v>
      </c>
      <c r="CL10">
        <v>151.1</v>
      </c>
      <c r="CM10" s="20">
        <v>1958</v>
      </c>
      <c r="CN10">
        <v>95</v>
      </c>
      <c r="CO10">
        <v>8</v>
      </c>
      <c r="CP10">
        <v>99</v>
      </c>
      <c r="CQ10">
        <v>2.2400000000000002</v>
      </c>
      <c r="CR10" s="20">
        <v>2003</v>
      </c>
      <c r="CS10">
        <v>186</v>
      </c>
      <c r="CT10">
        <v>7.9</v>
      </c>
      <c r="CU10">
        <v>54</v>
      </c>
      <c r="CV10">
        <v>1.79</v>
      </c>
      <c r="CW10" s="20">
        <v>2007</v>
      </c>
      <c r="CX10">
        <v>153</v>
      </c>
      <c r="CY10">
        <v>8.1</v>
      </c>
      <c r="CZ10">
        <v>68</v>
      </c>
      <c r="DA10">
        <v>1.1100000000000001</v>
      </c>
    </row>
    <row r="11" spans="1:105">
      <c r="A11">
        <v>2001</v>
      </c>
      <c r="B11">
        <v>178</v>
      </c>
      <c r="C11">
        <v>8.8000000000000007</v>
      </c>
      <c r="D11">
        <v>92</v>
      </c>
      <c r="E11">
        <v>315.54000000000002</v>
      </c>
      <c r="F11" s="20">
        <v>1995</v>
      </c>
      <c r="G11">
        <v>127</v>
      </c>
      <c r="H11">
        <v>8.6</v>
      </c>
      <c r="I11">
        <v>65</v>
      </c>
      <c r="J11">
        <v>100.13</v>
      </c>
      <c r="K11" s="20">
        <v>2020</v>
      </c>
      <c r="L11">
        <v>153</v>
      </c>
      <c r="M11">
        <v>8.6999999999999993</v>
      </c>
      <c r="N11" t="str">
        <v/>
      </c>
      <c r="O11" t="str">
        <v/>
      </c>
      <c r="P11" s="20">
        <v>2020</v>
      </c>
      <c r="Q11">
        <v>160</v>
      </c>
      <c r="R11">
        <v>8.3000000000000007</v>
      </c>
      <c r="S11">
        <v>89</v>
      </c>
      <c r="T11" t="str">
        <v/>
      </c>
      <c r="U11" s="20">
        <v>2016</v>
      </c>
      <c r="V11">
        <v>139</v>
      </c>
      <c r="W11">
        <v>8.1</v>
      </c>
      <c r="X11">
        <v>71</v>
      </c>
      <c r="Y11">
        <v>67.209999999999994</v>
      </c>
      <c r="Z11" s="20">
        <v>1980</v>
      </c>
      <c r="AA11">
        <v>124</v>
      </c>
      <c r="AB11">
        <v>8.6999999999999993</v>
      </c>
      <c r="AC11">
        <v>82</v>
      </c>
      <c r="AD11">
        <v>290.48</v>
      </c>
      <c r="AE11" s="20">
        <v>1995</v>
      </c>
      <c r="AF11">
        <v>81</v>
      </c>
      <c r="AG11">
        <v>8.3000000000000007</v>
      </c>
      <c r="AH11">
        <v>96</v>
      </c>
      <c r="AI11">
        <v>191.8</v>
      </c>
      <c r="AJ11" s="20">
        <v>2018</v>
      </c>
      <c r="AK11">
        <v>149</v>
      </c>
      <c r="AL11">
        <v>8.4</v>
      </c>
      <c r="AM11">
        <v>68</v>
      </c>
      <c r="AN11">
        <v>678.82</v>
      </c>
      <c r="AO11" s="20">
        <v>2004</v>
      </c>
      <c r="AP11">
        <v>108</v>
      </c>
      <c r="AQ11">
        <v>8.3000000000000007</v>
      </c>
      <c r="AR11">
        <v>89</v>
      </c>
      <c r="AS11">
        <v>34.4</v>
      </c>
      <c r="AT11" s="20">
        <v>1952</v>
      </c>
      <c r="AU11">
        <v>85</v>
      </c>
      <c r="AV11">
        <v>8</v>
      </c>
      <c r="AW11">
        <v>89</v>
      </c>
      <c r="AX11">
        <v>9.4499999999999993</v>
      </c>
      <c r="AY11" s="20">
        <v>1979</v>
      </c>
      <c r="AZ11">
        <v>147</v>
      </c>
      <c r="BA11">
        <v>8.4</v>
      </c>
      <c r="BB11">
        <v>94</v>
      </c>
      <c r="BC11">
        <v>83.47</v>
      </c>
      <c r="BD11" s="20">
        <v>1940</v>
      </c>
      <c r="BE11">
        <v>125</v>
      </c>
      <c r="BF11">
        <v>8.4</v>
      </c>
      <c r="BG11" t="str">
        <v/>
      </c>
      <c r="BH11">
        <v>0.28999999999999998</v>
      </c>
      <c r="BI11" s="20">
        <v>1975</v>
      </c>
      <c r="BJ11">
        <v>91</v>
      </c>
      <c r="BK11">
        <v>8.1999999999999993</v>
      </c>
      <c r="BL11">
        <v>91</v>
      </c>
      <c r="BM11">
        <v>1.23</v>
      </c>
      <c r="BN11" s="20">
        <v>1940</v>
      </c>
      <c r="BO11">
        <v>125</v>
      </c>
      <c r="BP11">
        <v>8.4</v>
      </c>
      <c r="BQ11" t="str">
        <v/>
      </c>
      <c r="BR11">
        <v>0.28999999999999998</v>
      </c>
      <c r="BS11" s="20">
        <v>1985</v>
      </c>
      <c r="BT11">
        <v>142</v>
      </c>
      <c r="BU11">
        <v>8.4</v>
      </c>
      <c r="BV11" t="str">
        <v/>
      </c>
      <c r="BW11" t="str">
        <v/>
      </c>
      <c r="BX11" s="20">
        <v>2011</v>
      </c>
      <c r="BY11">
        <v>130</v>
      </c>
      <c r="BZ11">
        <v>8.1</v>
      </c>
      <c r="CA11">
        <v>85</v>
      </c>
      <c r="CB11">
        <v>381.01</v>
      </c>
      <c r="CC11" s="20">
        <v>1962</v>
      </c>
      <c r="CD11">
        <v>134</v>
      </c>
      <c r="CE11">
        <v>8</v>
      </c>
      <c r="CF11">
        <v>75</v>
      </c>
      <c r="CG11">
        <v>4.05</v>
      </c>
      <c r="CH11" s="20">
        <v>2021</v>
      </c>
      <c r="CI11">
        <v>111</v>
      </c>
      <c r="CJ11">
        <v>8</v>
      </c>
      <c r="CK11">
        <v>72</v>
      </c>
      <c r="CL11" t="str">
        <v/>
      </c>
      <c r="CM11" s="20">
        <v>1947</v>
      </c>
      <c r="CN11">
        <v>97</v>
      </c>
      <c r="CO11">
        <v>8</v>
      </c>
      <c r="CP11">
        <v>85</v>
      </c>
      <c r="CQ11" t="str">
        <v/>
      </c>
      <c r="CR11" s="20">
        <v>1971</v>
      </c>
      <c r="CS11">
        <v>100</v>
      </c>
      <c r="CT11">
        <v>7.8</v>
      </c>
      <c r="CU11">
        <v>67</v>
      </c>
      <c r="CV11">
        <v>4</v>
      </c>
      <c r="CW11" s="20">
        <v>1961</v>
      </c>
      <c r="CX11">
        <v>134</v>
      </c>
      <c r="CY11">
        <v>8</v>
      </c>
      <c r="CZ11">
        <v>90</v>
      </c>
      <c r="DA11">
        <v>8.2799999999999994</v>
      </c>
    </row>
    <row r="12" spans="1:105">
      <c r="A12">
        <v>1999</v>
      </c>
      <c r="B12">
        <v>139</v>
      </c>
      <c r="C12">
        <v>8.8000000000000007</v>
      </c>
      <c r="D12">
        <v>67</v>
      </c>
      <c r="E12">
        <v>37.03</v>
      </c>
      <c r="F12" s="20">
        <v>1991</v>
      </c>
      <c r="G12">
        <v>118</v>
      </c>
      <c r="H12">
        <v>8.6</v>
      </c>
      <c r="I12">
        <v>86</v>
      </c>
      <c r="J12">
        <v>130.74</v>
      </c>
      <c r="K12" s="20">
        <v>1991</v>
      </c>
      <c r="L12">
        <v>137</v>
      </c>
      <c r="M12">
        <v>8.6</v>
      </c>
      <c r="N12">
        <v>75</v>
      </c>
      <c r="O12">
        <v>204.84</v>
      </c>
      <c r="P12" s="20">
        <v>1962</v>
      </c>
      <c r="Q12">
        <v>218</v>
      </c>
      <c r="R12">
        <v>8.3000000000000007</v>
      </c>
      <c r="S12">
        <v>100</v>
      </c>
      <c r="T12">
        <v>44.82</v>
      </c>
      <c r="U12" s="20">
        <v>2013</v>
      </c>
      <c r="V12">
        <v>134</v>
      </c>
      <c r="W12">
        <v>8.1</v>
      </c>
      <c r="X12">
        <v>96</v>
      </c>
      <c r="Y12">
        <v>56.67</v>
      </c>
      <c r="Z12" s="20">
        <v>1977</v>
      </c>
      <c r="AA12">
        <v>121</v>
      </c>
      <c r="AB12">
        <v>8.6</v>
      </c>
      <c r="AC12">
        <v>90</v>
      </c>
      <c r="AD12">
        <v>322.74</v>
      </c>
      <c r="AE12" s="20">
        <v>2009</v>
      </c>
      <c r="AF12">
        <v>96</v>
      </c>
      <c r="AG12">
        <v>8.3000000000000007</v>
      </c>
      <c r="AH12">
        <v>88</v>
      </c>
      <c r="AI12">
        <v>293</v>
      </c>
      <c r="AJ12" s="20">
        <v>2004</v>
      </c>
      <c r="AK12">
        <v>108</v>
      </c>
      <c r="AL12">
        <v>8.3000000000000007</v>
      </c>
      <c r="AM12">
        <v>89</v>
      </c>
      <c r="AN12">
        <v>34.4</v>
      </c>
      <c r="AO12" s="20">
        <v>1958</v>
      </c>
      <c r="AP12">
        <v>128</v>
      </c>
      <c r="AQ12">
        <v>8.3000000000000007</v>
      </c>
      <c r="AR12">
        <v>100</v>
      </c>
      <c r="AS12">
        <v>3.2</v>
      </c>
      <c r="AT12" s="20">
        <v>1959</v>
      </c>
      <c r="AU12">
        <v>141</v>
      </c>
      <c r="AV12">
        <v>8</v>
      </c>
      <c r="AW12">
        <v>93</v>
      </c>
      <c r="AX12">
        <v>12.54</v>
      </c>
      <c r="AY12" s="20">
        <v>2003</v>
      </c>
      <c r="AZ12">
        <v>120</v>
      </c>
      <c r="BA12">
        <v>8.4</v>
      </c>
      <c r="BB12">
        <v>77</v>
      </c>
      <c r="BC12">
        <v>0.71</v>
      </c>
      <c r="BD12" s="20">
        <v>1995</v>
      </c>
      <c r="BE12">
        <v>81</v>
      </c>
      <c r="BF12">
        <v>8.3000000000000007</v>
      </c>
      <c r="BG12">
        <v>96</v>
      </c>
      <c r="BH12">
        <v>191.8</v>
      </c>
      <c r="BI12" s="20">
        <v>2018</v>
      </c>
      <c r="BJ12">
        <v>104</v>
      </c>
      <c r="BK12">
        <v>8.1999999999999993</v>
      </c>
      <c r="BL12" t="str">
        <v/>
      </c>
      <c r="BM12" t="str">
        <v/>
      </c>
      <c r="BN12" s="20">
        <v>2009</v>
      </c>
      <c r="BO12">
        <v>153</v>
      </c>
      <c r="BP12">
        <v>8.3000000000000007</v>
      </c>
      <c r="BQ12">
        <v>69</v>
      </c>
      <c r="BR12">
        <v>120.54</v>
      </c>
      <c r="BS12" s="20">
        <v>2006</v>
      </c>
      <c r="BT12">
        <v>137</v>
      </c>
      <c r="BU12">
        <v>8.4</v>
      </c>
      <c r="BV12">
        <v>89</v>
      </c>
      <c r="BW12">
        <v>11.29</v>
      </c>
      <c r="BX12" s="20">
        <v>1939</v>
      </c>
      <c r="BY12">
        <v>102</v>
      </c>
      <c r="BZ12">
        <v>8.1</v>
      </c>
      <c r="CA12">
        <v>92</v>
      </c>
      <c r="CB12">
        <v>2.08</v>
      </c>
      <c r="CC12" s="20">
        <v>1920</v>
      </c>
      <c r="CD12">
        <v>67</v>
      </c>
      <c r="CE12">
        <v>8</v>
      </c>
      <c r="CF12" t="str">
        <v/>
      </c>
      <c r="CG12" t="str">
        <v/>
      </c>
      <c r="CH12" s="20">
        <v>1982</v>
      </c>
      <c r="CI12">
        <v>95</v>
      </c>
      <c r="CJ12">
        <v>8</v>
      </c>
      <c r="CK12">
        <v>47</v>
      </c>
      <c r="CL12">
        <v>22.24</v>
      </c>
      <c r="CM12" s="20">
        <v>1957</v>
      </c>
      <c r="CN12">
        <v>96</v>
      </c>
      <c r="CO12">
        <v>8</v>
      </c>
      <c r="CP12">
        <v>100</v>
      </c>
      <c r="CQ12" t="str">
        <v/>
      </c>
      <c r="CR12" s="20">
        <v>1964</v>
      </c>
      <c r="CS12">
        <v>170</v>
      </c>
      <c r="CT12">
        <v>7.8</v>
      </c>
      <c r="CU12">
        <v>95</v>
      </c>
      <c r="CV12">
        <v>72</v>
      </c>
      <c r="CW12" s="20">
        <v>2016</v>
      </c>
      <c r="CX12">
        <v>184</v>
      </c>
      <c r="CY12">
        <v>8</v>
      </c>
      <c r="CZ12" t="str">
        <v/>
      </c>
      <c r="DA12">
        <v>1.78</v>
      </c>
    </row>
    <row r="13" spans="1:105">
      <c r="A13">
        <v>1994</v>
      </c>
      <c r="B13">
        <v>142</v>
      </c>
      <c r="C13">
        <v>8.8000000000000007</v>
      </c>
      <c r="D13">
        <v>82</v>
      </c>
      <c r="E13">
        <v>330.25</v>
      </c>
      <c r="F13" s="20">
        <v>2002</v>
      </c>
      <c r="G13">
        <v>130</v>
      </c>
      <c r="H13">
        <v>8.6</v>
      </c>
      <c r="I13">
        <v>79</v>
      </c>
      <c r="J13">
        <v>7.56</v>
      </c>
      <c r="K13" s="20">
        <v>1977</v>
      </c>
      <c r="L13">
        <v>121</v>
      </c>
      <c r="M13">
        <v>8.6</v>
      </c>
      <c r="N13">
        <v>90</v>
      </c>
      <c r="O13">
        <v>322.74</v>
      </c>
      <c r="P13" s="20">
        <v>2016</v>
      </c>
      <c r="Q13">
        <v>161</v>
      </c>
      <c r="R13">
        <v>8.3000000000000007</v>
      </c>
      <c r="S13" t="str">
        <v/>
      </c>
      <c r="T13">
        <v>12.39</v>
      </c>
      <c r="U13" s="20">
        <v>2004</v>
      </c>
      <c r="V13">
        <v>121</v>
      </c>
      <c r="W13">
        <v>8.1</v>
      </c>
      <c r="X13">
        <v>79</v>
      </c>
      <c r="Y13">
        <v>23.53</v>
      </c>
      <c r="Z13" s="20">
        <v>2001</v>
      </c>
      <c r="AA13">
        <v>125</v>
      </c>
      <c r="AB13">
        <v>8.6</v>
      </c>
      <c r="AC13">
        <v>96</v>
      </c>
      <c r="AD13">
        <v>10.06</v>
      </c>
      <c r="AE13" s="20">
        <v>2010</v>
      </c>
      <c r="AF13">
        <v>103</v>
      </c>
      <c r="AG13">
        <v>8.3000000000000007</v>
      </c>
      <c r="AH13">
        <v>92</v>
      </c>
      <c r="AI13">
        <v>415</v>
      </c>
      <c r="AJ13" s="20">
        <v>1971</v>
      </c>
      <c r="AK13">
        <v>136</v>
      </c>
      <c r="AL13">
        <v>8.3000000000000007</v>
      </c>
      <c r="AM13">
        <v>77</v>
      </c>
      <c r="AN13">
        <v>6.21</v>
      </c>
      <c r="AO13" s="20">
        <v>2001</v>
      </c>
      <c r="AP13">
        <v>122</v>
      </c>
      <c r="AQ13">
        <v>8.3000000000000007</v>
      </c>
      <c r="AR13">
        <v>69</v>
      </c>
      <c r="AS13">
        <v>33.229999999999997</v>
      </c>
      <c r="AT13" s="20">
        <v>1956</v>
      </c>
      <c r="AU13">
        <v>119</v>
      </c>
      <c r="AV13">
        <v>7.9</v>
      </c>
      <c r="AW13">
        <v>94</v>
      </c>
      <c r="AX13" t="str">
        <v/>
      </c>
      <c r="AY13" s="20">
        <v>2000</v>
      </c>
      <c r="AZ13">
        <v>113</v>
      </c>
      <c r="BA13">
        <v>8.4</v>
      </c>
      <c r="BB13">
        <v>83</v>
      </c>
      <c r="BC13">
        <v>25.54</v>
      </c>
      <c r="BD13" s="20">
        <v>2009</v>
      </c>
      <c r="BE13">
        <v>96</v>
      </c>
      <c r="BF13">
        <v>8.3000000000000007</v>
      </c>
      <c r="BG13">
        <v>88</v>
      </c>
      <c r="BH13">
        <v>293</v>
      </c>
      <c r="BI13" s="20">
        <v>2003</v>
      </c>
      <c r="BJ13">
        <v>143</v>
      </c>
      <c r="BK13">
        <v>8.1</v>
      </c>
      <c r="BL13">
        <v>63</v>
      </c>
      <c r="BM13">
        <v>305.41000000000003</v>
      </c>
      <c r="BN13" s="20">
        <v>1987</v>
      </c>
      <c r="BO13">
        <v>116</v>
      </c>
      <c r="BP13">
        <v>8.3000000000000007</v>
      </c>
      <c r="BQ13">
        <v>78</v>
      </c>
      <c r="BR13">
        <v>46.36</v>
      </c>
      <c r="BS13" s="20">
        <v>2021</v>
      </c>
      <c r="BT13">
        <v>152</v>
      </c>
      <c r="BU13">
        <v>8.4</v>
      </c>
      <c r="BV13" t="str">
        <v/>
      </c>
      <c r="BW13" t="str">
        <v/>
      </c>
      <c r="BX13" s="20">
        <v>1965</v>
      </c>
      <c r="BY13">
        <v>172</v>
      </c>
      <c r="BZ13">
        <v>8.1</v>
      </c>
      <c r="CA13">
        <v>63</v>
      </c>
      <c r="CB13">
        <v>163.21</v>
      </c>
      <c r="CC13" s="20">
        <v>2004</v>
      </c>
      <c r="CD13">
        <v>99</v>
      </c>
      <c r="CE13">
        <v>7.9</v>
      </c>
      <c r="CF13">
        <v>76</v>
      </c>
      <c r="CG13">
        <v>13.54</v>
      </c>
      <c r="CH13" s="20">
        <v>1998</v>
      </c>
      <c r="CI13">
        <v>169</v>
      </c>
      <c r="CJ13">
        <v>8</v>
      </c>
      <c r="CK13">
        <v>58</v>
      </c>
      <c r="CL13">
        <v>0.26</v>
      </c>
      <c r="CM13" s="20">
        <v>1946</v>
      </c>
      <c r="CN13">
        <v>102</v>
      </c>
      <c r="CO13">
        <v>7.9</v>
      </c>
      <c r="CP13">
        <v>100</v>
      </c>
      <c r="CQ13">
        <v>10.46</v>
      </c>
      <c r="CR13" s="20">
        <v>1972</v>
      </c>
      <c r="CS13">
        <v>124</v>
      </c>
      <c r="CT13">
        <v>7.8</v>
      </c>
      <c r="CU13">
        <v>80</v>
      </c>
      <c r="CV13">
        <v>42.77</v>
      </c>
      <c r="CW13" s="20">
        <v>2008</v>
      </c>
      <c r="CX13">
        <v>109</v>
      </c>
      <c r="CY13">
        <v>7.9</v>
      </c>
      <c r="CZ13">
        <v>80</v>
      </c>
      <c r="DA13">
        <v>26.24</v>
      </c>
    </row>
    <row r="14" spans="1:105">
      <c r="A14">
        <v>2002</v>
      </c>
      <c r="B14">
        <v>179</v>
      </c>
      <c r="C14">
        <v>8.8000000000000007</v>
      </c>
      <c r="D14">
        <v>87</v>
      </c>
      <c r="E14">
        <v>342.55</v>
      </c>
      <c r="F14" s="20">
        <v>2006</v>
      </c>
      <c r="G14">
        <v>151</v>
      </c>
      <c r="H14">
        <v>8.5</v>
      </c>
      <c r="I14">
        <v>85</v>
      </c>
      <c r="J14">
        <v>132.38</v>
      </c>
      <c r="K14" s="20">
        <v>1954</v>
      </c>
      <c r="L14">
        <v>207</v>
      </c>
      <c r="M14">
        <v>8.6</v>
      </c>
      <c r="N14">
        <v>98</v>
      </c>
      <c r="O14">
        <v>0.27</v>
      </c>
      <c r="P14" s="20">
        <v>2017</v>
      </c>
      <c r="Q14">
        <v>125</v>
      </c>
      <c r="R14">
        <v>8.3000000000000007</v>
      </c>
      <c r="S14" t="str">
        <v/>
      </c>
      <c r="T14" t="str">
        <v/>
      </c>
      <c r="U14" s="20">
        <v>1976</v>
      </c>
      <c r="V14">
        <v>177</v>
      </c>
      <c r="W14">
        <v>8.1</v>
      </c>
      <c r="X14" t="str">
        <v/>
      </c>
      <c r="Y14" t="str">
        <v/>
      </c>
      <c r="Z14" s="20">
        <v>1985</v>
      </c>
      <c r="AA14">
        <v>116</v>
      </c>
      <c r="AB14">
        <v>8.5</v>
      </c>
      <c r="AC14">
        <v>87</v>
      </c>
      <c r="AD14">
        <v>210.61</v>
      </c>
      <c r="AE14" s="20">
        <v>1997</v>
      </c>
      <c r="AF14">
        <v>134</v>
      </c>
      <c r="AG14">
        <v>8.3000000000000007</v>
      </c>
      <c r="AH14">
        <v>76</v>
      </c>
      <c r="AI14">
        <v>2.38</v>
      </c>
      <c r="AJ14" s="20">
        <v>1968</v>
      </c>
      <c r="AK14">
        <v>149</v>
      </c>
      <c r="AL14">
        <v>8.3000000000000007</v>
      </c>
      <c r="AM14">
        <v>84</v>
      </c>
      <c r="AN14">
        <v>56.95</v>
      </c>
      <c r="AO14" s="20">
        <v>1952</v>
      </c>
      <c r="AP14">
        <v>103</v>
      </c>
      <c r="AQ14">
        <v>8.3000000000000007</v>
      </c>
      <c r="AR14">
        <v>99</v>
      </c>
      <c r="AS14">
        <v>8.82</v>
      </c>
      <c r="AT14" s="20">
        <v>1964</v>
      </c>
      <c r="AU14">
        <v>99</v>
      </c>
      <c r="AV14">
        <v>7.9</v>
      </c>
      <c r="AW14">
        <v>65</v>
      </c>
      <c r="AX14">
        <v>14.5</v>
      </c>
      <c r="AY14" s="20">
        <v>2006</v>
      </c>
      <c r="AZ14">
        <v>137</v>
      </c>
      <c r="BA14">
        <v>8.4</v>
      </c>
      <c r="BB14">
        <v>89</v>
      </c>
      <c r="BC14">
        <v>11.29</v>
      </c>
      <c r="BD14" s="20">
        <v>2001</v>
      </c>
      <c r="BE14">
        <v>122</v>
      </c>
      <c r="BF14">
        <v>8.3000000000000007</v>
      </c>
      <c r="BG14">
        <v>69</v>
      </c>
      <c r="BH14">
        <v>33.229999999999997</v>
      </c>
      <c r="BI14" s="20">
        <v>2011</v>
      </c>
      <c r="BJ14">
        <v>130</v>
      </c>
      <c r="BK14">
        <v>8.1</v>
      </c>
      <c r="BL14">
        <v>85</v>
      </c>
      <c r="BM14">
        <v>381.01</v>
      </c>
      <c r="BN14" s="20">
        <v>1961</v>
      </c>
      <c r="BO14">
        <v>179</v>
      </c>
      <c r="BP14">
        <v>8.3000000000000007</v>
      </c>
      <c r="BQ14">
        <v>60</v>
      </c>
      <c r="BR14" t="str">
        <v/>
      </c>
      <c r="BS14" s="20">
        <v>1958</v>
      </c>
      <c r="BT14">
        <v>128</v>
      </c>
      <c r="BU14">
        <v>8.3000000000000007</v>
      </c>
      <c r="BV14">
        <v>100</v>
      </c>
      <c r="BW14">
        <v>3.2</v>
      </c>
      <c r="BX14" s="20">
        <v>2009</v>
      </c>
      <c r="BY14">
        <v>93</v>
      </c>
      <c r="BZ14">
        <v>8.1</v>
      </c>
      <c r="CA14" t="str">
        <v/>
      </c>
      <c r="CB14" t="str">
        <v/>
      </c>
      <c r="CC14" s="20">
        <v>2008</v>
      </c>
      <c r="CD14">
        <v>114</v>
      </c>
      <c r="CE14">
        <v>7.9</v>
      </c>
      <c r="CF14">
        <v>82</v>
      </c>
      <c r="CG14">
        <v>2.12</v>
      </c>
      <c r="CH14" s="20">
        <v>2018</v>
      </c>
      <c r="CI14">
        <v>134</v>
      </c>
      <c r="CJ14">
        <v>7.9</v>
      </c>
      <c r="CK14">
        <v>49</v>
      </c>
      <c r="CL14">
        <v>216.43</v>
      </c>
      <c r="CM14" s="20">
        <v>1956</v>
      </c>
      <c r="CN14">
        <v>84</v>
      </c>
      <c r="CO14">
        <v>7.9</v>
      </c>
      <c r="CP14">
        <v>91</v>
      </c>
      <c r="CQ14" t="str">
        <v/>
      </c>
      <c r="CR14" s="20">
        <v>1979</v>
      </c>
      <c r="CS14">
        <v>123</v>
      </c>
      <c r="CT14">
        <v>7.8</v>
      </c>
      <c r="CU14">
        <v>72</v>
      </c>
      <c r="CV14">
        <v>37.82</v>
      </c>
      <c r="CW14" s="20">
        <v>2000</v>
      </c>
      <c r="CX14">
        <v>113</v>
      </c>
      <c r="CY14">
        <v>7.8</v>
      </c>
      <c r="CZ14">
        <v>48</v>
      </c>
      <c r="DA14">
        <v>115.65</v>
      </c>
    </row>
    <row r="15" spans="1:105">
      <c r="A15">
        <v>2021</v>
      </c>
      <c r="B15">
        <v>164</v>
      </c>
      <c r="C15">
        <v>8.8000000000000007</v>
      </c>
      <c r="D15" t="str">
        <v/>
      </c>
      <c r="E15" t="str">
        <v/>
      </c>
      <c r="F15" s="20">
        <v>1994</v>
      </c>
      <c r="G15">
        <v>110</v>
      </c>
      <c r="H15">
        <v>8.5</v>
      </c>
      <c r="I15">
        <v>64</v>
      </c>
      <c r="J15">
        <v>19.5</v>
      </c>
      <c r="K15" s="20">
        <v>1962</v>
      </c>
      <c r="L15">
        <v>133</v>
      </c>
      <c r="M15">
        <v>8.6</v>
      </c>
      <c r="N15">
        <v>85</v>
      </c>
      <c r="O15" t="str">
        <v/>
      </c>
      <c r="P15" s="20">
        <v>2021</v>
      </c>
      <c r="Q15">
        <v>135</v>
      </c>
      <c r="R15">
        <v>8.3000000000000007</v>
      </c>
      <c r="S15" t="str">
        <v/>
      </c>
      <c r="T15" t="str">
        <v/>
      </c>
      <c r="U15" s="20">
        <v>1960</v>
      </c>
      <c r="V15">
        <v>128</v>
      </c>
      <c r="W15">
        <v>8.1</v>
      </c>
      <c r="X15">
        <v>75</v>
      </c>
      <c r="Y15" t="str">
        <v/>
      </c>
      <c r="Z15" s="20">
        <v>2000</v>
      </c>
      <c r="AA15">
        <v>155</v>
      </c>
      <c r="AB15">
        <v>8.5</v>
      </c>
      <c r="AC15">
        <v>67</v>
      </c>
      <c r="AD15">
        <v>187.71</v>
      </c>
      <c r="AE15" s="20">
        <v>2004</v>
      </c>
      <c r="AF15">
        <v>119</v>
      </c>
      <c r="AG15">
        <v>8.1999999999999993</v>
      </c>
      <c r="AH15">
        <v>82</v>
      </c>
      <c r="AI15">
        <v>4.71</v>
      </c>
      <c r="AJ15" s="20">
        <v>1927</v>
      </c>
      <c r="AK15">
        <v>153</v>
      </c>
      <c r="AL15">
        <v>8.3000000000000007</v>
      </c>
      <c r="AM15">
        <v>98</v>
      </c>
      <c r="AN15">
        <v>1.24</v>
      </c>
      <c r="AO15" s="20">
        <v>1960</v>
      </c>
      <c r="AP15">
        <v>125</v>
      </c>
      <c r="AQ15">
        <v>8.3000000000000007</v>
      </c>
      <c r="AR15">
        <v>94</v>
      </c>
      <c r="AS15">
        <v>18.600000000000001</v>
      </c>
      <c r="AT15" s="20">
        <v>1976</v>
      </c>
      <c r="AU15">
        <v>135</v>
      </c>
      <c r="AV15">
        <v>7.8</v>
      </c>
      <c r="AW15">
        <v>69</v>
      </c>
      <c r="AX15">
        <v>31.8</v>
      </c>
      <c r="AY15" s="20">
        <v>1957</v>
      </c>
      <c r="AZ15">
        <v>116</v>
      </c>
      <c r="BA15">
        <v>8.4</v>
      </c>
      <c r="BB15">
        <v>76</v>
      </c>
      <c r="BC15">
        <v>8.18</v>
      </c>
      <c r="BD15" s="20">
        <v>2010</v>
      </c>
      <c r="BE15">
        <v>103</v>
      </c>
      <c r="BF15">
        <v>8.3000000000000007</v>
      </c>
      <c r="BG15">
        <v>92</v>
      </c>
      <c r="BH15">
        <v>415</v>
      </c>
      <c r="BI15" s="20">
        <v>1939</v>
      </c>
      <c r="BJ15">
        <v>102</v>
      </c>
      <c r="BK15">
        <v>8.1</v>
      </c>
      <c r="BL15">
        <v>92</v>
      </c>
      <c r="BM15">
        <v>2.08</v>
      </c>
      <c r="BN15" s="20">
        <v>2019</v>
      </c>
      <c r="BO15">
        <v>119</v>
      </c>
      <c r="BP15">
        <v>8.1999999999999993</v>
      </c>
      <c r="BQ15">
        <v>78</v>
      </c>
      <c r="BR15">
        <v>159.22999999999999</v>
      </c>
      <c r="BS15" s="20">
        <v>1992</v>
      </c>
      <c r="BT15">
        <v>99</v>
      </c>
      <c r="BU15">
        <v>8.3000000000000007</v>
      </c>
      <c r="BV15">
        <v>81</v>
      </c>
      <c r="BW15">
        <v>2.83</v>
      </c>
      <c r="BX15" s="20">
        <v>1988</v>
      </c>
      <c r="BY15">
        <v>86</v>
      </c>
      <c r="BZ15">
        <v>8.1</v>
      </c>
      <c r="CA15">
        <v>86</v>
      </c>
      <c r="CB15">
        <v>1.1100000000000001</v>
      </c>
      <c r="CC15" s="20">
        <v>1922</v>
      </c>
      <c r="CD15">
        <v>94</v>
      </c>
      <c r="CE15">
        <v>7.9</v>
      </c>
      <c r="CF15" t="str">
        <v/>
      </c>
      <c r="CG15" t="str">
        <v/>
      </c>
      <c r="CH15" s="20">
        <v>1984</v>
      </c>
      <c r="CI15">
        <v>82</v>
      </c>
      <c r="CJ15">
        <v>7.9</v>
      </c>
      <c r="CK15">
        <v>92</v>
      </c>
      <c r="CL15">
        <v>4.74</v>
      </c>
      <c r="CM15" s="20">
        <v>1951</v>
      </c>
      <c r="CN15">
        <v>101</v>
      </c>
      <c r="CO15">
        <v>7.9</v>
      </c>
      <c r="CP15">
        <v>88</v>
      </c>
      <c r="CQ15">
        <v>7.63</v>
      </c>
      <c r="CR15" s="20">
        <v>1964</v>
      </c>
      <c r="CS15">
        <v>91</v>
      </c>
      <c r="CT15">
        <v>7.8</v>
      </c>
      <c r="CU15">
        <v>86</v>
      </c>
      <c r="CV15">
        <v>0.03</v>
      </c>
      <c r="CW15" s="20">
        <v>2005</v>
      </c>
      <c r="CX15">
        <v>127</v>
      </c>
      <c r="CY15">
        <v>7.8</v>
      </c>
      <c r="CZ15">
        <v>68</v>
      </c>
      <c r="DA15">
        <v>5.13</v>
      </c>
    </row>
    <row r="16" spans="1:105">
      <c r="A16">
        <v>2022</v>
      </c>
      <c r="B16">
        <v>164</v>
      </c>
      <c r="C16">
        <v>8.8000000000000007</v>
      </c>
      <c r="D16" t="str">
        <v/>
      </c>
      <c r="E16" t="str">
        <v/>
      </c>
      <c r="F16" s="20">
        <v>1995</v>
      </c>
      <c r="G16">
        <v>106</v>
      </c>
      <c r="H16">
        <v>8.5</v>
      </c>
      <c r="I16">
        <v>77</v>
      </c>
      <c r="J16">
        <v>23.34</v>
      </c>
      <c r="K16" s="20">
        <v>2022</v>
      </c>
      <c r="L16">
        <v>163</v>
      </c>
      <c r="M16">
        <v>8.6</v>
      </c>
      <c r="N16" t="str">
        <v/>
      </c>
      <c r="O16" t="str">
        <v/>
      </c>
      <c r="P16" s="20">
        <v>2013</v>
      </c>
      <c r="Q16">
        <v>180</v>
      </c>
      <c r="R16">
        <v>8.1999999999999993</v>
      </c>
      <c r="S16">
        <v>75</v>
      </c>
      <c r="T16">
        <v>116.9</v>
      </c>
      <c r="U16" s="20">
        <v>1966</v>
      </c>
      <c r="V16">
        <v>205</v>
      </c>
      <c r="W16">
        <v>8.1</v>
      </c>
      <c r="X16" t="str">
        <v/>
      </c>
      <c r="Y16">
        <v>0.1</v>
      </c>
      <c r="Z16" s="20">
        <v>1994</v>
      </c>
      <c r="AA16">
        <v>88</v>
      </c>
      <c r="AB16">
        <v>8.5</v>
      </c>
      <c r="AC16">
        <v>88</v>
      </c>
      <c r="AD16">
        <v>422.78</v>
      </c>
      <c r="AE16" s="20">
        <v>2003</v>
      </c>
      <c r="AF16">
        <v>100</v>
      </c>
      <c r="AG16">
        <v>8.1999999999999993</v>
      </c>
      <c r="AH16">
        <v>90</v>
      </c>
      <c r="AI16">
        <v>380.84</v>
      </c>
      <c r="AJ16" s="20">
        <v>1993</v>
      </c>
      <c r="AK16">
        <v>127</v>
      </c>
      <c r="AL16">
        <v>8.1999999999999993</v>
      </c>
      <c r="AM16">
        <v>68</v>
      </c>
      <c r="AN16">
        <v>402.45</v>
      </c>
      <c r="AO16" s="20">
        <v>2019</v>
      </c>
      <c r="AP16">
        <v>143</v>
      </c>
      <c r="AQ16">
        <v>8.3000000000000007</v>
      </c>
      <c r="AR16" t="str">
        <v/>
      </c>
      <c r="AS16">
        <v>0.9</v>
      </c>
      <c r="AT16" s="20">
        <v>1939</v>
      </c>
      <c r="AU16">
        <v>96</v>
      </c>
      <c r="AV16">
        <v>7.8</v>
      </c>
      <c r="AW16">
        <v>93</v>
      </c>
      <c r="AX16" t="str">
        <v/>
      </c>
      <c r="AY16" s="20">
        <v>1963</v>
      </c>
      <c r="AZ16">
        <v>143</v>
      </c>
      <c r="BA16">
        <v>8.4</v>
      </c>
      <c r="BB16">
        <v>90</v>
      </c>
      <c r="BC16" t="str">
        <v/>
      </c>
      <c r="BD16" s="20">
        <v>1952</v>
      </c>
      <c r="BE16">
        <v>103</v>
      </c>
      <c r="BF16">
        <v>8.3000000000000007</v>
      </c>
      <c r="BG16">
        <v>99</v>
      </c>
      <c r="BH16">
        <v>8.82</v>
      </c>
      <c r="BI16" s="20">
        <v>1957</v>
      </c>
      <c r="BJ16">
        <v>96</v>
      </c>
      <c r="BK16">
        <v>8.1</v>
      </c>
      <c r="BL16">
        <v>88</v>
      </c>
      <c r="BM16" t="str">
        <v/>
      </c>
      <c r="BN16" s="20">
        <v>1939</v>
      </c>
      <c r="BO16">
        <v>238</v>
      </c>
      <c r="BP16">
        <v>8.1999999999999993</v>
      </c>
      <c r="BQ16">
        <v>97</v>
      </c>
      <c r="BR16">
        <v>198.68</v>
      </c>
      <c r="BS16" s="20">
        <v>1931</v>
      </c>
      <c r="BT16">
        <v>99</v>
      </c>
      <c r="BU16">
        <v>8.3000000000000007</v>
      </c>
      <c r="BV16" t="str">
        <v/>
      </c>
      <c r="BW16">
        <v>0.03</v>
      </c>
      <c r="BX16" s="20">
        <v>2012</v>
      </c>
      <c r="BY16">
        <v>117</v>
      </c>
      <c r="BZ16">
        <v>8.1</v>
      </c>
      <c r="CA16">
        <v>71</v>
      </c>
      <c r="CB16" t="str">
        <v/>
      </c>
      <c r="CC16" s="20">
        <v>1933</v>
      </c>
      <c r="CD16">
        <v>100</v>
      </c>
      <c r="CE16">
        <v>7.9</v>
      </c>
      <c r="CF16">
        <v>92</v>
      </c>
      <c r="CG16">
        <v>10</v>
      </c>
      <c r="CH16" s="20">
        <v>2016</v>
      </c>
      <c r="CI16">
        <v>106</v>
      </c>
      <c r="CJ16">
        <v>7.9</v>
      </c>
      <c r="CK16">
        <v>79</v>
      </c>
      <c r="CL16">
        <v>3.24</v>
      </c>
      <c r="CM16" s="20">
        <v>1946</v>
      </c>
      <c r="CN16">
        <v>114</v>
      </c>
      <c r="CO16">
        <v>7.9</v>
      </c>
      <c r="CP16">
        <v>86</v>
      </c>
      <c r="CQ16">
        <v>6.54</v>
      </c>
      <c r="CR16" s="20">
        <v>2004</v>
      </c>
      <c r="CS16">
        <v>192</v>
      </c>
      <c r="CT16">
        <v>7.8</v>
      </c>
      <c r="CU16">
        <v>67</v>
      </c>
      <c r="CV16">
        <v>2.92</v>
      </c>
      <c r="CW16" s="20">
        <v>2011</v>
      </c>
      <c r="CX16">
        <v>133</v>
      </c>
      <c r="CY16">
        <v>7.6</v>
      </c>
      <c r="CZ16">
        <v>87</v>
      </c>
      <c r="DA16">
        <v>75.61</v>
      </c>
    </row>
    <row r="17" spans="1:105">
      <c r="A17">
        <v>2014</v>
      </c>
      <c r="B17">
        <v>169</v>
      </c>
      <c r="C17">
        <v>8.6999999999999993</v>
      </c>
      <c r="D17">
        <v>74</v>
      </c>
      <c r="E17">
        <v>188.02</v>
      </c>
      <c r="F17" s="20">
        <v>1998</v>
      </c>
      <c r="G17">
        <v>119</v>
      </c>
      <c r="H17">
        <v>8.5</v>
      </c>
      <c r="I17">
        <v>62</v>
      </c>
      <c r="J17">
        <v>6.72</v>
      </c>
      <c r="K17" s="20">
        <v>2000</v>
      </c>
      <c r="L17">
        <v>155</v>
      </c>
      <c r="M17">
        <v>8.5</v>
      </c>
      <c r="N17">
        <v>67</v>
      </c>
      <c r="O17">
        <v>187.71</v>
      </c>
      <c r="P17" s="20">
        <v>2018</v>
      </c>
      <c r="Q17">
        <v>130</v>
      </c>
      <c r="R17">
        <v>8.1999999999999993</v>
      </c>
      <c r="S17">
        <v>69</v>
      </c>
      <c r="T17">
        <v>85.08</v>
      </c>
      <c r="U17" s="20">
        <v>1991</v>
      </c>
      <c r="V17">
        <v>189</v>
      </c>
      <c r="W17">
        <v>8</v>
      </c>
      <c r="X17">
        <v>72</v>
      </c>
      <c r="Y17">
        <v>70.41</v>
      </c>
      <c r="Z17" s="20">
        <v>1981</v>
      </c>
      <c r="AA17">
        <v>115</v>
      </c>
      <c r="AB17">
        <v>8.4</v>
      </c>
      <c r="AC17">
        <v>85</v>
      </c>
      <c r="AD17">
        <v>248.16</v>
      </c>
      <c r="AE17" s="20">
        <v>2020</v>
      </c>
      <c r="AF17">
        <v>117</v>
      </c>
      <c r="AG17">
        <v>8.1999999999999993</v>
      </c>
      <c r="AH17">
        <v>72</v>
      </c>
      <c r="AI17">
        <v>47.7</v>
      </c>
      <c r="AJ17" s="20">
        <v>1982</v>
      </c>
      <c r="AK17">
        <v>109</v>
      </c>
      <c r="AL17">
        <v>8.1999999999999993</v>
      </c>
      <c r="AM17">
        <v>57</v>
      </c>
      <c r="AN17">
        <v>13.78</v>
      </c>
      <c r="AO17" s="20">
        <v>1939</v>
      </c>
      <c r="AP17">
        <v>238</v>
      </c>
      <c r="AQ17">
        <v>8.1999999999999993</v>
      </c>
      <c r="AR17">
        <v>97</v>
      </c>
      <c r="AS17">
        <v>198.68</v>
      </c>
      <c r="AT17" s="20">
        <v>1948</v>
      </c>
      <c r="AU17">
        <v>133</v>
      </c>
      <c r="AV17">
        <v>7.8</v>
      </c>
      <c r="AW17">
        <v>96</v>
      </c>
      <c r="AX17" t="str">
        <v/>
      </c>
      <c r="AY17" s="20">
        <v>1958</v>
      </c>
      <c r="AZ17">
        <v>128</v>
      </c>
      <c r="BA17">
        <v>8.3000000000000007</v>
      </c>
      <c r="BB17">
        <v>100</v>
      </c>
      <c r="BC17">
        <v>3.2</v>
      </c>
      <c r="BD17" s="20">
        <v>1973</v>
      </c>
      <c r="BE17">
        <v>129</v>
      </c>
      <c r="BF17">
        <v>8.3000000000000007</v>
      </c>
      <c r="BG17">
        <v>83</v>
      </c>
      <c r="BH17">
        <v>159.6</v>
      </c>
      <c r="BI17" s="20">
        <v>1995</v>
      </c>
      <c r="BJ17">
        <v>167</v>
      </c>
      <c r="BK17">
        <v>8.1</v>
      </c>
      <c r="BL17">
        <v>79</v>
      </c>
      <c r="BM17">
        <v>0.17</v>
      </c>
      <c r="BN17" s="20">
        <v>2006</v>
      </c>
      <c r="BO17">
        <v>118</v>
      </c>
      <c r="BP17">
        <v>8.1999999999999993</v>
      </c>
      <c r="BQ17">
        <v>98</v>
      </c>
      <c r="BR17">
        <v>37.630000000000003</v>
      </c>
      <c r="BS17" s="20">
        <v>2022</v>
      </c>
      <c r="BT17">
        <v>175</v>
      </c>
      <c r="BU17">
        <v>8.3000000000000007</v>
      </c>
      <c r="BV17" t="str">
        <v/>
      </c>
      <c r="BW17" t="str">
        <v/>
      </c>
      <c r="BX17" s="20">
        <v>2007</v>
      </c>
      <c r="BY17">
        <v>153</v>
      </c>
      <c r="BZ17">
        <v>8.1</v>
      </c>
      <c r="CA17">
        <v>68</v>
      </c>
      <c r="CB17">
        <v>1.1100000000000001</v>
      </c>
      <c r="CC17" s="20">
        <v>2017</v>
      </c>
      <c r="CD17">
        <v>104</v>
      </c>
      <c r="CE17">
        <v>7.8</v>
      </c>
      <c r="CF17">
        <v>85</v>
      </c>
      <c r="CG17">
        <v>176.04</v>
      </c>
      <c r="CH17" s="20">
        <v>1993</v>
      </c>
      <c r="CI17">
        <v>94</v>
      </c>
      <c r="CJ17">
        <v>7.9</v>
      </c>
      <c r="CK17">
        <v>87</v>
      </c>
      <c r="CL17">
        <v>1.32</v>
      </c>
      <c r="CM17" s="20">
        <v>1950</v>
      </c>
      <c r="CN17">
        <v>94</v>
      </c>
      <c r="CO17">
        <v>7.9</v>
      </c>
      <c r="CP17" t="str">
        <v/>
      </c>
      <c r="CQ17" t="str">
        <v/>
      </c>
      <c r="CR17" s="20">
        <v>1933</v>
      </c>
      <c r="CS17">
        <v>69</v>
      </c>
      <c r="CT17">
        <v>7.8</v>
      </c>
      <c r="CU17">
        <v>93</v>
      </c>
      <c r="CV17" t="str">
        <v/>
      </c>
      <c r="CW17" s="20">
        <v>2009</v>
      </c>
      <c r="CX17">
        <v>129</v>
      </c>
      <c r="CY17">
        <v>7.6</v>
      </c>
      <c r="CZ17">
        <v>53</v>
      </c>
      <c r="DA17">
        <v>255.96</v>
      </c>
    </row>
    <row r="18" spans="1:105">
      <c r="A18">
        <v>1990</v>
      </c>
      <c r="B18">
        <v>145</v>
      </c>
      <c r="C18">
        <v>8.6999999999999993</v>
      </c>
      <c r="D18">
        <v>92</v>
      </c>
      <c r="E18">
        <v>46.84</v>
      </c>
      <c r="F18" s="20">
        <v>2019</v>
      </c>
      <c r="G18">
        <v>122</v>
      </c>
      <c r="H18">
        <v>8.4</v>
      </c>
      <c r="I18">
        <v>59</v>
      </c>
      <c r="J18">
        <v>335.45</v>
      </c>
      <c r="K18" s="20">
        <v>1994</v>
      </c>
      <c r="L18">
        <v>110</v>
      </c>
      <c r="M18">
        <v>8.5</v>
      </c>
      <c r="N18">
        <v>64</v>
      </c>
      <c r="O18">
        <v>19.5</v>
      </c>
      <c r="P18" s="20">
        <v>2001</v>
      </c>
      <c r="Q18">
        <v>135</v>
      </c>
      <c r="R18">
        <v>8.1999999999999993</v>
      </c>
      <c r="S18">
        <v>72</v>
      </c>
      <c r="T18">
        <v>170.74</v>
      </c>
      <c r="U18" s="20">
        <v>2010</v>
      </c>
      <c r="V18">
        <v>118</v>
      </c>
      <c r="W18">
        <v>8</v>
      </c>
      <c r="X18">
        <v>88</v>
      </c>
      <c r="Y18">
        <v>138.80000000000001</v>
      </c>
      <c r="Z18" s="20">
        <v>2018</v>
      </c>
      <c r="AA18">
        <v>117</v>
      </c>
      <c r="AB18">
        <v>8.4</v>
      </c>
      <c r="AC18">
        <v>87</v>
      </c>
      <c r="AD18">
        <v>190.24</v>
      </c>
      <c r="AE18" s="20">
        <v>2019</v>
      </c>
      <c r="AF18">
        <v>96</v>
      </c>
      <c r="AG18">
        <v>8.1999999999999993</v>
      </c>
      <c r="AH18">
        <v>65</v>
      </c>
      <c r="AI18" t="str">
        <v/>
      </c>
      <c r="AJ18" s="20">
        <v>2005</v>
      </c>
      <c r="AK18">
        <v>132</v>
      </c>
      <c r="AL18">
        <v>8.1999999999999993</v>
      </c>
      <c r="AM18">
        <v>62</v>
      </c>
      <c r="AN18">
        <v>70.510000000000005</v>
      </c>
      <c r="AO18" s="20">
        <v>1959</v>
      </c>
      <c r="AP18">
        <v>121</v>
      </c>
      <c r="AQ18">
        <v>8.1999999999999993</v>
      </c>
      <c r="AR18">
        <v>98</v>
      </c>
      <c r="AS18">
        <v>25</v>
      </c>
      <c r="AT18" s="20">
        <v>1974</v>
      </c>
      <c r="AU18">
        <v>93</v>
      </c>
      <c r="AV18">
        <v>7.7</v>
      </c>
      <c r="AW18">
        <v>73</v>
      </c>
      <c r="AX18">
        <v>119.5</v>
      </c>
      <c r="AY18" s="20">
        <v>2010</v>
      </c>
      <c r="AZ18">
        <v>131</v>
      </c>
      <c r="BA18">
        <v>8.3000000000000007</v>
      </c>
      <c r="BB18">
        <v>80</v>
      </c>
      <c r="BC18">
        <v>6.86</v>
      </c>
      <c r="BD18" s="20">
        <v>1960</v>
      </c>
      <c r="BE18">
        <v>125</v>
      </c>
      <c r="BF18">
        <v>8.3000000000000007</v>
      </c>
      <c r="BG18">
        <v>94</v>
      </c>
      <c r="BH18">
        <v>18.600000000000001</v>
      </c>
      <c r="BI18" s="20">
        <v>2012</v>
      </c>
      <c r="BJ18">
        <v>125</v>
      </c>
      <c r="BK18">
        <v>8.1</v>
      </c>
      <c r="BL18" t="str">
        <v/>
      </c>
      <c r="BM18">
        <v>0.92</v>
      </c>
      <c r="BN18" s="20">
        <v>1985</v>
      </c>
      <c r="BO18">
        <v>162</v>
      </c>
      <c r="BP18">
        <v>8.1999999999999993</v>
      </c>
      <c r="BQ18">
        <v>97</v>
      </c>
      <c r="BR18">
        <v>4.1399999999999997</v>
      </c>
      <c r="BS18" s="20">
        <v>2013</v>
      </c>
      <c r="BT18">
        <v>160</v>
      </c>
      <c r="BU18">
        <v>8.3000000000000007</v>
      </c>
      <c r="BV18" t="str">
        <v/>
      </c>
      <c r="BW18" t="str">
        <v/>
      </c>
      <c r="BX18" s="20">
        <v>1928</v>
      </c>
      <c r="BY18">
        <v>72</v>
      </c>
      <c r="BZ18">
        <v>8.1</v>
      </c>
      <c r="CA18">
        <v>90</v>
      </c>
      <c r="CB18" t="str">
        <v/>
      </c>
      <c r="CC18" s="20">
        <v>1987</v>
      </c>
      <c r="CD18">
        <v>107</v>
      </c>
      <c r="CE18">
        <v>7.8</v>
      </c>
      <c r="CF18">
        <v>47</v>
      </c>
      <c r="CG18">
        <v>59.74</v>
      </c>
      <c r="CH18" s="20">
        <v>2019</v>
      </c>
      <c r="CI18">
        <v>154</v>
      </c>
      <c r="CJ18">
        <v>7.9</v>
      </c>
      <c r="CK18">
        <v>65</v>
      </c>
      <c r="CL18">
        <v>5.57</v>
      </c>
      <c r="CM18" s="20">
        <v>1945</v>
      </c>
      <c r="CN18">
        <v>111</v>
      </c>
      <c r="CO18">
        <v>7.9</v>
      </c>
      <c r="CP18">
        <v>88</v>
      </c>
      <c r="CQ18" t="str">
        <v/>
      </c>
      <c r="CR18" s="20">
        <v>1935</v>
      </c>
      <c r="CS18">
        <v>96</v>
      </c>
      <c r="CT18">
        <v>7.8</v>
      </c>
      <c r="CU18" t="str">
        <v/>
      </c>
      <c r="CV18">
        <v>2.54</v>
      </c>
    </row>
    <row r="19" spans="1:105">
      <c r="A19">
        <v>1975</v>
      </c>
      <c r="B19">
        <v>133</v>
      </c>
      <c r="C19">
        <v>8.6999999999999993</v>
      </c>
      <c r="D19">
        <v>84</v>
      </c>
      <c r="E19">
        <v>112</v>
      </c>
      <c r="F19" s="20">
        <v>1957</v>
      </c>
      <c r="G19">
        <v>116</v>
      </c>
      <c r="H19">
        <v>8.4</v>
      </c>
      <c r="I19">
        <v>76</v>
      </c>
      <c r="J19">
        <v>8.18</v>
      </c>
      <c r="K19" s="20">
        <v>1981</v>
      </c>
      <c r="L19">
        <v>115</v>
      </c>
      <c r="M19">
        <v>8.4</v>
      </c>
      <c r="N19">
        <v>85</v>
      </c>
      <c r="O19">
        <v>248.16</v>
      </c>
      <c r="P19" s="20">
        <v>2004</v>
      </c>
      <c r="Q19">
        <v>156</v>
      </c>
      <c r="R19">
        <v>8.1999999999999993</v>
      </c>
      <c r="S19">
        <v>82</v>
      </c>
      <c r="T19">
        <v>5.51</v>
      </c>
      <c r="U19" s="20">
        <v>1982</v>
      </c>
      <c r="V19">
        <v>191</v>
      </c>
      <c r="W19">
        <v>8</v>
      </c>
      <c r="X19">
        <v>79</v>
      </c>
      <c r="Y19">
        <v>52.77</v>
      </c>
      <c r="Z19" s="20">
        <v>2019</v>
      </c>
      <c r="AA19">
        <v>181</v>
      </c>
      <c r="AB19">
        <v>8.4</v>
      </c>
      <c r="AC19">
        <v>78</v>
      </c>
      <c r="AD19">
        <v>858.37</v>
      </c>
      <c r="AE19" s="20">
        <v>2007</v>
      </c>
      <c r="AF19">
        <v>111</v>
      </c>
      <c r="AG19">
        <v>8.1</v>
      </c>
      <c r="AH19">
        <v>96</v>
      </c>
      <c r="AI19">
        <v>206.45</v>
      </c>
      <c r="AJ19" s="20">
        <v>1982</v>
      </c>
      <c r="AK19">
        <v>117</v>
      </c>
      <c r="AL19">
        <v>8.1</v>
      </c>
      <c r="AM19">
        <v>84</v>
      </c>
      <c r="AN19">
        <v>32.869999999999997</v>
      </c>
      <c r="AO19" s="20">
        <v>2009</v>
      </c>
      <c r="AP19">
        <v>129</v>
      </c>
      <c r="AQ19">
        <v>8.1999999999999993</v>
      </c>
      <c r="AR19">
        <v>80</v>
      </c>
      <c r="AS19">
        <v>6.39</v>
      </c>
      <c r="AT19" s="20">
        <v>2010</v>
      </c>
      <c r="AU19">
        <v>110</v>
      </c>
      <c r="AV19">
        <v>7.6</v>
      </c>
      <c r="AW19">
        <v>80</v>
      </c>
      <c r="AX19">
        <v>171.24</v>
      </c>
      <c r="AY19" s="20">
        <v>1959</v>
      </c>
      <c r="AZ19">
        <v>136</v>
      </c>
      <c r="BA19">
        <v>8.3000000000000007</v>
      </c>
      <c r="BB19">
        <v>98</v>
      </c>
      <c r="BC19">
        <v>13.28</v>
      </c>
      <c r="BD19" s="20">
        <v>2019</v>
      </c>
      <c r="BE19">
        <v>143</v>
      </c>
      <c r="BF19">
        <v>8.3000000000000007</v>
      </c>
      <c r="BG19" t="str">
        <v/>
      </c>
      <c r="BH19">
        <v>0.9</v>
      </c>
      <c r="BI19" s="20">
        <v>1993</v>
      </c>
      <c r="BJ19">
        <v>101</v>
      </c>
      <c r="BK19">
        <v>8</v>
      </c>
      <c r="BL19">
        <v>72</v>
      </c>
      <c r="BM19">
        <v>70.91</v>
      </c>
      <c r="BN19" s="20">
        <v>1942</v>
      </c>
      <c r="BO19">
        <v>99</v>
      </c>
      <c r="BP19">
        <v>8.1999999999999993</v>
      </c>
      <c r="BQ19">
        <v>86</v>
      </c>
      <c r="BR19" t="str">
        <v/>
      </c>
      <c r="BS19" s="20">
        <v>2010</v>
      </c>
      <c r="BT19">
        <v>138</v>
      </c>
      <c r="BU19">
        <v>8.1999999999999993</v>
      </c>
      <c r="BV19">
        <v>63</v>
      </c>
      <c r="BW19">
        <v>128.01</v>
      </c>
      <c r="BX19" s="20">
        <v>1987</v>
      </c>
      <c r="BY19">
        <v>98</v>
      </c>
      <c r="BZ19">
        <v>8</v>
      </c>
      <c r="CA19">
        <v>77</v>
      </c>
      <c r="CB19">
        <v>30.86</v>
      </c>
      <c r="CC19" s="20">
        <v>1968</v>
      </c>
      <c r="CD19">
        <v>96</v>
      </c>
      <c r="CE19">
        <v>7.8</v>
      </c>
      <c r="CF19">
        <v>89</v>
      </c>
      <c r="CG19">
        <v>0.09</v>
      </c>
      <c r="CH19" s="20">
        <v>2005</v>
      </c>
      <c r="CI19">
        <v>136</v>
      </c>
      <c r="CJ19">
        <v>7.8</v>
      </c>
      <c r="CK19">
        <v>72</v>
      </c>
      <c r="CL19">
        <v>119.52</v>
      </c>
      <c r="CM19" s="20">
        <v>1944</v>
      </c>
      <c r="CN19">
        <v>88</v>
      </c>
      <c r="CO19">
        <v>7.9</v>
      </c>
      <c r="CP19" t="str">
        <v/>
      </c>
      <c r="CQ19">
        <v>4.3600000000000003</v>
      </c>
    </row>
    <row r="20" spans="1:105">
      <c r="A20">
        <v>2022</v>
      </c>
      <c r="B20">
        <v>157</v>
      </c>
      <c r="C20">
        <v>8.6999999999999993</v>
      </c>
      <c r="D20" t="str">
        <v/>
      </c>
      <c r="E20" t="str">
        <v/>
      </c>
      <c r="F20" s="20">
        <v>1963</v>
      </c>
      <c r="G20">
        <v>143</v>
      </c>
      <c r="H20">
        <v>8.4</v>
      </c>
      <c r="I20">
        <v>90</v>
      </c>
      <c r="J20" t="str">
        <v/>
      </c>
      <c r="K20" s="20">
        <v>2018</v>
      </c>
      <c r="L20">
        <v>117</v>
      </c>
      <c r="M20">
        <v>8.4</v>
      </c>
      <c r="N20">
        <v>87</v>
      </c>
      <c r="O20">
        <v>190.24</v>
      </c>
      <c r="P20" s="20">
        <v>1980</v>
      </c>
      <c r="Q20">
        <v>124</v>
      </c>
      <c r="R20">
        <v>8.1999999999999993</v>
      </c>
      <c r="S20">
        <v>78</v>
      </c>
      <c r="T20" t="str">
        <v/>
      </c>
      <c r="U20" s="20">
        <v>1963</v>
      </c>
      <c r="V20">
        <v>186</v>
      </c>
      <c r="W20">
        <v>8</v>
      </c>
      <c r="X20">
        <v>100</v>
      </c>
      <c r="Y20" t="str">
        <v/>
      </c>
      <c r="Z20" s="20">
        <v>1986</v>
      </c>
      <c r="AA20">
        <v>137</v>
      </c>
      <c r="AB20">
        <v>8.4</v>
      </c>
      <c r="AC20">
        <v>84</v>
      </c>
      <c r="AD20">
        <v>85.16</v>
      </c>
      <c r="AE20" s="20">
        <v>2015</v>
      </c>
      <c r="AF20">
        <v>95</v>
      </c>
      <c r="AG20">
        <v>8.1</v>
      </c>
      <c r="AH20">
        <v>94</v>
      </c>
      <c r="AI20">
        <v>356.46</v>
      </c>
      <c r="AJ20" s="20">
        <v>1984</v>
      </c>
      <c r="AK20">
        <v>107</v>
      </c>
      <c r="AL20">
        <v>8.1</v>
      </c>
      <c r="AM20">
        <v>84</v>
      </c>
      <c r="AN20">
        <v>38.4</v>
      </c>
      <c r="AO20" s="20">
        <v>1942</v>
      </c>
      <c r="AP20">
        <v>99</v>
      </c>
      <c r="AQ20">
        <v>8.1999999999999993</v>
      </c>
      <c r="AR20">
        <v>86</v>
      </c>
      <c r="AS20" t="str">
        <v/>
      </c>
      <c r="AY20" s="20">
        <v>1941</v>
      </c>
      <c r="AZ20">
        <v>119</v>
      </c>
      <c r="BA20">
        <v>8.3000000000000007</v>
      </c>
      <c r="BB20">
        <v>100</v>
      </c>
      <c r="BC20">
        <v>1.59</v>
      </c>
      <c r="BD20" s="20">
        <v>1921</v>
      </c>
      <c r="BE20">
        <v>68</v>
      </c>
      <c r="BF20">
        <v>8.3000000000000007</v>
      </c>
      <c r="BG20" t="str">
        <v/>
      </c>
      <c r="BH20">
        <v>5.45</v>
      </c>
      <c r="BI20" s="20">
        <v>2003</v>
      </c>
      <c r="BJ20">
        <v>125</v>
      </c>
      <c r="BK20">
        <v>8</v>
      </c>
      <c r="BL20">
        <v>58</v>
      </c>
      <c r="BM20">
        <v>66.260000000000005</v>
      </c>
      <c r="BN20" s="20">
        <v>1978</v>
      </c>
      <c r="BO20">
        <v>183</v>
      </c>
      <c r="BP20">
        <v>8.1</v>
      </c>
      <c r="BQ20">
        <v>86</v>
      </c>
      <c r="BR20">
        <v>48.98</v>
      </c>
      <c r="BS20" s="20">
        <v>2007</v>
      </c>
      <c r="BT20">
        <v>122</v>
      </c>
      <c r="BU20">
        <v>8.1999999999999993</v>
      </c>
      <c r="BV20">
        <v>92</v>
      </c>
      <c r="BW20">
        <v>74.28</v>
      </c>
      <c r="BX20" s="20">
        <v>1991</v>
      </c>
      <c r="BY20">
        <v>84</v>
      </c>
      <c r="BZ20">
        <v>8</v>
      </c>
      <c r="CA20">
        <v>95</v>
      </c>
      <c r="CB20">
        <v>218.97</v>
      </c>
      <c r="CC20" s="20">
        <v>1978</v>
      </c>
      <c r="CD20">
        <v>127</v>
      </c>
      <c r="CE20">
        <v>7.8</v>
      </c>
      <c r="CF20">
        <v>71</v>
      </c>
      <c r="CG20">
        <v>5.0999999999999996</v>
      </c>
      <c r="CH20" s="20">
        <v>1972</v>
      </c>
      <c r="CI20">
        <v>124</v>
      </c>
      <c r="CJ20">
        <v>7.8</v>
      </c>
      <c r="CK20">
        <v>80</v>
      </c>
      <c r="CL20">
        <v>42.77</v>
      </c>
      <c r="CM20" s="20">
        <v>1945</v>
      </c>
      <c r="CN20">
        <v>101</v>
      </c>
      <c r="CO20">
        <v>7.9</v>
      </c>
      <c r="CP20" t="str">
        <v/>
      </c>
      <c r="CQ20">
        <v>9.4600000000000009</v>
      </c>
    </row>
    <row r="21" spans="1:105">
      <c r="A21">
        <v>2020</v>
      </c>
      <c r="B21">
        <v>153</v>
      </c>
      <c r="C21">
        <v>8.6999999999999993</v>
      </c>
      <c r="D21" t="str">
        <v/>
      </c>
      <c r="E21" t="str">
        <v/>
      </c>
      <c r="F21" s="20">
        <v>2019</v>
      </c>
      <c r="G21">
        <v>145</v>
      </c>
      <c r="H21">
        <v>8.4</v>
      </c>
      <c r="I21" t="str">
        <v/>
      </c>
      <c r="J21" t="str">
        <v/>
      </c>
      <c r="K21" s="20">
        <v>2019</v>
      </c>
      <c r="L21">
        <v>181</v>
      </c>
      <c r="M21">
        <v>8.4</v>
      </c>
      <c r="N21">
        <v>78</v>
      </c>
      <c r="O21">
        <v>858.37</v>
      </c>
      <c r="P21" s="20">
        <v>1928</v>
      </c>
      <c r="Q21">
        <v>114</v>
      </c>
      <c r="R21">
        <v>8.1999999999999993</v>
      </c>
      <c r="S21">
        <v>98</v>
      </c>
      <c r="T21">
        <v>0.02</v>
      </c>
      <c r="U21" s="20">
        <v>2020</v>
      </c>
      <c r="V21">
        <v>101</v>
      </c>
      <c r="W21">
        <v>8</v>
      </c>
      <c r="X21">
        <v>97</v>
      </c>
      <c r="Y21" t="str">
        <v/>
      </c>
      <c r="Z21" s="20">
        <v>2018</v>
      </c>
      <c r="AA21">
        <v>149</v>
      </c>
      <c r="AB21">
        <v>8.4</v>
      </c>
      <c r="AC21">
        <v>68</v>
      </c>
      <c r="AD21">
        <v>678.82</v>
      </c>
      <c r="AE21" s="20">
        <v>2001</v>
      </c>
      <c r="AF21">
        <v>92</v>
      </c>
      <c r="AG21">
        <v>8.1</v>
      </c>
      <c r="AH21">
        <v>79</v>
      </c>
      <c r="AI21">
        <v>289.92</v>
      </c>
      <c r="AJ21" s="20">
        <v>2015</v>
      </c>
      <c r="AK21">
        <v>120</v>
      </c>
      <c r="AL21">
        <v>8.1</v>
      </c>
      <c r="AM21">
        <v>90</v>
      </c>
      <c r="AN21">
        <v>154.06</v>
      </c>
      <c r="AO21" s="20">
        <v>1924</v>
      </c>
      <c r="AP21">
        <v>45</v>
      </c>
      <c r="AQ21">
        <v>8.1999999999999993</v>
      </c>
      <c r="AR21" t="str">
        <v/>
      </c>
      <c r="AS21">
        <v>0.98</v>
      </c>
      <c r="AY21" s="20">
        <v>1931</v>
      </c>
      <c r="AZ21">
        <v>99</v>
      </c>
      <c r="BA21">
        <v>8.3000000000000007</v>
      </c>
      <c r="BB21" t="str">
        <v/>
      </c>
      <c r="BC21">
        <v>0.03</v>
      </c>
      <c r="BD21" s="20">
        <v>2023</v>
      </c>
      <c r="BE21">
        <v>150</v>
      </c>
      <c r="BF21">
        <v>8.1999999999999993</v>
      </c>
      <c r="BG21">
        <v>64</v>
      </c>
      <c r="BH21" t="str">
        <v/>
      </c>
      <c r="BI21" s="20">
        <v>1991</v>
      </c>
      <c r="BJ21">
        <v>84</v>
      </c>
      <c r="BK21">
        <v>8</v>
      </c>
      <c r="BL21">
        <v>95</v>
      </c>
      <c r="BM21">
        <v>218.97</v>
      </c>
      <c r="BN21" s="20">
        <v>1986</v>
      </c>
      <c r="BO21">
        <v>120</v>
      </c>
      <c r="BP21">
        <v>8.1</v>
      </c>
      <c r="BQ21">
        <v>92</v>
      </c>
      <c r="BR21">
        <v>138.53</v>
      </c>
      <c r="BS21" s="20">
        <v>2003</v>
      </c>
      <c r="BT21">
        <v>111</v>
      </c>
      <c r="BU21">
        <v>8.1999999999999993</v>
      </c>
      <c r="BV21">
        <v>69</v>
      </c>
      <c r="BW21">
        <v>70.099999999999994</v>
      </c>
      <c r="BX21" s="20">
        <v>1971</v>
      </c>
      <c r="BY21">
        <v>181</v>
      </c>
      <c r="BZ21">
        <v>8</v>
      </c>
      <c r="CA21">
        <v>67</v>
      </c>
      <c r="CB21">
        <v>80.5</v>
      </c>
      <c r="CC21" s="20">
        <v>1932</v>
      </c>
      <c r="CD21">
        <v>64</v>
      </c>
      <c r="CE21">
        <v>7.8</v>
      </c>
      <c r="CF21">
        <v>80</v>
      </c>
      <c r="CG21">
        <v>0.63</v>
      </c>
      <c r="CH21" s="20">
        <v>2007</v>
      </c>
      <c r="CI21">
        <v>86</v>
      </c>
      <c r="CJ21">
        <v>7.8</v>
      </c>
      <c r="CK21">
        <v>90</v>
      </c>
      <c r="CL21">
        <v>9.44</v>
      </c>
      <c r="CM21" s="20">
        <v>1953</v>
      </c>
      <c r="CN21">
        <v>89</v>
      </c>
      <c r="CO21">
        <v>7.9</v>
      </c>
      <c r="CP21" t="str">
        <v/>
      </c>
      <c r="CQ21" t="str">
        <v/>
      </c>
    </row>
    <row r="22" spans="1:105">
      <c r="A22">
        <v>1999</v>
      </c>
      <c r="B22">
        <v>189</v>
      </c>
      <c r="C22">
        <v>8.6</v>
      </c>
      <c r="D22">
        <v>61</v>
      </c>
      <c r="E22">
        <v>136.80000000000001</v>
      </c>
      <c r="F22" s="20">
        <v>2021</v>
      </c>
      <c r="G22">
        <v>164</v>
      </c>
      <c r="H22">
        <v>8.4</v>
      </c>
      <c r="I22" t="str">
        <v/>
      </c>
      <c r="J22" t="str">
        <v/>
      </c>
      <c r="K22" s="20">
        <v>1986</v>
      </c>
      <c r="L22">
        <v>137</v>
      </c>
      <c r="M22">
        <v>8.4</v>
      </c>
      <c r="N22">
        <v>84</v>
      </c>
      <c r="O22">
        <v>85.16</v>
      </c>
      <c r="P22" s="20">
        <v>1975</v>
      </c>
      <c r="Q22">
        <v>142</v>
      </c>
      <c r="R22">
        <v>8.1999999999999993</v>
      </c>
      <c r="S22" t="str">
        <v/>
      </c>
      <c r="T22" t="str">
        <v/>
      </c>
      <c r="U22" s="20">
        <v>1976</v>
      </c>
      <c r="V22">
        <v>138</v>
      </c>
      <c r="W22">
        <v>7.9</v>
      </c>
      <c r="X22">
        <v>84</v>
      </c>
      <c r="Y22">
        <v>70.599999999999994</v>
      </c>
      <c r="Z22" s="20">
        <v>2017</v>
      </c>
      <c r="AA22">
        <v>105</v>
      </c>
      <c r="AB22">
        <v>8.4</v>
      </c>
      <c r="AC22">
        <v>81</v>
      </c>
      <c r="AD22">
        <v>209.73</v>
      </c>
      <c r="AE22" s="20">
        <v>2010</v>
      </c>
      <c r="AF22">
        <v>98</v>
      </c>
      <c r="AG22">
        <v>8.1</v>
      </c>
      <c r="AH22">
        <v>75</v>
      </c>
      <c r="AI22">
        <v>217.58</v>
      </c>
      <c r="AJ22" s="20">
        <v>2017</v>
      </c>
      <c r="AK22">
        <v>137</v>
      </c>
      <c r="AL22">
        <v>8.1</v>
      </c>
      <c r="AM22">
        <v>77</v>
      </c>
      <c r="AN22">
        <v>226.28</v>
      </c>
      <c r="AO22" s="20">
        <v>2016</v>
      </c>
      <c r="AP22">
        <v>145</v>
      </c>
      <c r="AQ22">
        <v>8.1</v>
      </c>
      <c r="AR22">
        <v>85</v>
      </c>
      <c r="AS22">
        <v>2.0099999999999998</v>
      </c>
      <c r="AY22" s="20">
        <v>2010</v>
      </c>
      <c r="AZ22">
        <v>138</v>
      </c>
      <c r="BA22">
        <v>8.1999999999999993</v>
      </c>
      <c r="BB22">
        <v>63</v>
      </c>
      <c r="BC22">
        <v>128.01</v>
      </c>
      <c r="BD22" s="20">
        <v>2013</v>
      </c>
      <c r="BE22">
        <v>180</v>
      </c>
      <c r="BF22">
        <v>8.1999999999999993</v>
      </c>
      <c r="BG22">
        <v>75</v>
      </c>
      <c r="BH22">
        <v>116.9</v>
      </c>
      <c r="BI22" s="20">
        <v>1982</v>
      </c>
      <c r="BJ22">
        <v>95</v>
      </c>
      <c r="BK22">
        <v>8</v>
      </c>
      <c r="BL22">
        <v>47</v>
      </c>
      <c r="BM22">
        <v>22.24</v>
      </c>
      <c r="BN22" s="20">
        <v>1975</v>
      </c>
      <c r="BO22">
        <v>185</v>
      </c>
      <c r="BP22">
        <v>8.1</v>
      </c>
      <c r="BQ22">
        <v>89</v>
      </c>
      <c r="BR22" t="str">
        <v/>
      </c>
      <c r="BS22" s="20">
        <v>1999</v>
      </c>
      <c r="BT22">
        <v>107</v>
      </c>
      <c r="BU22">
        <v>8.1999999999999993</v>
      </c>
      <c r="BV22">
        <v>64</v>
      </c>
      <c r="BW22">
        <v>293.51</v>
      </c>
      <c r="BX22" s="20">
        <v>1986</v>
      </c>
      <c r="BY22">
        <v>125</v>
      </c>
      <c r="BZ22">
        <v>8</v>
      </c>
      <c r="CA22">
        <v>78</v>
      </c>
      <c r="CB22" t="str">
        <v/>
      </c>
      <c r="CC22" s="20">
        <v>1931</v>
      </c>
      <c r="CD22">
        <v>70</v>
      </c>
      <c r="CE22">
        <v>7.8</v>
      </c>
      <c r="CF22">
        <v>91</v>
      </c>
      <c r="CG22" t="str">
        <v/>
      </c>
      <c r="CH22" s="20">
        <v>1979</v>
      </c>
      <c r="CI22">
        <v>123</v>
      </c>
      <c r="CJ22">
        <v>7.8</v>
      </c>
      <c r="CK22">
        <v>72</v>
      </c>
      <c r="CL22">
        <v>37.82</v>
      </c>
      <c r="CM22" s="20">
        <v>1944</v>
      </c>
      <c r="CN22">
        <v>100</v>
      </c>
      <c r="CO22">
        <v>7.8</v>
      </c>
      <c r="CP22">
        <v>90</v>
      </c>
      <c r="CQ22" t="str">
        <v/>
      </c>
    </row>
    <row r="23" spans="1:105">
      <c r="A23">
        <v>1995</v>
      </c>
      <c r="B23">
        <v>127</v>
      </c>
      <c r="C23">
        <v>8.6</v>
      </c>
      <c r="D23">
        <v>65</v>
      </c>
      <c r="E23">
        <v>100.13</v>
      </c>
      <c r="F23" s="20">
        <v>2021</v>
      </c>
      <c r="G23">
        <v>152</v>
      </c>
      <c r="H23">
        <v>8.4</v>
      </c>
      <c r="I23" t="str">
        <v/>
      </c>
      <c r="J23" t="str">
        <v/>
      </c>
      <c r="K23" s="20">
        <v>2012</v>
      </c>
      <c r="L23">
        <v>164</v>
      </c>
      <c r="M23">
        <v>8.4</v>
      </c>
      <c r="N23">
        <v>78</v>
      </c>
      <c r="O23">
        <v>448.14</v>
      </c>
      <c r="P23" s="20">
        <v>2012</v>
      </c>
      <c r="Q23">
        <v>135</v>
      </c>
      <c r="R23">
        <v>8.1999999999999993</v>
      </c>
      <c r="S23" t="str">
        <v/>
      </c>
      <c r="T23">
        <v>0.04</v>
      </c>
      <c r="U23" s="20">
        <v>1968</v>
      </c>
      <c r="V23">
        <v>134</v>
      </c>
      <c r="W23">
        <v>7.9</v>
      </c>
      <c r="X23" t="str">
        <v/>
      </c>
      <c r="Y23">
        <v>22.28</v>
      </c>
      <c r="Z23" s="20">
        <v>2008</v>
      </c>
      <c r="AA23">
        <v>98</v>
      </c>
      <c r="AB23">
        <v>8.4</v>
      </c>
      <c r="AC23">
        <v>95</v>
      </c>
      <c r="AD23">
        <v>223.81</v>
      </c>
      <c r="AE23" s="20">
        <v>1988</v>
      </c>
      <c r="AF23">
        <v>86</v>
      </c>
      <c r="AG23">
        <v>8.1</v>
      </c>
      <c r="AH23">
        <v>86</v>
      </c>
      <c r="AI23">
        <v>1.1100000000000001</v>
      </c>
      <c r="AJ23" s="20">
        <v>1979</v>
      </c>
      <c r="AK23">
        <v>162</v>
      </c>
      <c r="AL23">
        <v>8.1</v>
      </c>
      <c r="AM23">
        <v>85</v>
      </c>
      <c r="AN23">
        <v>0.23</v>
      </c>
      <c r="AO23" s="20">
        <v>1995</v>
      </c>
      <c r="AP23">
        <v>101</v>
      </c>
      <c r="AQ23">
        <v>8.1</v>
      </c>
      <c r="AR23">
        <v>77</v>
      </c>
      <c r="AS23">
        <v>5.54</v>
      </c>
      <c r="AY23" s="20">
        <v>1982</v>
      </c>
      <c r="AZ23">
        <v>109</v>
      </c>
      <c r="BA23">
        <v>8.1999999999999993</v>
      </c>
      <c r="BB23">
        <v>57</v>
      </c>
      <c r="BC23">
        <v>13.78</v>
      </c>
      <c r="BD23" s="20">
        <v>2000</v>
      </c>
      <c r="BE23">
        <v>102</v>
      </c>
      <c r="BF23">
        <v>8.1999999999999993</v>
      </c>
      <c r="BG23">
        <v>55</v>
      </c>
      <c r="BH23">
        <v>30.33</v>
      </c>
      <c r="BI23" s="20">
        <v>1987</v>
      </c>
      <c r="BJ23">
        <v>128</v>
      </c>
      <c r="BK23">
        <v>8</v>
      </c>
      <c r="BL23">
        <v>79</v>
      </c>
      <c r="BM23">
        <v>3.33</v>
      </c>
      <c r="BN23" s="20">
        <v>1957</v>
      </c>
      <c r="BO23">
        <v>161</v>
      </c>
      <c r="BP23">
        <v>8.1</v>
      </c>
      <c r="BQ23">
        <v>87</v>
      </c>
      <c r="BR23">
        <v>44.91</v>
      </c>
      <c r="BS23" s="20">
        <v>1988</v>
      </c>
      <c r="BT23">
        <v>132</v>
      </c>
      <c r="BU23">
        <v>8.1999999999999993</v>
      </c>
      <c r="BV23">
        <v>72</v>
      </c>
      <c r="BW23">
        <v>83.01</v>
      </c>
      <c r="BX23" s="20">
        <v>2013</v>
      </c>
      <c r="BY23">
        <v>137</v>
      </c>
      <c r="BZ23">
        <v>8</v>
      </c>
      <c r="CA23">
        <v>89</v>
      </c>
      <c r="CB23">
        <v>1.51</v>
      </c>
      <c r="CC23" s="20">
        <v>1935</v>
      </c>
      <c r="CD23">
        <v>75</v>
      </c>
      <c r="CE23">
        <v>7.8</v>
      </c>
      <c r="CF23">
        <v>95</v>
      </c>
      <c r="CG23">
        <v>4.3600000000000003</v>
      </c>
      <c r="CH23" s="20">
        <v>2004</v>
      </c>
      <c r="CI23">
        <v>97</v>
      </c>
      <c r="CJ23">
        <v>7.8</v>
      </c>
      <c r="CK23">
        <v>56</v>
      </c>
      <c r="CL23">
        <v>3.64</v>
      </c>
      <c r="CM23" s="20">
        <v>1943</v>
      </c>
      <c r="CN23">
        <v>108</v>
      </c>
      <c r="CO23">
        <v>7.8</v>
      </c>
      <c r="CP23">
        <v>94</v>
      </c>
      <c r="CQ23" t="str">
        <v/>
      </c>
    </row>
    <row r="24" spans="1:105">
      <c r="A24">
        <v>1998</v>
      </c>
      <c r="B24">
        <v>169</v>
      </c>
      <c r="C24">
        <v>8.6</v>
      </c>
      <c r="D24">
        <v>91</v>
      </c>
      <c r="E24">
        <v>216.54</v>
      </c>
      <c r="F24" s="20">
        <v>1995</v>
      </c>
      <c r="G24">
        <v>170</v>
      </c>
      <c r="H24">
        <v>8.3000000000000007</v>
      </c>
      <c r="I24">
        <v>76</v>
      </c>
      <c r="J24">
        <v>67.44</v>
      </c>
      <c r="K24" s="20">
        <v>2018</v>
      </c>
      <c r="L24">
        <v>149</v>
      </c>
      <c r="M24">
        <v>8.4</v>
      </c>
      <c r="N24">
        <v>68</v>
      </c>
      <c r="O24">
        <v>678.82</v>
      </c>
      <c r="P24" s="20">
        <v>2013</v>
      </c>
      <c r="Q24">
        <v>186</v>
      </c>
      <c r="R24">
        <v>8.1999999999999993</v>
      </c>
      <c r="S24" t="str">
        <v/>
      </c>
      <c r="T24">
        <v>1.63</v>
      </c>
      <c r="U24" s="20">
        <v>2017</v>
      </c>
      <c r="V24">
        <v>137</v>
      </c>
      <c r="W24">
        <v>7.9</v>
      </c>
      <c r="X24">
        <v>69</v>
      </c>
      <c r="Y24">
        <v>1.53</v>
      </c>
      <c r="Z24" s="20">
        <v>2019</v>
      </c>
      <c r="AA24">
        <v>145</v>
      </c>
      <c r="AB24">
        <v>8.4</v>
      </c>
      <c r="AC24" t="str">
        <v/>
      </c>
      <c r="AD24" t="str">
        <v/>
      </c>
      <c r="AE24" s="20">
        <v>1999</v>
      </c>
      <c r="AF24">
        <v>86</v>
      </c>
      <c r="AG24">
        <v>8.1</v>
      </c>
      <c r="AH24">
        <v>85</v>
      </c>
      <c r="AI24">
        <v>23.16</v>
      </c>
      <c r="AJ24" s="20">
        <v>2014</v>
      </c>
      <c r="AK24">
        <v>153</v>
      </c>
      <c r="AL24">
        <v>8.1</v>
      </c>
      <c r="AM24" t="str">
        <v/>
      </c>
      <c r="AN24">
        <v>10.62</v>
      </c>
      <c r="AO24" s="20">
        <v>2000</v>
      </c>
      <c r="AP24">
        <v>98</v>
      </c>
      <c r="AQ24">
        <v>8.1</v>
      </c>
      <c r="AR24">
        <v>87</v>
      </c>
      <c r="AS24">
        <v>2.73</v>
      </c>
      <c r="AY24" s="20">
        <v>1997</v>
      </c>
      <c r="AZ24">
        <v>138</v>
      </c>
      <c r="BA24">
        <v>8.1999999999999993</v>
      </c>
      <c r="BB24">
        <v>91</v>
      </c>
      <c r="BC24">
        <v>64.62</v>
      </c>
      <c r="BD24" s="20">
        <v>1998</v>
      </c>
      <c r="BE24">
        <v>103</v>
      </c>
      <c r="BF24">
        <v>8.1999999999999993</v>
      </c>
      <c r="BG24">
        <v>90</v>
      </c>
      <c r="BH24">
        <v>125.62</v>
      </c>
      <c r="BI24" s="20">
        <v>1962</v>
      </c>
      <c r="BJ24">
        <v>95</v>
      </c>
      <c r="BK24">
        <v>8</v>
      </c>
      <c r="BL24" t="str">
        <v/>
      </c>
      <c r="BM24" t="str">
        <v/>
      </c>
      <c r="BN24" s="20">
        <v>1946</v>
      </c>
      <c r="BO24">
        <v>170</v>
      </c>
      <c r="BP24">
        <v>8.1</v>
      </c>
      <c r="BQ24">
        <v>93</v>
      </c>
      <c r="BR24">
        <v>23.65</v>
      </c>
      <c r="BS24" s="20">
        <v>1974</v>
      </c>
      <c r="BT24">
        <v>130</v>
      </c>
      <c r="BU24">
        <v>8.1999999999999993</v>
      </c>
      <c r="BV24">
        <v>92</v>
      </c>
      <c r="BW24">
        <v>8.49</v>
      </c>
      <c r="BX24" s="20">
        <v>2004</v>
      </c>
      <c r="BY24">
        <v>142</v>
      </c>
      <c r="BZ24">
        <v>7.9</v>
      </c>
      <c r="CA24">
        <v>82</v>
      </c>
      <c r="CB24">
        <v>249.36</v>
      </c>
      <c r="CC24" s="20">
        <v>1961</v>
      </c>
      <c r="CD24">
        <v>100</v>
      </c>
      <c r="CE24">
        <v>7.8</v>
      </c>
      <c r="CF24">
        <v>88</v>
      </c>
      <c r="CG24">
        <v>2.62</v>
      </c>
      <c r="CH24" s="20">
        <v>1935</v>
      </c>
      <c r="CI24">
        <v>96</v>
      </c>
      <c r="CJ24">
        <v>7.8</v>
      </c>
      <c r="CK24" t="str">
        <v/>
      </c>
      <c r="CL24">
        <v>2.54</v>
      </c>
      <c r="CM24" s="20">
        <v>1950</v>
      </c>
      <c r="CN24">
        <v>112</v>
      </c>
      <c r="CO24">
        <v>7.8</v>
      </c>
      <c r="CP24">
        <v>85</v>
      </c>
      <c r="CQ24" t="str">
        <v/>
      </c>
    </row>
    <row r="25" spans="1:105">
      <c r="A25">
        <v>1991</v>
      </c>
      <c r="B25">
        <v>118</v>
      </c>
      <c r="C25">
        <v>8.6</v>
      </c>
      <c r="D25">
        <v>86</v>
      </c>
      <c r="E25">
        <v>130.74</v>
      </c>
      <c r="F25" s="20">
        <v>1983</v>
      </c>
      <c r="G25">
        <v>170</v>
      </c>
      <c r="H25">
        <v>8.3000000000000007</v>
      </c>
      <c r="I25">
        <v>65</v>
      </c>
      <c r="J25">
        <v>45.6</v>
      </c>
      <c r="K25" s="20">
        <v>2003</v>
      </c>
      <c r="L25">
        <v>120</v>
      </c>
      <c r="M25">
        <v>8.4</v>
      </c>
      <c r="N25">
        <v>77</v>
      </c>
      <c r="O25">
        <v>0.71</v>
      </c>
      <c r="P25" s="20">
        <v>2019</v>
      </c>
      <c r="Q25">
        <v>152</v>
      </c>
      <c r="R25">
        <v>8.1</v>
      </c>
      <c r="S25">
        <v>81</v>
      </c>
      <c r="T25">
        <v>117.62</v>
      </c>
      <c r="U25" s="20">
        <v>1980</v>
      </c>
      <c r="V25">
        <v>162</v>
      </c>
      <c r="W25">
        <v>7.9</v>
      </c>
      <c r="X25">
        <v>84</v>
      </c>
      <c r="Y25" t="str">
        <v/>
      </c>
      <c r="Z25" s="20">
        <v>2009</v>
      </c>
      <c r="AA25">
        <v>153</v>
      </c>
      <c r="AB25">
        <v>8.3000000000000007</v>
      </c>
      <c r="AC25">
        <v>69</v>
      </c>
      <c r="AD25">
        <v>120.54</v>
      </c>
      <c r="AE25" s="20">
        <v>2016</v>
      </c>
      <c r="AF25">
        <v>130</v>
      </c>
      <c r="AG25">
        <v>8.1</v>
      </c>
      <c r="AH25">
        <v>78</v>
      </c>
      <c r="AI25" t="str">
        <v/>
      </c>
      <c r="AJ25" s="20">
        <v>2012</v>
      </c>
      <c r="AK25">
        <v>143</v>
      </c>
      <c r="AL25">
        <v>8</v>
      </c>
      <c r="AM25">
        <v>69</v>
      </c>
      <c r="AN25">
        <v>623.28</v>
      </c>
      <c r="AO25" s="20">
        <v>2004</v>
      </c>
      <c r="AP25">
        <v>80</v>
      </c>
      <c r="AQ25">
        <v>8.1</v>
      </c>
      <c r="AR25">
        <v>91</v>
      </c>
      <c r="AS25">
        <v>5.82</v>
      </c>
      <c r="AY25" s="20">
        <v>1999</v>
      </c>
      <c r="AZ25">
        <v>107</v>
      </c>
      <c r="BA25">
        <v>8.1999999999999993</v>
      </c>
      <c r="BB25">
        <v>64</v>
      </c>
      <c r="BC25">
        <v>293.51</v>
      </c>
      <c r="BD25" s="20">
        <v>2018</v>
      </c>
      <c r="BE25">
        <v>130</v>
      </c>
      <c r="BF25">
        <v>8.1999999999999993</v>
      </c>
      <c r="BG25">
        <v>69</v>
      </c>
      <c r="BH25">
        <v>85.08</v>
      </c>
      <c r="BI25" s="20">
        <v>2009</v>
      </c>
      <c r="BJ25">
        <v>162</v>
      </c>
      <c r="BK25">
        <v>7.9</v>
      </c>
      <c r="BL25">
        <v>83</v>
      </c>
      <c r="BM25">
        <v>760.51</v>
      </c>
      <c r="BN25" s="20">
        <v>1930</v>
      </c>
      <c r="BO25">
        <v>152</v>
      </c>
      <c r="BP25">
        <v>8.1</v>
      </c>
      <c r="BQ25">
        <v>91</v>
      </c>
      <c r="BR25">
        <v>3.27</v>
      </c>
      <c r="BS25" s="20">
        <v>1954</v>
      </c>
      <c r="BT25">
        <v>105</v>
      </c>
      <c r="BU25">
        <v>8.1999999999999993</v>
      </c>
      <c r="BV25">
        <v>75</v>
      </c>
      <c r="BW25">
        <v>0.01</v>
      </c>
      <c r="BX25" s="20">
        <v>1982</v>
      </c>
      <c r="BY25">
        <v>115</v>
      </c>
      <c r="BZ25">
        <v>7.9</v>
      </c>
      <c r="CA25">
        <v>92</v>
      </c>
      <c r="CB25">
        <v>435.11</v>
      </c>
      <c r="CC25" s="20">
        <v>1987</v>
      </c>
      <c r="CD25">
        <v>84</v>
      </c>
      <c r="CE25">
        <v>7.7</v>
      </c>
      <c r="CF25">
        <v>72</v>
      </c>
      <c r="CG25">
        <v>5.92</v>
      </c>
      <c r="CH25" s="20">
        <v>2019</v>
      </c>
      <c r="CI25">
        <v>120</v>
      </c>
      <c r="CJ25">
        <v>7.7</v>
      </c>
      <c r="CK25">
        <v>82</v>
      </c>
      <c r="CL25" t="str">
        <v/>
      </c>
    </row>
    <row r="26" spans="1:105">
      <c r="A26">
        <v>2002</v>
      </c>
      <c r="B26">
        <v>130</v>
      </c>
      <c r="C26">
        <v>8.6</v>
      </c>
      <c r="D26">
        <v>79</v>
      </c>
      <c r="E26">
        <v>7.56</v>
      </c>
      <c r="F26" s="20">
        <v>1971</v>
      </c>
      <c r="G26">
        <v>136</v>
      </c>
      <c r="H26">
        <v>8.3000000000000007</v>
      </c>
      <c r="I26">
        <v>77</v>
      </c>
      <c r="J26">
        <v>6.21</v>
      </c>
      <c r="K26" s="20">
        <v>2019</v>
      </c>
      <c r="L26">
        <v>145</v>
      </c>
      <c r="M26">
        <v>8.4</v>
      </c>
      <c r="N26" t="str">
        <v/>
      </c>
      <c r="O26" t="str">
        <v/>
      </c>
      <c r="P26" s="20">
        <v>2002</v>
      </c>
      <c r="Q26">
        <v>141</v>
      </c>
      <c r="R26">
        <v>8.1</v>
      </c>
      <c r="S26">
        <v>75</v>
      </c>
      <c r="T26">
        <v>164.62</v>
      </c>
      <c r="U26" s="20">
        <v>1925</v>
      </c>
      <c r="V26">
        <v>66</v>
      </c>
      <c r="W26">
        <v>7.9</v>
      </c>
      <c r="X26">
        <v>97</v>
      </c>
      <c r="Y26">
        <v>0.05</v>
      </c>
      <c r="Z26" s="20">
        <v>1968</v>
      </c>
      <c r="AA26">
        <v>149</v>
      </c>
      <c r="AB26">
        <v>8.3000000000000007</v>
      </c>
      <c r="AC26">
        <v>84</v>
      </c>
      <c r="AD26">
        <v>56.95</v>
      </c>
      <c r="AE26" s="20">
        <v>1997</v>
      </c>
      <c r="AF26">
        <v>87</v>
      </c>
      <c r="AG26">
        <v>8.1</v>
      </c>
      <c r="AH26" t="str">
        <v/>
      </c>
      <c r="AI26" t="str">
        <v/>
      </c>
      <c r="AJ26" s="20">
        <v>2015</v>
      </c>
      <c r="AK26">
        <v>144</v>
      </c>
      <c r="AL26">
        <v>8</v>
      </c>
      <c r="AM26">
        <v>80</v>
      </c>
      <c r="AN26">
        <v>228.43</v>
      </c>
      <c r="AO26" s="20">
        <v>1946</v>
      </c>
      <c r="AP26">
        <v>170</v>
      </c>
      <c r="AQ26">
        <v>8.1</v>
      </c>
      <c r="AR26">
        <v>93</v>
      </c>
      <c r="AS26">
        <v>23.65</v>
      </c>
      <c r="AY26" s="20">
        <v>2020</v>
      </c>
      <c r="AZ26">
        <v>97</v>
      </c>
      <c r="BA26">
        <v>8.1999999999999993</v>
      </c>
      <c r="BB26">
        <v>88</v>
      </c>
      <c r="BC26" t="str">
        <v/>
      </c>
      <c r="BD26" s="20">
        <v>2003</v>
      </c>
      <c r="BE26">
        <v>100</v>
      </c>
      <c r="BF26">
        <v>8.1999999999999993</v>
      </c>
      <c r="BG26">
        <v>90</v>
      </c>
      <c r="BH26">
        <v>380.84</v>
      </c>
      <c r="BI26" s="20">
        <v>2021</v>
      </c>
      <c r="BJ26">
        <v>242</v>
      </c>
      <c r="BK26">
        <v>7.9</v>
      </c>
      <c r="BL26">
        <v>54</v>
      </c>
      <c r="BM26" t="str">
        <v/>
      </c>
      <c r="BN26" s="20">
        <v>1966</v>
      </c>
      <c r="BO26">
        <v>121</v>
      </c>
      <c r="BP26">
        <v>8.1</v>
      </c>
      <c r="BQ26">
        <v>96</v>
      </c>
      <c r="BR26">
        <v>0.06</v>
      </c>
      <c r="BS26" s="20">
        <v>2018</v>
      </c>
      <c r="BT26">
        <v>139</v>
      </c>
      <c r="BU26">
        <v>8.1999999999999993</v>
      </c>
      <c r="BV26" t="str">
        <v/>
      </c>
      <c r="BW26">
        <v>1.37</v>
      </c>
      <c r="BX26" s="20">
        <v>2017</v>
      </c>
      <c r="BY26">
        <v>113</v>
      </c>
      <c r="BZ26">
        <v>7.9</v>
      </c>
      <c r="CA26">
        <v>66</v>
      </c>
      <c r="CB26">
        <v>132.41999999999999</v>
      </c>
      <c r="CC26" s="20">
        <v>1978</v>
      </c>
      <c r="CD26">
        <v>91</v>
      </c>
      <c r="CE26">
        <v>7.7</v>
      </c>
      <c r="CF26">
        <v>87</v>
      </c>
      <c r="CG26">
        <v>47</v>
      </c>
      <c r="CH26" s="20">
        <v>2000</v>
      </c>
      <c r="CI26">
        <v>110</v>
      </c>
      <c r="CJ26">
        <v>7.7</v>
      </c>
      <c r="CK26">
        <v>74</v>
      </c>
      <c r="CL26">
        <v>22</v>
      </c>
    </row>
    <row r="27" spans="1:105">
      <c r="A27">
        <v>1997</v>
      </c>
      <c r="B27">
        <v>116</v>
      </c>
      <c r="C27">
        <v>8.6</v>
      </c>
      <c r="D27">
        <v>59</v>
      </c>
      <c r="E27">
        <v>57.6</v>
      </c>
      <c r="F27" s="20">
        <v>1992</v>
      </c>
      <c r="G27">
        <v>99</v>
      </c>
      <c r="H27">
        <v>8.3000000000000007</v>
      </c>
      <c r="I27">
        <v>81</v>
      </c>
      <c r="J27">
        <v>2.83</v>
      </c>
      <c r="K27" s="20">
        <v>2019</v>
      </c>
      <c r="L27">
        <v>141</v>
      </c>
      <c r="M27">
        <v>8.4</v>
      </c>
      <c r="N27" t="str">
        <v/>
      </c>
      <c r="O27" t="str">
        <v/>
      </c>
      <c r="P27" s="20">
        <v>2016</v>
      </c>
      <c r="Q27">
        <v>139</v>
      </c>
      <c r="R27">
        <v>8.1</v>
      </c>
      <c r="S27">
        <v>71</v>
      </c>
      <c r="T27">
        <v>67.209999999999994</v>
      </c>
      <c r="U27" s="20">
        <v>2016</v>
      </c>
      <c r="V27">
        <v>130</v>
      </c>
      <c r="W27">
        <v>7.9</v>
      </c>
      <c r="X27" t="str">
        <v/>
      </c>
      <c r="Y27" t="str">
        <v/>
      </c>
      <c r="Z27" s="20">
        <v>1995</v>
      </c>
      <c r="AA27">
        <v>81</v>
      </c>
      <c r="AB27">
        <v>8.3000000000000007</v>
      </c>
      <c r="AC27">
        <v>96</v>
      </c>
      <c r="AD27">
        <v>191.8</v>
      </c>
      <c r="AE27" s="20">
        <v>2009</v>
      </c>
      <c r="AF27">
        <v>92</v>
      </c>
      <c r="AG27">
        <v>8.1</v>
      </c>
      <c r="AH27" t="str">
        <v/>
      </c>
      <c r="AI27" t="str">
        <v/>
      </c>
      <c r="AJ27" s="20">
        <v>2001</v>
      </c>
      <c r="AK27">
        <v>113</v>
      </c>
      <c r="AL27">
        <v>8</v>
      </c>
      <c r="AM27">
        <v>88</v>
      </c>
      <c r="AN27">
        <v>1.48</v>
      </c>
      <c r="AO27" s="20">
        <v>1974</v>
      </c>
      <c r="AP27">
        <v>155</v>
      </c>
      <c r="AQ27">
        <v>8.1</v>
      </c>
      <c r="AR27">
        <v>88</v>
      </c>
      <c r="AS27">
        <v>13.34</v>
      </c>
      <c r="AY27" s="20">
        <v>1974</v>
      </c>
      <c r="AZ27">
        <v>130</v>
      </c>
      <c r="BA27">
        <v>8.1999999999999993</v>
      </c>
      <c r="BB27">
        <v>92</v>
      </c>
      <c r="BC27">
        <v>8.49</v>
      </c>
      <c r="BD27" s="20">
        <v>1959</v>
      </c>
      <c r="BE27">
        <v>121</v>
      </c>
      <c r="BF27">
        <v>8.1999999999999993</v>
      </c>
      <c r="BG27">
        <v>98</v>
      </c>
      <c r="BH27">
        <v>25</v>
      </c>
      <c r="BI27" s="20">
        <v>2004</v>
      </c>
      <c r="BJ27">
        <v>142</v>
      </c>
      <c r="BK27">
        <v>7.9</v>
      </c>
      <c r="BL27">
        <v>82</v>
      </c>
      <c r="BM27">
        <v>249.36</v>
      </c>
      <c r="BN27" s="20">
        <v>1937</v>
      </c>
      <c r="BO27">
        <v>113</v>
      </c>
      <c r="BP27">
        <v>8.1</v>
      </c>
      <c r="BQ27" t="str">
        <v/>
      </c>
      <c r="BR27">
        <v>0.17</v>
      </c>
      <c r="BS27" s="20">
        <v>1961</v>
      </c>
      <c r="BT27">
        <v>110</v>
      </c>
      <c r="BU27">
        <v>8.1999999999999993</v>
      </c>
      <c r="BV27">
        <v>93</v>
      </c>
      <c r="BW27" t="str">
        <v/>
      </c>
      <c r="BX27" s="20">
        <v>1993</v>
      </c>
      <c r="BY27">
        <v>76</v>
      </c>
      <c r="BZ27">
        <v>7.9</v>
      </c>
      <c r="CA27">
        <v>82</v>
      </c>
      <c r="CB27">
        <v>75.08</v>
      </c>
      <c r="CC27" s="20">
        <v>1956</v>
      </c>
      <c r="CD27">
        <v>80</v>
      </c>
      <c r="CE27">
        <v>7.7</v>
      </c>
      <c r="CF27">
        <v>92</v>
      </c>
      <c r="CG27" t="str">
        <v/>
      </c>
      <c r="CH27" s="20">
        <v>2004</v>
      </c>
      <c r="CI27">
        <v>152</v>
      </c>
      <c r="CJ27">
        <v>7.7</v>
      </c>
      <c r="CK27">
        <v>73</v>
      </c>
      <c r="CL27">
        <v>75.33</v>
      </c>
    </row>
    <row r="28" spans="1:105">
      <c r="A28">
        <v>1954</v>
      </c>
      <c r="B28">
        <v>207</v>
      </c>
      <c r="C28">
        <v>8.6</v>
      </c>
      <c r="D28">
        <v>98</v>
      </c>
      <c r="E28">
        <v>0.27</v>
      </c>
      <c r="F28" s="20">
        <v>1984</v>
      </c>
      <c r="G28">
        <v>229</v>
      </c>
      <c r="H28">
        <v>8.3000000000000007</v>
      </c>
      <c r="I28">
        <v>75</v>
      </c>
      <c r="J28">
        <v>5.32</v>
      </c>
      <c r="K28" s="20">
        <v>2022</v>
      </c>
      <c r="L28">
        <v>130</v>
      </c>
      <c r="M28">
        <v>8.3000000000000007</v>
      </c>
      <c r="N28">
        <v>78</v>
      </c>
      <c r="O28">
        <v>718.73</v>
      </c>
      <c r="P28" s="20">
        <v>2007</v>
      </c>
      <c r="Q28">
        <v>148</v>
      </c>
      <c r="R28">
        <v>8.1</v>
      </c>
      <c r="S28">
        <v>73</v>
      </c>
      <c r="T28">
        <v>18.350000000000001</v>
      </c>
      <c r="U28" s="20">
        <v>1993</v>
      </c>
      <c r="V28">
        <v>130</v>
      </c>
      <c r="W28">
        <v>7.8</v>
      </c>
      <c r="X28">
        <v>50</v>
      </c>
      <c r="Y28">
        <v>56.51</v>
      </c>
      <c r="Z28" s="20">
        <v>2009</v>
      </c>
      <c r="AA28">
        <v>96</v>
      </c>
      <c r="AB28">
        <v>8.3000000000000007</v>
      </c>
      <c r="AC28">
        <v>88</v>
      </c>
      <c r="AD28">
        <v>293</v>
      </c>
      <c r="AE28" s="20">
        <v>2012</v>
      </c>
      <c r="AF28">
        <v>117</v>
      </c>
      <c r="AG28">
        <v>8.1</v>
      </c>
      <c r="AH28">
        <v>71</v>
      </c>
      <c r="AI28" t="str">
        <v/>
      </c>
      <c r="AJ28" s="20">
        <v>2013</v>
      </c>
      <c r="AK28">
        <v>126</v>
      </c>
      <c r="AL28">
        <v>8</v>
      </c>
      <c r="AM28">
        <v>91</v>
      </c>
      <c r="AN28">
        <v>25.57</v>
      </c>
      <c r="AO28" s="20">
        <v>1994</v>
      </c>
      <c r="AP28">
        <v>99</v>
      </c>
      <c r="AQ28">
        <v>8.1</v>
      </c>
      <c r="AR28">
        <v>100</v>
      </c>
      <c r="AS28">
        <v>4.04</v>
      </c>
      <c r="AY28" s="20">
        <v>2009</v>
      </c>
      <c r="AZ28">
        <v>129</v>
      </c>
      <c r="BA28">
        <v>8.1999999999999993</v>
      </c>
      <c r="BB28">
        <v>80</v>
      </c>
      <c r="BC28">
        <v>6.39</v>
      </c>
      <c r="BD28" s="20">
        <v>1975</v>
      </c>
      <c r="BE28">
        <v>91</v>
      </c>
      <c r="BF28">
        <v>8.1999999999999993</v>
      </c>
      <c r="BG28">
        <v>91</v>
      </c>
      <c r="BH28">
        <v>1.23</v>
      </c>
      <c r="BI28" s="20">
        <v>1990</v>
      </c>
      <c r="BJ28">
        <v>105</v>
      </c>
      <c r="BK28">
        <v>7.9</v>
      </c>
      <c r="BL28">
        <v>74</v>
      </c>
      <c r="BM28">
        <v>56.36</v>
      </c>
      <c r="BN28" s="20">
        <v>2013</v>
      </c>
      <c r="BO28">
        <v>87</v>
      </c>
      <c r="BP28">
        <v>8.1</v>
      </c>
      <c r="BQ28">
        <v>73</v>
      </c>
      <c r="BR28">
        <v>0.14000000000000001</v>
      </c>
      <c r="BS28" s="20">
        <v>1969</v>
      </c>
      <c r="BT28">
        <v>127</v>
      </c>
      <c r="BU28">
        <v>8.1999999999999993</v>
      </c>
      <c r="BV28">
        <v>86</v>
      </c>
      <c r="BW28">
        <v>0.08</v>
      </c>
      <c r="BX28" s="20">
        <v>1956</v>
      </c>
      <c r="BY28">
        <v>220</v>
      </c>
      <c r="BZ28">
        <v>7.9</v>
      </c>
      <c r="CA28" t="str">
        <v/>
      </c>
      <c r="CB28">
        <v>93.74</v>
      </c>
      <c r="CC28" s="20">
        <v>2000</v>
      </c>
      <c r="CD28">
        <v>102</v>
      </c>
      <c r="CE28">
        <v>7.6</v>
      </c>
      <c r="CF28">
        <v>64</v>
      </c>
      <c r="CG28">
        <v>15.07</v>
      </c>
      <c r="CH28" s="20">
        <v>1991</v>
      </c>
      <c r="CI28">
        <v>98</v>
      </c>
      <c r="CJ28">
        <v>7.7</v>
      </c>
      <c r="CK28">
        <v>86</v>
      </c>
      <c r="CL28">
        <v>2</v>
      </c>
    </row>
    <row r="29" spans="1:105">
      <c r="A29">
        <v>1946</v>
      </c>
      <c r="B29">
        <v>130</v>
      </c>
      <c r="C29">
        <v>8.6</v>
      </c>
      <c r="D29">
        <v>89</v>
      </c>
      <c r="E29" t="str">
        <v/>
      </c>
      <c r="F29" s="20">
        <v>1962</v>
      </c>
      <c r="G29">
        <v>129</v>
      </c>
      <c r="H29">
        <v>8.3000000000000007</v>
      </c>
      <c r="I29">
        <v>88</v>
      </c>
      <c r="J29" t="str">
        <v/>
      </c>
      <c r="K29" s="20">
        <v>1995</v>
      </c>
      <c r="L29">
        <v>170</v>
      </c>
      <c r="M29">
        <v>8.3000000000000007</v>
      </c>
      <c r="N29">
        <v>76</v>
      </c>
      <c r="O29">
        <v>67.44</v>
      </c>
      <c r="P29" s="20">
        <v>2013</v>
      </c>
      <c r="Q29">
        <v>123</v>
      </c>
      <c r="R29">
        <v>8.1</v>
      </c>
      <c r="S29">
        <v>74</v>
      </c>
      <c r="T29">
        <v>26.95</v>
      </c>
      <c r="U29" s="20">
        <v>2017</v>
      </c>
      <c r="V29">
        <v>106</v>
      </c>
      <c r="W29">
        <v>7.8</v>
      </c>
      <c r="X29">
        <v>94</v>
      </c>
      <c r="Y29">
        <v>188.37</v>
      </c>
      <c r="Z29" s="20">
        <v>1983</v>
      </c>
      <c r="AA29">
        <v>131</v>
      </c>
      <c r="AB29">
        <v>8.3000000000000007</v>
      </c>
      <c r="AC29">
        <v>58</v>
      </c>
      <c r="AD29">
        <v>309.13</v>
      </c>
      <c r="AE29" s="20">
        <v>2004</v>
      </c>
      <c r="AF29">
        <v>115</v>
      </c>
      <c r="AG29">
        <v>8</v>
      </c>
      <c r="AH29">
        <v>90</v>
      </c>
      <c r="AI29">
        <v>261.44</v>
      </c>
      <c r="AJ29" s="20">
        <v>1995</v>
      </c>
      <c r="AK29">
        <v>129</v>
      </c>
      <c r="AL29">
        <v>8</v>
      </c>
      <c r="AM29">
        <v>74</v>
      </c>
      <c r="AN29">
        <v>57.14</v>
      </c>
      <c r="AO29" s="20">
        <v>1934</v>
      </c>
      <c r="AP29">
        <v>105</v>
      </c>
      <c r="AQ29">
        <v>8.1</v>
      </c>
      <c r="AR29">
        <v>87</v>
      </c>
      <c r="AS29">
        <v>4.3600000000000003</v>
      </c>
      <c r="AY29" s="20">
        <v>2022</v>
      </c>
      <c r="AZ29">
        <v>140</v>
      </c>
      <c r="BA29">
        <v>8.1999999999999993</v>
      </c>
      <c r="BB29" t="str">
        <v/>
      </c>
      <c r="BC29" t="str">
        <v/>
      </c>
      <c r="BD29" s="20">
        <v>2019</v>
      </c>
      <c r="BE29">
        <v>96</v>
      </c>
      <c r="BF29">
        <v>8.1999999999999993</v>
      </c>
      <c r="BG29">
        <v>65</v>
      </c>
      <c r="BH29" t="str">
        <v/>
      </c>
      <c r="BI29" s="20">
        <v>2012</v>
      </c>
      <c r="BJ29">
        <v>127</v>
      </c>
      <c r="BK29">
        <v>7.9</v>
      </c>
      <c r="BL29">
        <v>79</v>
      </c>
      <c r="BM29">
        <v>124.99</v>
      </c>
      <c r="BN29" s="20">
        <v>1953</v>
      </c>
      <c r="BO29">
        <v>120</v>
      </c>
      <c r="BP29">
        <v>8</v>
      </c>
      <c r="BQ29">
        <v>84</v>
      </c>
      <c r="BR29" t="str">
        <v/>
      </c>
      <c r="BS29" s="20">
        <v>1953</v>
      </c>
      <c r="BT29">
        <v>131</v>
      </c>
      <c r="BU29">
        <v>8.1999999999999993</v>
      </c>
      <c r="BV29">
        <v>85</v>
      </c>
      <c r="BW29" t="str">
        <v/>
      </c>
      <c r="BX29" s="20">
        <v>1983</v>
      </c>
      <c r="BY29">
        <v>93</v>
      </c>
      <c r="BZ29">
        <v>7.9</v>
      </c>
      <c r="CA29">
        <v>77</v>
      </c>
      <c r="CB29">
        <v>20.61</v>
      </c>
      <c r="CC29" s="20">
        <v>2004</v>
      </c>
      <c r="CD29">
        <v>103</v>
      </c>
      <c r="CE29">
        <v>7.6</v>
      </c>
      <c r="CF29">
        <v>46</v>
      </c>
      <c r="CG29">
        <v>56</v>
      </c>
      <c r="CH29" s="20">
        <v>2001</v>
      </c>
      <c r="CI29">
        <v>95</v>
      </c>
      <c r="CJ29">
        <v>7.7</v>
      </c>
      <c r="CK29">
        <v>85</v>
      </c>
      <c r="CL29">
        <v>3.03</v>
      </c>
    </row>
    <row r="30" spans="1:105">
      <c r="A30">
        <v>1962</v>
      </c>
      <c r="B30">
        <v>133</v>
      </c>
      <c r="C30">
        <v>8.6</v>
      </c>
      <c r="D30">
        <v>85</v>
      </c>
      <c r="E30" t="str">
        <v/>
      </c>
      <c r="F30" s="20">
        <v>1973</v>
      </c>
      <c r="G30">
        <v>129</v>
      </c>
      <c r="H30">
        <v>8.3000000000000007</v>
      </c>
      <c r="I30">
        <v>83</v>
      </c>
      <c r="J30">
        <v>159.6</v>
      </c>
      <c r="K30" s="20">
        <v>1983</v>
      </c>
      <c r="L30">
        <v>131</v>
      </c>
      <c r="M30">
        <v>8.3000000000000007</v>
      </c>
      <c r="N30">
        <v>58</v>
      </c>
      <c r="O30">
        <v>309.13</v>
      </c>
      <c r="P30" s="20">
        <v>2013</v>
      </c>
      <c r="Q30">
        <v>134</v>
      </c>
      <c r="R30">
        <v>8.1</v>
      </c>
      <c r="S30">
        <v>96</v>
      </c>
      <c r="T30">
        <v>56.67</v>
      </c>
      <c r="U30" s="20">
        <v>2016</v>
      </c>
      <c r="V30">
        <v>127</v>
      </c>
      <c r="W30">
        <v>7.8</v>
      </c>
      <c r="X30">
        <v>74</v>
      </c>
      <c r="Y30">
        <v>169.61</v>
      </c>
      <c r="Z30" s="20">
        <v>1962</v>
      </c>
      <c r="AA30">
        <v>218</v>
      </c>
      <c r="AB30">
        <v>8.3000000000000007</v>
      </c>
      <c r="AC30">
        <v>100</v>
      </c>
      <c r="AD30">
        <v>44.82</v>
      </c>
      <c r="AE30" s="20">
        <v>2016</v>
      </c>
      <c r="AF30">
        <v>108</v>
      </c>
      <c r="AG30">
        <v>8</v>
      </c>
      <c r="AH30">
        <v>78</v>
      </c>
      <c r="AI30">
        <v>341.27</v>
      </c>
      <c r="AJ30" s="20">
        <v>1968</v>
      </c>
      <c r="AK30">
        <v>112</v>
      </c>
      <c r="AL30">
        <v>8</v>
      </c>
      <c r="AM30">
        <v>79</v>
      </c>
      <c r="AN30">
        <v>33.4</v>
      </c>
      <c r="AO30" s="20">
        <v>1957</v>
      </c>
      <c r="AP30">
        <v>91</v>
      </c>
      <c r="AQ30">
        <v>8.1</v>
      </c>
      <c r="AR30">
        <v>88</v>
      </c>
      <c r="AS30" t="str">
        <v/>
      </c>
      <c r="AY30" s="20">
        <v>2018</v>
      </c>
      <c r="AZ30">
        <v>139</v>
      </c>
      <c r="BA30">
        <v>8.1999999999999993</v>
      </c>
      <c r="BB30" t="str">
        <v/>
      </c>
      <c r="BC30">
        <v>1.37</v>
      </c>
      <c r="BD30" s="20">
        <v>2012</v>
      </c>
      <c r="BE30">
        <v>321</v>
      </c>
      <c r="BF30">
        <v>8.1999999999999993</v>
      </c>
      <c r="BG30">
        <v>89</v>
      </c>
      <c r="BH30" t="str">
        <v/>
      </c>
      <c r="BI30" s="20">
        <v>2007</v>
      </c>
      <c r="BJ30">
        <v>87</v>
      </c>
      <c r="BK30">
        <v>7.9</v>
      </c>
      <c r="BL30" t="str">
        <v/>
      </c>
      <c r="BM30" t="str">
        <v/>
      </c>
      <c r="BN30" s="20">
        <v>2020</v>
      </c>
      <c r="BO30">
        <v>101</v>
      </c>
      <c r="BP30">
        <v>8</v>
      </c>
      <c r="BQ30">
        <v>97</v>
      </c>
      <c r="BR30" t="str">
        <v/>
      </c>
      <c r="BS30" s="20">
        <v>1975</v>
      </c>
      <c r="BT30">
        <v>124</v>
      </c>
      <c r="BU30">
        <v>8.1</v>
      </c>
      <c r="BV30">
        <v>87</v>
      </c>
      <c r="BW30">
        <v>260</v>
      </c>
      <c r="BX30" s="20">
        <v>1947</v>
      </c>
      <c r="BY30">
        <v>96</v>
      </c>
      <c r="BZ30">
        <v>7.9</v>
      </c>
      <c r="CA30">
        <v>88</v>
      </c>
      <c r="CB30">
        <v>2.65</v>
      </c>
      <c r="CC30" s="20">
        <v>2001</v>
      </c>
      <c r="CD30">
        <v>104</v>
      </c>
      <c r="CE30">
        <v>7.6</v>
      </c>
      <c r="CF30">
        <v>74</v>
      </c>
      <c r="CG30">
        <v>96.52</v>
      </c>
      <c r="CH30" s="20">
        <v>2012</v>
      </c>
      <c r="CI30">
        <v>111</v>
      </c>
      <c r="CJ30">
        <v>7.7</v>
      </c>
      <c r="CK30">
        <v>70</v>
      </c>
      <c r="CL30">
        <v>0.18</v>
      </c>
    </row>
    <row r="31" spans="1:105">
      <c r="A31">
        <v>2022</v>
      </c>
      <c r="B31">
        <v>163</v>
      </c>
      <c r="C31">
        <v>8.6</v>
      </c>
      <c r="D31" t="str">
        <v/>
      </c>
      <c r="E31" t="str">
        <v/>
      </c>
      <c r="F31" s="20">
        <v>1931</v>
      </c>
      <c r="G31">
        <v>99</v>
      </c>
      <c r="H31">
        <v>8.3000000000000007</v>
      </c>
      <c r="I31" t="str">
        <v/>
      </c>
      <c r="J31">
        <v>0.03</v>
      </c>
      <c r="K31" s="20">
        <v>1997</v>
      </c>
      <c r="L31">
        <v>134</v>
      </c>
      <c r="M31">
        <v>8.3000000000000007</v>
      </c>
      <c r="N31">
        <v>76</v>
      </c>
      <c r="O31">
        <v>2.38</v>
      </c>
      <c r="P31" s="20">
        <v>2015</v>
      </c>
      <c r="Q31">
        <v>129</v>
      </c>
      <c r="R31">
        <v>8.1</v>
      </c>
      <c r="S31">
        <v>93</v>
      </c>
      <c r="T31">
        <v>45.06</v>
      </c>
      <c r="U31" s="20">
        <v>1984</v>
      </c>
      <c r="V31">
        <v>141</v>
      </c>
      <c r="W31">
        <v>7.8</v>
      </c>
      <c r="X31">
        <v>76</v>
      </c>
      <c r="Y31">
        <v>34.700000000000003</v>
      </c>
      <c r="Z31" s="20">
        <v>2010</v>
      </c>
      <c r="AA31">
        <v>103</v>
      </c>
      <c r="AB31">
        <v>8.3000000000000007</v>
      </c>
      <c r="AC31">
        <v>92</v>
      </c>
      <c r="AD31">
        <v>415</v>
      </c>
      <c r="AE31" s="20">
        <v>2020</v>
      </c>
      <c r="AF31">
        <v>100</v>
      </c>
      <c r="AG31">
        <v>8</v>
      </c>
      <c r="AH31">
        <v>83</v>
      </c>
      <c r="AI31" t="str">
        <v/>
      </c>
      <c r="AJ31" s="20">
        <v>1984</v>
      </c>
      <c r="AK31">
        <v>117</v>
      </c>
      <c r="AL31">
        <v>8</v>
      </c>
      <c r="AM31">
        <v>86</v>
      </c>
      <c r="AN31">
        <v>0.5</v>
      </c>
      <c r="AO31" s="20">
        <v>1948</v>
      </c>
      <c r="AP31">
        <v>135</v>
      </c>
      <c r="AQ31">
        <v>8.1</v>
      </c>
      <c r="AR31" t="str">
        <v/>
      </c>
      <c r="AS31">
        <v>10.9</v>
      </c>
      <c r="AY31" s="20">
        <v>1950</v>
      </c>
      <c r="AZ31">
        <v>88</v>
      </c>
      <c r="BA31">
        <v>8.1999999999999993</v>
      </c>
      <c r="BB31">
        <v>98</v>
      </c>
      <c r="BC31">
        <v>0.1</v>
      </c>
      <c r="BD31" s="20">
        <v>1942</v>
      </c>
      <c r="BE31">
        <v>99</v>
      </c>
      <c r="BF31">
        <v>8.1999999999999993</v>
      </c>
      <c r="BG31">
        <v>86</v>
      </c>
      <c r="BH31" t="str">
        <v/>
      </c>
      <c r="BI31" s="20">
        <v>1993</v>
      </c>
      <c r="BJ31">
        <v>76</v>
      </c>
      <c r="BK31">
        <v>7.9</v>
      </c>
      <c r="BL31">
        <v>82</v>
      </c>
      <c r="BM31">
        <v>75.08</v>
      </c>
      <c r="BN31" s="20">
        <v>1987</v>
      </c>
      <c r="BO31">
        <v>104</v>
      </c>
      <c r="BP31">
        <v>8</v>
      </c>
      <c r="BQ31">
        <v>88</v>
      </c>
      <c r="BR31">
        <v>4.54</v>
      </c>
      <c r="BS31" s="20">
        <v>2014</v>
      </c>
      <c r="BT31">
        <v>149</v>
      </c>
      <c r="BU31">
        <v>8.1</v>
      </c>
      <c r="BV31">
        <v>79</v>
      </c>
      <c r="BW31">
        <v>167.77</v>
      </c>
      <c r="BX31" s="20">
        <v>2012</v>
      </c>
      <c r="BY31">
        <v>94</v>
      </c>
      <c r="BZ31">
        <v>7.8</v>
      </c>
      <c r="CA31">
        <v>84</v>
      </c>
      <c r="CB31">
        <v>45.51</v>
      </c>
      <c r="CC31" s="20">
        <v>1963</v>
      </c>
      <c r="CD31">
        <v>119</v>
      </c>
      <c r="CE31">
        <v>7.6</v>
      </c>
      <c r="CF31">
        <v>90</v>
      </c>
      <c r="CG31">
        <v>11.4</v>
      </c>
      <c r="CH31" s="20">
        <v>2018</v>
      </c>
      <c r="CI31">
        <v>136</v>
      </c>
      <c r="CJ31">
        <v>7.6</v>
      </c>
      <c r="CK31">
        <v>88</v>
      </c>
      <c r="CL31">
        <v>215.29</v>
      </c>
    </row>
    <row r="32" spans="1:105">
      <c r="A32">
        <v>2006</v>
      </c>
      <c r="B32">
        <v>151</v>
      </c>
      <c r="C32">
        <v>8.5</v>
      </c>
      <c r="D32">
        <v>85</v>
      </c>
      <c r="E32">
        <v>132.38</v>
      </c>
      <c r="F32" s="20">
        <v>1944</v>
      </c>
      <c r="G32">
        <v>107</v>
      </c>
      <c r="H32">
        <v>8.3000000000000007</v>
      </c>
      <c r="I32">
        <v>95</v>
      </c>
      <c r="J32">
        <v>5.72</v>
      </c>
      <c r="K32" s="20">
        <v>1959</v>
      </c>
      <c r="L32">
        <v>136</v>
      </c>
      <c r="M32">
        <v>8.3000000000000007</v>
      </c>
      <c r="N32">
        <v>98</v>
      </c>
      <c r="O32">
        <v>13.28</v>
      </c>
      <c r="P32" s="20">
        <v>1965</v>
      </c>
      <c r="Q32">
        <v>172</v>
      </c>
      <c r="R32">
        <v>8.1</v>
      </c>
      <c r="S32">
        <v>63</v>
      </c>
      <c r="T32">
        <v>163.21</v>
      </c>
      <c r="U32" s="20">
        <v>2015</v>
      </c>
      <c r="V32">
        <v>147</v>
      </c>
      <c r="W32">
        <v>7.8</v>
      </c>
      <c r="X32">
        <v>72</v>
      </c>
      <c r="Y32">
        <v>161.19999999999999</v>
      </c>
      <c r="Z32" s="20">
        <v>1997</v>
      </c>
      <c r="AA32">
        <v>134</v>
      </c>
      <c r="AB32">
        <v>8.3000000000000007</v>
      </c>
      <c r="AC32">
        <v>76</v>
      </c>
      <c r="AD32">
        <v>2.38</v>
      </c>
      <c r="AE32" s="20">
        <v>1992</v>
      </c>
      <c r="AF32">
        <v>90</v>
      </c>
      <c r="AG32">
        <v>8</v>
      </c>
      <c r="AH32">
        <v>86</v>
      </c>
      <c r="AI32">
        <v>217.35</v>
      </c>
      <c r="AJ32" s="20">
        <v>1972</v>
      </c>
      <c r="AK32">
        <v>167</v>
      </c>
      <c r="AL32">
        <v>8</v>
      </c>
      <c r="AM32">
        <v>93</v>
      </c>
      <c r="AN32" t="str">
        <v/>
      </c>
      <c r="AO32" s="20">
        <v>2000</v>
      </c>
      <c r="AP32">
        <v>173</v>
      </c>
      <c r="AQ32">
        <v>8.1</v>
      </c>
      <c r="AR32">
        <v>94</v>
      </c>
      <c r="AS32">
        <v>1.1400000000000001</v>
      </c>
      <c r="AY32" s="20">
        <v>2015</v>
      </c>
      <c r="AZ32">
        <v>163</v>
      </c>
      <c r="BA32">
        <v>8.1999999999999993</v>
      </c>
      <c r="BB32" t="str">
        <v/>
      </c>
      <c r="BC32">
        <v>0.74</v>
      </c>
      <c r="BD32" s="20">
        <v>2011</v>
      </c>
      <c r="BE32">
        <v>155</v>
      </c>
      <c r="BF32">
        <v>8.1999999999999993</v>
      </c>
      <c r="BG32" t="str">
        <v/>
      </c>
      <c r="BH32">
        <v>3.11</v>
      </c>
      <c r="BI32" s="20">
        <v>2008</v>
      </c>
      <c r="BJ32">
        <v>114</v>
      </c>
      <c r="BK32">
        <v>7.9</v>
      </c>
      <c r="BL32">
        <v>82</v>
      </c>
      <c r="BM32">
        <v>2.12</v>
      </c>
      <c r="BN32" s="20">
        <v>1962</v>
      </c>
      <c r="BO32">
        <v>95</v>
      </c>
      <c r="BP32">
        <v>8</v>
      </c>
      <c r="BQ32" t="str">
        <v/>
      </c>
      <c r="BR32" t="str">
        <v/>
      </c>
      <c r="BS32" s="20">
        <v>2016</v>
      </c>
      <c r="BT32">
        <v>145</v>
      </c>
      <c r="BU32">
        <v>8.1</v>
      </c>
      <c r="BV32">
        <v>85</v>
      </c>
      <c r="BW32">
        <v>2.0099999999999998</v>
      </c>
      <c r="BX32" s="20">
        <v>1993</v>
      </c>
      <c r="BY32">
        <v>101</v>
      </c>
      <c r="BZ32">
        <v>7.8</v>
      </c>
      <c r="CA32">
        <v>55</v>
      </c>
      <c r="CB32">
        <v>32.42</v>
      </c>
      <c r="CC32" s="20">
        <v>1986</v>
      </c>
      <c r="CD32">
        <v>96</v>
      </c>
      <c r="CE32">
        <v>7.6</v>
      </c>
      <c r="CF32">
        <v>79</v>
      </c>
      <c r="CG32">
        <v>40.46</v>
      </c>
      <c r="CH32" s="20">
        <v>2007</v>
      </c>
      <c r="CI32">
        <v>122</v>
      </c>
      <c r="CJ32">
        <v>7.6</v>
      </c>
      <c r="CK32">
        <v>78</v>
      </c>
      <c r="CL32">
        <v>0.87</v>
      </c>
    </row>
    <row r="33" spans="1:90">
      <c r="A33">
        <v>2000</v>
      </c>
      <c r="B33">
        <v>155</v>
      </c>
      <c r="C33">
        <v>8.5</v>
      </c>
      <c r="D33">
        <v>67</v>
      </c>
      <c r="E33">
        <v>187.71</v>
      </c>
      <c r="F33" s="20">
        <v>2022</v>
      </c>
      <c r="G33">
        <v>168</v>
      </c>
      <c r="H33">
        <v>8.3000000000000007</v>
      </c>
      <c r="I33" t="str">
        <v/>
      </c>
      <c r="J33">
        <v>6.6</v>
      </c>
      <c r="K33" s="20">
        <v>2016</v>
      </c>
      <c r="L33">
        <v>161</v>
      </c>
      <c r="M33">
        <v>8.3000000000000007</v>
      </c>
      <c r="N33" t="str">
        <v/>
      </c>
      <c r="O33">
        <v>12.39</v>
      </c>
      <c r="P33" s="20">
        <v>2009</v>
      </c>
      <c r="Q33">
        <v>93</v>
      </c>
      <c r="R33">
        <v>8.1</v>
      </c>
      <c r="S33" t="str">
        <v/>
      </c>
      <c r="T33" t="str">
        <v/>
      </c>
      <c r="U33" s="20">
        <v>1989</v>
      </c>
      <c r="V33">
        <v>122</v>
      </c>
      <c r="W33">
        <v>7.8</v>
      </c>
      <c r="X33">
        <v>78</v>
      </c>
      <c r="Y33">
        <v>26.83</v>
      </c>
      <c r="Z33" s="20">
        <v>1959</v>
      </c>
      <c r="AA33">
        <v>136</v>
      </c>
      <c r="AB33">
        <v>8.3000000000000007</v>
      </c>
      <c r="AC33">
        <v>98</v>
      </c>
      <c r="AD33">
        <v>13.28</v>
      </c>
      <c r="AE33" s="20">
        <v>1991</v>
      </c>
      <c r="AF33">
        <v>84</v>
      </c>
      <c r="AG33">
        <v>8</v>
      </c>
      <c r="AH33">
        <v>95</v>
      </c>
      <c r="AI33">
        <v>218.97</v>
      </c>
      <c r="AJ33" s="20">
        <v>2004</v>
      </c>
      <c r="AK33">
        <v>127</v>
      </c>
      <c r="AL33">
        <v>8</v>
      </c>
      <c r="AM33" t="str">
        <v/>
      </c>
      <c r="AN33" t="str">
        <v/>
      </c>
      <c r="AO33" s="20">
        <v>1993</v>
      </c>
      <c r="AP33">
        <v>171</v>
      </c>
      <c r="AQ33">
        <v>8.1</v>
      </c>
      <c r="AR33">
        <v>83</v>
      </c>
      <c r="AS33">
        <v>5.22</v>
      </c>
      <c r="AY33" s="20">
        <v>1975</v>
      </c>
      <c r="AZ33">
        <v>124</v>
      </c>
      <c r="BA33">
        <v>8.1</v>
      </c>
      <c r="BB33">
        <v>87</v>
      </c>
      <c r="BC33">
        <v>260</v>
      </c>
      <c r="BD33" s="20">
        <v>1924</v>
      </c>
      <c r="BE33">
        <v>45</v>
      </c>
      <c r="BF33">
        <v>8.1999999999999993</v>
      </c>
      <c r="BG33" t="str">
        <v/>
      </c>
      <c r="BH33">
        <v>0.98</v>
      </c>
      <c r="BI33" s="20">
        <v>1922</v>
      </c>
      <c r="BJ33">
        <v>94</v>
      </c>
      <c r="BK33">
        <v>7.9</v>
      </c>
      <c r="BL33" t="str">
        <v/>
      </c>
      <c r="BM33" t="str">
        <v/>
      </c>
      <c r="BN33" s="20">
        <v>1945</v>
      </c>
      <c r="BO33">
        <v>103</v>
      </c>
      <c r="BP33">
        <v>8</v>
      </c>
      <c r="BQ33" t="str">
        <v/>
      </c>
      <c r="BR33" t="str">
        <v/>
      </c>
      <c r="BS33" s="20">
        <v>1954</v>
      </c>
      <c r="BT33">
        <v>108</v>
      </c>
      <c r="BU33">
        <v>8.1</v>
      </c>
      <c r="BV33">
        <v>91</v>
      </c>
      <c r="BW33">
        <v>9.6</v>
      </c>
      <c r="BX33" s="20">
        <v>1971</v>
      </c>
      <c r="BY33">
        <v>100</v>
      </c>
      <c r="BZ33">
        <v>7.8</v>
      </c>
      <c r="CA33">
        <v>67</v>
      </c>
      <c r="CB33">
        <v>4</v>
      </c>
      <c r="CC33" s="20">
        <v>2014</v>
      </c>
      <c r="CD33">
        <v>86</v>
      </c>
      <c r="CE33">
        <v>7.6</v>
      </c>
      <c r="CF33">
        <v>76</v>
      </c>
      <c r="CG33">
        <v>3.33</v>
      </c>
      <c r="CH33" s="20">
        <v>1996</v>
      </c>
      <c r="CI33">
        <v>105</v>
      </c>
      <c r="CJ33">
        <v>7.6</v>
      </c>
      <c r="CK33">
        <v>87</v>
      </c>
      <c r="CL33">
        <v>35.81</v>
      </c>
    </row>
    <row r="34" spans="1:90">
      <c r="A34">
        <v>2019</v>
      </c>
      <c r="B34">
        <v>132</v>
      </c>
      <c r="C34">
        <v>8.5</v>
      </c>
      <c r="D34">
        <v>96</v>
      </c>
      <c r="E34">
        <v>53.37</v>
      </c>
      <c r="F34" s="20">
        <v>2022</v>
      </c>
      <c r="G34">
        <v>175</v>
      </c>
      <c r="H34">
        <v>8.3000000000000007</v>
      </c>
      <c r="I34" t="str">
        <v/>
      </c>
      <c r="J34" t="str">
        <v/>
      </c>
      <c r="K34" s="20">
        <v>2022</v>
      </c>
      <c r="L34">
        <v>148</v>
      </c>
      <c r="M34">
        <v>8.3000000000000007</v>
      </c>
      <c r="N34" t="str">
        <v/>
      </c>
      <c r="O34" t="str">
        <v/>
      </c>
      <c r="P34" s="20">
        <v>1980</v>
      </c>
      <c r="Q34">
        <v>129</v>
      </c>
      <c r="R34">
        <v>8.1</v>
      </c>
      <c r="S34">
        <v>90</v>
      </c>
      <c r="T34">
        <v>23.38</v>
      </c>
      <c r="U34" s="20">
        <v>2015</v>
      </c>
      <c r="V34">
        <v>100</v>
      </c>
      <c r="W34">
        <v>7.8</v>
      </c>
      <c r="X34">
        <v>75</v>
      </c>
      <c r="Y34">
        <v>0.44</v>
      </c>
      <c r="Z34" s="20">
        <v>2022</v>
      </c>
      <c r="AA34">
        <v>148</v>
      </c>
      <c r="AB34">
        <v>8.3000000000000007</v>
      </c>
      <c r="AC34" t="str">
        <v/>
      </c>
      <c r="AD34" t="str">
        <v/>
      </c>
      <c r="AE34" s="20">
        <v>1988</v>
      </c>
      <c r="AF34">
        <v>124</v>
      </c>
      <c r="AG34">
        <v>8</v>
      </c>
      <c r="AH34">
        <v>67</v>
      </c>
      <c r="AI34">
        <v>0.55000000000000004</v>
      </c>
      <c r="AJ34" s="20">
        <v>2016</v>
      </c>
      <c r="AK34">
        <v>116</v>
      </c>
      <c r="AL34">
        <v>7.9</v>
      </c>
      <c r="AM34">
        <v>81</v>
      </c>
      <c r="AN34">
        <v>100.55</v>
      </c>
      <c r="AO34" s="20">
        <v>2001</v>
      </c>
      <c r="AP34">
        <v>183</v>
      </c>
      <c r="AQ34">
        <v>8.1</v>
      </c>
      <c r="AR34" t="str">
        <v/>
      </c>
      <c r="AS34">
        <v>0.30000000000000004</v>
      </c>
      <c r="AY34" s="20">
        <v>2013</v>
      </c>
      <c r="AZ34">
        <v>153</v>
      </c>
      <c r="BA34">
        <v>8.1</v>
      </c>
      <c r="BB34">
        <v>70</v>
      </c>
      <c r="BC34">
        <v>61</v>
      </c>
      <c r="BD34" s="20">
        <v>2014</v>
      </c>
      <c r="BE34">
        <v>99</v>
      </c>
      <c r="BF34">
        <v>8.1</v>
      </c>
      <c r="BG34">
        <v>88</v>
      </c>
      <c r="BH34">
        <v>59.1</v>
      </c>
      <c r="BI34" s="20">
        <v>1950</v>
      </c>
      <c r="BJ34">
        <v>104</v>
      </c>
      <c r="BK34">
        <v>7.9</v>
      </c>
      <c r="BL34" t="str">
        <v/>
      </c>
      <c r="BM34" t="str">
        <v/>
      </c>
      <c r="BN34" s="20">
        <v>2004</v>
      </c>
      <c r="BO34">
        <v>140</v>
      </c>
      <c r="BP34">
        <v>8</v>
      </c>
      <c r="BQ34">
        <v>64</v>
      </c>
      <c r="BR34">
        <v>1.1100000000000001</v>
      </c>
      <c r="BS34" s="20">
        <v>1996</v>
      </c>
      <c r="BT34">
        <v>98</v>
      </c>
      <c r="BU34">
        <v>8.1</v>
      </c>
      <c r="BV34">
        <v>86</v>
      </c>
      <c r="BW34">
        <v>24.61</v>
      </c>
      <c r="BX34" s="20">
        <v>1964</v>
      </c>
      <c r="BY34">
        <v>139</v>
      </c>
      <c r="BZ34">
        <v>7.8</v>
      </c>
      <c r="CA34">
        <v>88</v>
      </c>
      <c r="CB34">
        <v>102.27</v>
      </c>
      <c r="CC34" s="20">
        <v>2011</v>
      </c>
      <c r="CD34">
        <v>120</v>
      </c>
      <c r="CE34">
        <v>7.6</v>
      </c>
      <c r="CF34">
        <v>70</v>
      </c>
      <c r="CG34">
        <v>3.19</v>
      </c>
    </row>
    <row r="35" spans="1:90">
      <c r="A35">
        <v>2006</v>
      </c>
      <c r="B35">
        <v>130</v>
      </c>
      <c r="C35">
        <v>8.5</v>
      </c>
      <c r="D35">
        <v>66</v>
      </c>
      <c r="E35">
        <v>53.09</v>
      </c>
      <c r="F35" s="20">
        <v>2018</v>
      </c>
      <c r="G35">
        <v>170</v>
      </c>
      <c r="H35">
        <v>8.3000000000000007</v>
      </c>
      <c r="I35" t="str">
        <v/>
      </c>
      <c r="J35" t="str">
        <v/>
      </c>
      <c r="K35" s="20">
        <v>2022</v>
      </c>
      <c r="L35">
        <v>168</v>
      </c>
      <c r="M35">
        <v>8.3000000000000007</v>
      </c>
      <c r="N35" t="str">
        <v/>
      </c>
      <c r="O35">
        <v>6.6</v>
      </c>
      <c r="P35" s="20">
        <v>1993</v>
      </c>
      <c r="Q35">
        <v>133</v>
      </c>
      <c r="R35">
        <v>8.1</v>
      </c>
      <c r="S35">
        <v>84</v>
      </c>
      <c r="T35">
        <v>25.01</v>
      </c>
      <c r="U35" s="20">
        <v>2001</v>
      </c>
      <c r="V35">
        <v>144</v>
      </c>
      <c r="W35">
        <v>7.7</v>
      </c>
      <c r="X35">
        <v>74</v>
      </c>
      <c r="Y35">
        <v>108.64</v>
      </c>
      <c r="Z35" s="20">
        <v>2023</v>
      </c>
      <c r="AA35">
        <v>150</v>
      </c>
      <c r="AB35">
        <v>8.1999999999999993</v>
      </c>
      <c r="AC35">
        <v>64</v>
      </c>
      <c r="AD35" t="str">
        <v/>
      </c>
      <c r="AE35" s="20">
        <v>1997</v>
      </c>
      <c r="AF35">
        <v>81</v>
      </c>
      <c r="AG35">
        <v>8</v>
      </c>
      <c r="AH35">
        <v>67</v>
      </c>
      <c r="AI35">
        <v>0.78</v>
      </c>
      <c r="AJ35" s="20">
        <v>2008</v>
      </c>
      <c r="AK35">
        <v>126</v>
      </c>
      <c r="AL35">
        <v>7.9</v>
      </c>
      <c r="AM35">
        <v>79</v>
      </c>
      <c r="AN35">
        <v>318.41000000000003</v>
      </c>
      <c r="AO35" s="20">
        <v>2012</v>
      </c>
      <c r="AP35">
        <v>151</v>
      </c>
      <c r="AQ35">
        <v>8.1</v>
      </c>
      <c r="AR35" t="str">
        <v/>
      </c>
      <c r="AS35">
        <v>2.8</v>
      </c>
      <c r="AY35" s="20">
        <v>2014</v>
      </c>
      <c r="AZ35">
        <v>149</v>
      </c>
      <c r="BA35">
        <v>8.1</v>
      </c>
      <c r="BB35">
        <v>79</v>
      </c>
      <c r="BC35">
        <v>167.77</v>
      </c>
      <c r="BD35" s="20">
        <v>1998</v>
      </c>
      <c r="BE35">
        <v>117</v>
      </c>
      <c r="BF35">
        <v>8.1</v>
      </c>
      <c r="BG35">
        <v>71</v>
      </c>
      <c r="BH35">
        <v>17.5</v>
      </c>
      <c r="BI35" s="20">
        <v>1946</v>
      </c>
      <c r="BJ35">
        <v>93</v>
      </c>
      <c r="BK35">
        <v>7.9</v>
      </c>
      <c r="BL35">
        <v>92</v>
      </c>
      <c r="BM35">
        <v>0.30000000000000004</v>
      </c>
      <c r="BN35" s="20">
        <v>2019</v>
      </c>
      <c r="BO35">
        <v>108</v>
      </c>
      <c r="BP35">
        <v>7.9</v>
      </c>
      <c r="BQ35">
        <v>58</v>
      </c>
      <c r="BR35">
        <v>33.369999999999997</v>
      </c>
      <c r="BS35" s="20">
        <v>2015</v>
      </c>
      <c r="BT35">
        <v>118</v>
      </c>
      <c r="BU35">
        <v>8.1</v>
      </c>
      <c r="BV35">
        <v>86</v>
      </c>
      <c r="BW35">
        <v>14.68</v>
      </c>
      <c r="BX35" s="20">
        <v>2017</v>
      </c>
      <c r="BY35">
        <v>103</v>
      </c>
      <c r="BZ35">
        <v>7.8</v>
      </c>
      <c r="CA35">
        <v>88</v>
      </c>
      <c r="CB35">
        <v>40.44</v>
      </c>
      <c r="CC35" s="20">
        <v>1933</v>
      </c>
      <c r="CD35">
        <v>71</v>
      </c>
      <c r="CE35">
        <v>7.6</v>
      </c>
      <c r="CF35">
        <v>87</v>
      </c>
      <c r="CG35" t="str">
        <v/>
      </c>
    </row>
    <row r="36" spans="1:90">
      <c r="A36">
        <v>2014</v>
      </c>
      <c r="B36">
        <v>106</v>
      </c>
      <c r="C36">
        <v>8.5</v>
      </c>
      <c r="D36">
        <v>89</v>
      </c>
      <c r="E36">
        <v>13.09</v>
      </c>
      <c r="F36" s="20">
        <v>2013</v>
      </c>
      <c r="G36">
        <v>160</v>
      </c>
      <c r="H36">
        <v>8.3000000000000007</v>
      </c>
      <c r="I36" t="str">
        <v/>
      </c>
      <c r="J36" t="str">
        <v/>
      </c>
      <c r="K36" s="20">
        <v>2022</v>
      </c>
      <c r="L36">
        <v>175</v>
      </c>
      <c r="M36">
        <v>8.3000000000000007</v>
      </c>
      <c r="N36" t="str">
        <v/>
      </c>
      <c r="O36" t="str">
        <v/>
      </c>
      <c r="P36" s="20">
        <v>2004</v>
      </c>
      <c r="Q36">
        <v>121</v>
      </c>
      <c r="R36">
        <v>8.1</v>
      </c>
      <c r="S36">
        <v>79</v>
      </c>
      <c r="T36">
        <v>23.53</v>
      </c>
      <c r="U36" s="20">
        <v>1995</v>
      </c>
      <c r="V36">
        <v>140</v>
      </c>
      <c r="W36">
        <v>7.7</v>
      </c>
      <c r="X36">
        <v>77</v>
      </c>
      <c r="Y36">
        <v>173.84</v>
      </c>
      <c r="Z36" s="20">
        <v>1989</v>
      </c>
      <c r="AA36">
        <v>127</v>
      </c>
      <c r="AB36">
        <v>8.1999999999999993</v>
      </c>
      <c r="AC36">
        <v>65</v>
      </c>
      <c r="AD36">
        <v>197.17</v>
      </c>
      <c r="AE36" s="20">
        <v>1984</v>
      </c>
      <c r="AF36">
        <v>117</v>
      </c>
      <c r="AG36">
        <v>8</v>
      </c>
      <c r="AH36">
        <v>86</v>
      </c>
      <c r="AI36">
        <v>0.5</v>
      </c>
      <c r="AJ36" s="20">
        <v>2009</v>
      </c>
      <c r="AK36">
        <v>127</v>
      </c>
      <c r="AL36">
        <v>7.9</v>
      </c>
      <c r="AM36">
        <v>82</v>
      </c>
      <c r="AN36">
        <v>257.73</v>
      </c>
      <c r="AO36" s="20">
        <v>1927</v>
      </c>
      <c r="AP36">
        <v>94</v>
      </c>
      <c r="AQ36">
        <v>8.1</v>
      </c>
      <c r="AR36">
        <v>95</v>
      </c>
      <c r="AS36">
        <v>0.54</v>
      </c>
      <c r="AY36" s="20">
        <v>2003</v>
      </c>
      <c r="AZ36">
        <v>132</v>
      </c>
      <c r="BA36">
        <v>8.1</v>
      </c>
      <c r="BB36">
        <v>82</v>
      </c>
      <c r="BC36">
        <v>0.01</v>
      </c>
      <c r="BD36" s="20">
        <v>2007</v>
      </c>
      <c r="BE36">
        <v>111</v>
      </c>
      <c r="BF36">
        <v>8.1</v>
      </c>
      <c r="BG36">
        <v>96</v>
      </c>
      <c r="BH36">
        <v>206.45</v>
      </c>
      <c r="BI36" s="20">
        <v>2013</v>
      </c>
      <c r="BJ36">
        <v>123</v>
      </c>
      <c r="BK36">
        <v>7.8</v>
      </c>
      <c r="BL36">
        <v>55</v>
      </c>
      <c r="BM36">
        <v>15.32</v>
      </c>
      <c r="BN36" s="20">
        <v>1965</v>
      </c>
      <c r="BO36">
        <v>197</v>
      </c>
      <c r="BP36">
        <v>7.9</v>
      </c>
      <c r="BQ36">
        <v>69</v>
      </c>
      <c r="BR36">
        <v>111.72</v>
      </c>
      <c r="BS36" s="20">
        <v>2014</v>
      </c>
      <c r="BT36">
        <v>122</v>
      </c>
      <c r="BU36">
        <v>8.1</v>
      </c>
      <c r="BV36">
        <v>77</v>
      </c>
      <c r="BW36">
        <v>3.11</v>
      </c>
      <c r="BX36" s="20">
        <v>1989</v>
      </c>
      <c r="BY36">
        <v>103</v>
      </c>
      <c r="BZ36">
        <v>7.8</v>
      </c>
      <c r="CA36">
        <v>85</v>
      </c>
      <c r="CB36" t="str">
        <v/>
      </c>
    </row>
    <row r="37" spans="1:90">
      <c r="A37">
        <v>1994</v>
      </c>
      <c r="B37">
        <v>110</v>
      </c>
      <c r="C37">
        <v>8.5</v>
      </c>
      <c r="D37">
        <v>64</v>
      </c>
      <c r="E37">
        <v>19.5</v>
      </c>
      <c r="F37" s="20">
        <v>2013</v>
      </c>
      <c r="G37">
        <v>180</v>
      </c>
      <c r="H37">
        <v>8.1999999999999993</v>
      </c>
      <c r="I37">
        <v>75</v>
      </c>
      <c r="J37">
        <v>116.9</v>
      </c>
      <c r="K37" s="20">
        <v>2021</v>
      </c>
      <c r="L37">
        <v>135</v>
      </c>
      <c r="M37">
        <v>8.3000000000000007</v>
      </c>
      <c r="N37" t="str">
        <v/>
      </c>
      <c r="O37" t="str">
        <v/>
      </c>
      <c r="P37" s="20">
        <v>1976</v>
      </c>
      <c r="Q37">
        <v>177</v>
      </c>
      <c r="R37">
        <v>8.1</v>
      </c>
      <c r="S37" t="str">
        <v/>
      </c>
      <c r="T37" t="str">
        <v/>
      </c>
      <c r="U37" s="20">
        <v>2020</v>
      </c>
      <c r="V37">
        <v>129</v>
      </c>
      <c r="W37">
        <v>7.7</v>
      </c>
      <c r="X37">
        <v>76</v>
      </c>
      <c r="Y37" t="str">
        <v/>
      </c>
      <c r="Z37" s="20">
        <v>2021</v>
      </c>
      <c r="AA37">
        <v>148</v>
      </c>
      <c r="AB37">
        <v>8.1999999999999993</v>
      </c>
      <c r="AC37">
        <v>71</v>
      </c>
      <c r="AD37">
        <v>804.75</v>
      </c>
      <c r="AE37" s="20">
        <v>1986</v>
      </c>
      <c r="AF37">
        <v>125</v>
      </c>
      <c r="AG37">
        <v>8</v>
      </c>
      <c r="AH37">
        <v>78</v>
      </c>
      <c r="AI37" t="str">
        <v/>
      </c>
      <c r="AJ37" s="20">
        <v>2014</v>
      </c>
      <c r="AK37">
        <v>113</v>
      </c>
      <c r="AL37">
        <v>7.9</v>
      </c>
      <c r="AM37">
        <v>71</v>
      </c>
      <c r="AN37">
        <v>100.21</v>
      </c>
      <c r="AO37" s="20">
        <v>1991</v>
      </c>
      <c r="AP37">
        <v>125</v>
      </c>
      <c r="AQ37">
        <v>8.1</v>
      </c>
      <c r="AR37" t="str">
        <v/>
      </c>
      <c r="AS37">
        <v>2.6</v>
      </c>
      <c r="AY37" s="20">
        <v>1940</v>
      </c>
      <c r="AZ37">
        <v>130</v>
      </c>
      <c r="BA37">
        <v>8.1</v>
      </c>
      <c r="BB37">
        <v>86</v>
      </c>
      <c r="BC37">
        <v>4.3600000000000003</v>
      </c>
      <c r="BD37" s="20">
        <v>2015</v>
      </c>
      <c r="BE37">
        <v>95</v>
      </c>
      <c r="BF37">
        <v>8.1</v>
      </c>
      <c r="BG37">
        <v>94</v>
      </c>
      <c r="BH37">
        <v>356.46</v>
      </c>
      <c r="BI37" s="20">
        <v>1984</v>
      </c>
      <c r="BJ37">
        <v>105</v>
      </c>
      <c r="BK37">
        <v>7.8</v>
      </c>
      <c r="BL37">
        <v>71</v>
      </c>
      <c r="BM37">
        <v>238.63</v>
      </c>
      <c r="BN37" s="20">
        <v>1970</v>
      </c>
      <c r="BO37">
        <v>172</v>
      </c>
      <c r="BP37">
        <v>7.9</v>
      </c>
      <c r="BQ37">
        <v>86</v>
      </c>
      <c r="BR37">
        <v>61.7</v>
      </c>
      <c r="BS37" s="20">
        <v>1966</v>
      </c>
      <c r="BT37">
        <v>83</v>
      </c>
      <c r="BU37">
        <v>8.1</v>
      </c>
      <c r="BV37">
        <v>86</v>
      </c>
      <c r="BW37" t="str">
        <v/>
      </c>
      <c r="BX37" s="20">
        <v>1964</v>
      </c>
      <c r="BY37">
        <v>170</v>
      </c>
      <c r="BZ37">
        <v>7.8</v>
      </c>
      <c r="CA37">
        <v>95</v>
      </c>
      <c r="CB37">
        <v>72</v>
      </c>
    </row>
    <row r="38" spans="1:90">
      <c r="A38">
        <v>1994</v>
      </c>
      <c r="B38">
        <v>88</v>
      </c>
      <c r="C38">
        <v>8.5</v>
      </c>
      <c r="D38">
        <v>88</v>
      </c>
      <c r="E38">
        <v>422.78</v>
      </c>
      <c r="F38" s="20">
        <v>2007</v>
      </c>
      <c r="G38">
        <v>122</v>
      </c>
      <c r="H38">
        <v>8.1999999999999993</v>
      </c>
      <c r="I38">
        <v>92</v>
      </c>
      <c r="J38">
        <v>74.28</v>
      </c>
      <c r="K38" s="20">
        <v>2018</v>
      </c>
      <c r="L38">
        <v>170</v>
      </c>
      <c r="M38">
        <v>8.3000000000000007</v>
      </c>
      <c r="N38" t="str">
        <v/>
      </c>
      <c r="O38" t="str">
        <v/>
      </c>
      <c r="P38" s="20">
        <v>1960</v>
      </c>
      <c r="Q38">
        <v>128</v>
      </c>
      <c r="R38">
        <v>8.1</v>
      </c>
      <c r="S38">
        <v>75</v>
      </c>
      <c r="T38" t="str">
        <v/>
      </c>
      <c r="U38" s="20">
        <v>1962</v>
      </c>
      <c r="V38">
        <v>178</v>
      </c>
      <c r="W38">
        <v>7.7</v>
      </c>
      <c r="X38">
        <v>75</v>
      </c>
      <c r="Y38">
        <v>39.1</v>
      </c>
      <c r="Z38" s="20">
        <v>1993</v>
      </c>
      <c r="AA38">
        <v>127</v>
      </c>
      <c r="AB38">
        <v>8.1999999999999993</v>
      </c>
      <c r="AC38">
        <v>68</v>
      </c>
      <c r="AD38">
        <v>402.45</v>
      </c>
      <c r="AE38" s="20">
        <v>2020</v>
      </c>
      <c r="AF38">
        <v>103</v>
      </c>
      <c r="AG38">
        <v>8</v>
      </c>
      <c r="AH38">
        <v>87</v>
      </c>
      <c r="AI38" t="str">
        <v/>
      </c>
      <c r="AJ38" s="20">
        <v>2014</v>
      </c>
      <c r="AK38">
        <v>132</v>
      </c>
      <c r="AL38">
        <v>7.9</v>
      </c>
      <c r="AM38">
        <v>75</v>
      </c>
      <c r="AN38">
        <v>233.92</v>
      </c>
      <c r="AO38" s="20">
        <v>1928</v>
      </c>
      <c r="AP38">
        <v>72</v>
      </c>
      <c r="AQ38">
        <v>8.1</v>
      </c>
      <c r="AR38">
        <v>90</v>
      </c>
      <c r="AS38" t="str">
        <v/>
      </c>
      <c r="AY38" s="20">
        <v>1949</v>
      </c>
      <c r="AZ38">
        <v>93</v>
      </c>
      <c r="BA38">
        <v>8.1</v>
      </c>
      <c r="BB38">
        <v>97</v>
      </c>
      <c r="BC38">
        <v>0.45</v>
      </c>
      <c r="BD38" s="20">
        <v>2017</v>
      </c>
      <c r="BE38">
        <v>115</v>
      </c>
      <c r="BF38">
        <v>8.1</v>
      </c>
      <c r="BG38">
        <v>88</v>
      </c>
      <c r="BH38">
        <v>54.51</v>
      </c>
      <c r="BI38" s="20">
        <v>2012</v>
      </c>
      <c r="BJ38">
        <v>169</v>
      </c>
      <c r="BK38">
        <v>7.8</v>
      </c>
      <c r="BL38">
        <v>58</v>
      </c>
      <c r="BM38">
        <v>303</v>
      </c>
      <c r="BN38" s="20">
        <v>1980</v>
      </c>
      <c r="BO38">
        <v>162</v>
      </c>
      <c r="BP38">
        <v>7.9</v>
      </c>
      <c r="BQ38">
        <v>84</v>
      </c>
      <c r="BR38" t="str">
        <v/>
      </c>
      <c r="BS38" s="20">
        <v>2000</v>
      </c>
      <c r="BT38">
        <v>154</v>
      </c>
      <c r="BU38">
        <v>8.1</v>
      </c>
      <c r="BV38">
        <v>83</v>
      </c>
      <c r="BW38">
        <v>5.38</v>
      </c>
      <c r="BX38" s="20">
        <v>1999</v>
      </c>
      <c r="BY38">
        <v>108</v>
      </c>
      <c r="BZ38">
        <v>7.8</v>
      </c>
      <c r="CA38">
        <v>71</v>
      </c>
      <c r="CB38">
        <v>32.479999999999997</v>
      </c>
    </row>
    <row r="39" spans="1:90">
      <c r="A39">
        <v>1995</v>
      </c>
      <c r="B39">
        <v>106</v>
      </c>
      <c r="C39">
        <v>8.5</v>
      </c>
      <c r="D39">
        <v>77</v>
      </c>
      <c r="E39">
        <v>23.34</v>
      </c>
      <c r="F39" s="20">
        <v>2005</v>
      </c>
      <c r="G39">
        <v>140</v>
      </c>
      <c r="H39">
        <v>8.1999999999999993</v>
      </c>
      <c r="I39">
        <v>70</v>
      </c>
      <c r="J39">
        <v>206.85</v>
      </c>
      <c r="K39" s="20">
        <v>2023</v>
      </c>
      <c r="L39">
        <v>150</v>
      </c>
      <c r="M39">
        <v>8.1999999999999993</v>
      </c>
      <c r="N39">
        <v>64</v>
      </c>
      <c r="O39" t="str">
        <v/>
      </c>
      <c r="P39" s="20">
        <v>1966</v>
      </c>
      <c r="Q39">
        <v>205</v>
      </c>
      <c r="R39">
        <v>8.1</v>
      </c>
      <c r="S39" t="str">
        <v/>
      </c>
      <c r="T39">
        <v>0.1</v>
      </c>
      <c r="U39" s="20">
        <v>1992</v>
      </c>
      <c r="V39">
        <v>202</v>
      </c>
      <c r="W39">
        <v>7.7</v>
      </c>
      <c r="X39">
        <v>73</v>
      </c>
      <c r="Y39">
        <v>48.17</v>
      </c>
      <c r="Z39" s="20">
        <v>2004</v>
      </c>
      <c r="AA39">
        <v>119</v>
      </c>
      <c r="AB39">
        <v>8.1999999999999993</v>
      </c>
      <c r="AC39">
        <v>82</v>
      </c>
      <c r="AD39">
        <v>4.71</v>
      </c>
      <c r="AE39" s="20">
        <v>2013</v>
      </c>
      <c r="AF39">
        <v>137</v>
      </c>
      <c r="AG39">
        <v>8</v>
      </c>
      <c r="AH39">
        <v>89</v>
      </c>
      <c r="AI39">
        <v>1.51</v>
      </c>
      <c r="AJ39" s="20">
        <v>1982</v>
      </c>
      <c r="AK39">
        <v>115</v>
      </c>
      <c r="AL39">
        <v>7.9</v>
      </c>
      <c r="AM39">
        <v>92</v>
      </c>
      <c r="AN39">
        <v>435.11</v>
      </c>
      <c r="AO39" s="20">
        <v>2013</v>
      </c>
      <c r="AP39">
        <v>126</v>
      </c>
      <c r="AQ39">
        <v>8</v>
      </c>
      <c r="AR39">
        <v>91</v>
      </c>
      <c r="AS39">
        <v>25.57</v>
      </c>
      <c r="AY39" s="20">
        <v>1994</v>
      </c>
      <c r="AZ39">
        <v>99</v>
      </c>
      <c r="BA39">
        <v>8.1</v>
      </c>
      <c r="BB39">
        <v>100</v>
      </c>
      <c r="BC39">
        <v>4.04</v>
      </c>
      <c r="BD39" s="20">
        <v>1989</v>
      </c>
      <c r="BE39">
        <v>128</v>
      </c>
      <c r="BF39">
        <v>8.1</v>
      </c>
      <c r="BG39">
        <v>79</v>
      </c>
      <c r="BH39">
        <v>95.86</v>
      </c>
      <c r="BI39" s="20">
        <v>2008</v>
      </c>
      <c r="BJ39">
        <v>166</v>
      </c>
      <c r="BK39">
        <v>7.8</v>
      </c>
      <c r="BL39">
        <v>70</v>
      </c>
      <c r="BM39">
        <v>127.51</v>
      </c>
      <c r="BN39" s="20">
        <v>2001</v>
      </c>
      <c r="BO39">
        <v>98</v>
      </c>
      <c r="BP39">
        <v>7.9</v>
      </c>
      <c r="BQ39">
        <v>84</v>
      </c>
      <c r="BR39">
        <v>1.06</v>
      </c>
      <c r="BS39" s="20">
        <v>1949</v>
      </c>
      <c r="BT39">
        <v>93</v>
      </c>
      <c r="BU39">
        <v>8.1</v>
      </c>
      <c r="BV39">
        <v>97</v>
      </c>
      <c r="BW39">
        <v>0.45</v>
      </c>
      <c r="BX39" s="20">
        <v>1995</v>
      </c>
      <c r="BY39">
        <v>111</v>
      </c>
      <c r="BZ39">
        <v>7.8</v>
      </c>
      <c r="CA39">
        <v>75</v>
      </c>
      <c r="CB39" t="str">
        <v/>
      </c>
    </row>
    <row r="40" spans="1:90">
      <c r="A40">
        <v>1942</v>
      </c>
      <c r="B40">
        <v>102</v>
      </c>
      <c r="C40">
        <v>8.5</v>
      </c>
      <c r="D40">
        <v>100</v>
      </c>
      <c r="E40">
        <v>1.02</v>
      </c>
      <c r="F40" s="20">
        <v>1976</v>
      </c>
      <c r="G40">
        <v>114</v>
      </c>
      <c r="H40">
        <v>8.1999999999999993</v>
      </c>
      <c r="I40">
        <v>94</v>
      </c>
      <c r="J40">
        <v>28.26</v>
      </c>
      <c r="K40" s="20">
        <v>1989</v>
      </c>
      <c r="L40">
        <v>127</v>
      </c>
      <c r="M40">
        <v>8.1999999999999993</v>
      </c>
      <c r="N40">
        <v>65</v>
      </c>
      <c r="O40">
        <v>197.17</v>
      </c>
      <c r="P40" s="20">
        <v>2014</v>
      </c>
      <c r="Q40">
        <v>114</v>
      </c>
      <c r="R40">
        <v>8</v>
      </c>
      <c r="S40">
        <v>71</v>
      </c>
      <c r="T40">
        <v>91.13</v>
      </c>
      <c r="U40" s="20">
        <v>1987</v>
      </c>
      <c r="V40">
        <v>163</v>
      </c>
      <c r="W40">
        <v>7.7</v>
      </c>
      <c r="X40">
        <v>76</v>
      </c>
      <c r="Y40">
        <v>43.98</v>
      </c>
      <c r="Z40" s="20">
        <v>2003</v>
      </c>
      <c r="AA40">
        <v>100</v>
      </c>
      <c r="AB40">
        <v>8.1999999999999993</v>
      </c>
      <c r="AC40">
        <v>90</v>
      </c>
      <c r="AD40">
        <v>380.84</v>
      </c>
      <c r="AE40" s="20">
        <v>2014</v>
      </c>
      <c r="AF40">
        <v>93</v>
      </c>
      <c r="AG40">
        <v>8</v>
      </c>
      <c r="AH40">
        <v>85</v>
      </c>
      <c r="AI40">
        <v>0.86</v>
      </c>
      <c r="AJ40" s="20">
        <v>2006</v>
      </c>
      <c r="AK40">
        <v>109</v>
      </c>
      <c r="AL40">
        <v>7.9</v>
      </c>
      <c r="AM40">
        <v>84</v>
      </c>
      <c r="AN40">
        <v>35.549999999999997</v>
      </c>
      <c r="AO40" s="20">
        <v>1967</v>
      </c>
      <c r="AP40">
        <v>106</v>
      </c>
      <c r="AQ40">
        <v>8</v>
      </c>
      <c r="AR40">
        <v>83</v>
      </c>
      <c r="AS40">
        <v>104.95</v>
      </c>
      <c r="AY40" s="20">
        <v>2015</v>
      </c>
      <c r="AZ40">
        <v>132</v>
      </c>
      <c r="BA40">
        <v>8.1</v>
      </c>
      <c r="BB40" t="str">
        <v/>
      </c>
      <c r="BC40">
        <v>0.34</v>
      </c>
      <c r="BD40" s="20">
        <v>2001</v>
      </c>
      <c r="BE40">
        <v>92</v>
      </c>
      <c r="BF40">
        <v>8.1</v>
      </c>
      <c r="BG40">
        <v>79</v>
      </c>
      <c r="BH40">
        <v>289.92</v>
      </c>
      <c r="BI40" s="20">
        <v>1971</v>
      </c>
      <c r="BJ40">
        <v>100</v>
      </c>
      <c r="BK40">
        <v>7.8</v>
      </c>
      <c r="BL40">
        <v>67</v>
      </c>
      <c r="BM40">
        <v>4</v>
      </c>
      <c r="BN40" s="20">
        <v>2022</v>
      </c>
      <c r="BO40">
        <v>148</v>
      </c>
      <c r="BP40">
        <v>7.8</v>
      </c>
      <c r="BQ40">
        <v>76</v>
      </c>
      <c r="BR40" t="str">
        <v/>
      </c>
      <c r="BS40" s="20">
        <v>1955</v>
      </c>
      <c r="BT40">
        <v>118</v>
      </c>
      <c r="BU40">
        <v>8.1</v>
      </c>
      <c r="BV40">
        <v>97</v>
      </c>
      <c r="BW40">
        <v>0.06</v>
      </c>
      <c r="BX40" s="20">
        <v>2004</v>
      </c>
      <c r="BY40">
        <v>192</v>
      </c>
      <c r="BZ40">
        <v>7.8</v>
      </c>
      <c r="CA40">
        <v>67</v>
      </c>
      <c r="CB40">
        <v>2.92</v>
      </c>
    </row>
    <row r="41" spans="1:90">
      <c r="A41">
        <v>1998</v>
      </c>
      <c r="B41">
        <v>119</v>
      </c>
      <c r="C41">
        <v>8.5</v>
      </c>
      <c r="D41">
        <v>62</v>
      </c>
      <c r="E41">
        <v>6.72</v>
      </c>
      <c r="F41" s="20">
        <v>1995</v>
      </c>
      <c r="G41">
        <v>178</v>
      </c>
      <c r="H41">
        <v>8.1999999999999993</v>
      </c>
      <c r="I41">
        <v>73</v>
      </c>
      <c r="J41">
        <v>42.44</v>
      </c>
      <c r="K41" s="20">
        <v>2021</v>
      </c>
      <c r="L41">
        <v>148</v>
      </c>
      <c r="M41">
        <v>8.1999999999999993</v>
      </c>
      <c r="N41">
        <v>71</v>
      </c>
      <c r="O41">
        <v>804.75</v>
      </c>
      <c r="P41" s="20">
        <v>1975</v>
      </c>
      <c r="Q41">
        <v>125</v>
      </c>
      <c r="R41">
        <v>8</v>
      </c>
      <c r="S41">
        <v>86</v>
      </c>
      <c r="T41">
        <v>50</v>
      </c>
      <c r="U41" s="20">
        <v>1964</v>
      </c>
      <c r="V41">
        <v>138</v>
      </c>
      <c r="W41">
        <v>7.7</v>
      </c>
      <c r="X41">
        <v>77</v>
      </c>
      <c r="Y41" t="str">
        <v/>
      </c>
      <c r="Z41" s="20">
        <v>1963</v>
      </c>
      <c r="AA41">
        <v>172</v>
      </c>
      <c r="AB41">
        <v>8.1999999999999993</v>
      </c>
      <c r="AC41">
        <v>86</v>
      </c>
      <c r="AD41">
        <v>12.1</v>
      </c>
      <c r="AE41" s="20">
        <v>2007</v>
      </c>
      <c r="AF41">
        <v>96</v>
      </c>
      <c r="AG41">
        <v>8</v>
      </c>
      <c r="AH41">
        <v>90</v>
      </c>
      <c r="AI41">
        <v>4.45</v>
      </c>
      <c r="AJ41" s="20">
        <v>2009</v>
      </c>
      <c r="AK41">
        <v>112</v>
      </c>
      <c r="AL41">
        <v>7.9</v>
      </c>
      <c r="AM41">
        <v>81</v>
      </c>
      <c r="AN41">
        <v>115.65</v>
      </c>
      <c r="AO41" s="20">
        <v>2008</v>
      </c>
      <c r="AP41">
        <v>120</v>
      </c>
      <c r="AQ41">
        <v>8</v>
      </c>
      <c r="AR41">
        <v>84</v>
      </c>
      <c r="AS41">
        <v>141.32</v>
      </c>
      <c r="AY41" s="20">
        <v>2019</v>
      </c>
      <c r="AZ41">
        <v>130</v>
      </c>
      <c r="BA41">
        <v>8.1</v>
      </c>
      <c r="BB41" t="str">
        <v/>
      </c>
      <c r="BC41" t="str">
        <v/>
      </c>
      <c r="BD41" s="20">
        <v>1998</v>
      </c>
      <c r="BE41">
        <v>107</v>
      </c>
      <c r="BF41">
        <v>8.1</v>
      </c>
      <c r="BG41">
        <v>66</v>
      </c>
      <c r="BH41">
        <v>3.9</v>
      </c>
      <c r="BI41" s="20">
        <v>2013</v>
      </c>
      <c r="BJ41">
        <v>161</v>
      </c>
      <c r="BK41">
        <v>7.8</v>
      </c>
      <c r="BL41">
        <v>66</v>
      </c>
      <c r="BM41">
        <v>258.37</v>
      </c>
      <c r="BN41" s="20">
        <v>2015</v>
      </c>
      <c r="BO41">
        <v>100</v>
      </c>
      <c r="BP41">
        <v>7.8</v>
      </c>
      <c r="BQ41">
        <v>75</v>
      </c>
      <c r="BR41">
        <v>0.44</v>
      </c>
      <c r="BS41" s="20">
        <v>2016</v>
      </c>
      <c r="BT41">
        <v>136</v>
      </c>
      <c r="BU41">
        <v>8.1</v>
      </c>
      <c r="BV41" t="str">
        <v/>
      </c>
      <c r="BW41">
        <v>1.24</v>
      </c>
      <c r="BX41" s="20">
        <v>2012</v>
      </c>
      <c r="BY41">
        <v>134</v>
      </c>
      <c r="BZ41">
        <v>7.8</v>
      </c>
      <c r="CA41" t="str">
        <v/>
      </c>
      <c r="CB41">
        <v>1.67</v>
      </c>
    </row>
    <row r="42" spans="1:90">
      <c r="A42">
        <v>2002</v>
      </c>
      <c r="B42">
        <v>150</v>
      </c>
      <c r="C42">
        <v>8.5</v>
      </c>
      <c r="D42">
        <v>85</v>
      </c>
      <c r="E42">
        <v>32.57</v>
      </c>
      <c r="F42" s="20">
        <v>2000</v>
      </c>
      <c r="G42">
        <v>102</v>
      </c>
      <c r="H42">
        <v>8.1999999999999993</v>
      </c>
      <c r="I42">
        <v>55</v>
      </c>
      <c r="J42">
        <v>30.33</v>
      </c>
      <c r="K42" s="20">
        <v>1993</v>
      </c>
      <c r="L42">
        <v>127</v>
      </c>
      <c r="M42">
        <v>8.1999999999999993</v>
      </c>
      <c r="N42">
        <v>68</v>
      </c>
      <c r="O42">
        <v>402.45</v>
      </c>
      <c r="P42" s="20">
        <v>2006</v>
      </c>
      <c r="Q42">
        <v>117</v>
      </c>
      <c r="R42">
        <v>8</v>
      </c>
      <c r="S42">
        <v>64</v>
      </c>
      <c r="T42">
        <v>163.57</v>
      </c>
      <c r="U42" s="20">
        <v>1966</v>
      </c>
      <c r="V42">
        <v>120</v>
      </c>
      <c r="W42">
        <v>7.7</v>
      </c>
      <c r="X42">
        <v>72</v>
      </c>
      <c r="Y42">
        <v>28.35</v>
      </c>
      <c r="Z42" s="20">
        <v>1975</v>
      </c>
      <c r="AA42">
        <v>91</v>
      </c>
      <c r="AB42">
        <v>8.1999999999999993</v>
      </c>
      <c r="AC42">
        <v>91</v>
      </c>
      <c r="AD42">
        <v>1.23</v>
      </c>
      <c r="AE42" s="20">
        <v>2022</v>
      </c>
      <c r="AF42">
        <v>102</v>
      </c>
      <c r="AG42">
        <v>7.9</v>
      </c>
      <c r="AH42">
        <v>73</v>
      </c>
      <c r="AI42">
        <v>168.46</v>
      </c>
      <c r="AJ42" s="20">
        <v>1985</v>
      </c>
      <c r="AK42">
        <v>132</v>
      </c>
      <c r="AL42">
        <v>7.9</v>
      </c>
      <c r="AM42">
        <v>84</v>
      </c>
      <c r="AN42">
        <v>9.93</v>
      </c>
      <c r="AO42" s="20">
        <v>1953</v>
      </c>
      <c r="AP42">
        <v>118</v>
      </c>
      <c r="AQ42">
        <v>8</v>
      </c>
      <c r="AR42">
        <v>78</v>
      </c>
      <c r="AS42" t="str">
        <v/>
      </c>
      <c r="AY42" s="20">
        <v>2012</v>
      </c>
      <c r="AZ42">
        <v>122</v>
      </c>
      <c r="BA42">
        <v>8.1</v>
      </c>
      <c r="BB42" t="str">
        <v/>
      </c>
      <c r="BC42">
        <v>1.04</v>
      </c>
      <c r="BD42" s="20">
        <v>1988</v>
      </c>
      <c r="BE42">
        <v>86</v>
      </c>
      <c r="BF42">
        <v>8.1</v>
      </c>
      <c r="BG42">
        <v>86</v>
      </c>
      <c r="BH42">
        <v>1.1100000000000001</v>
      </c>
      <c r="BI42" s="20">
        <v>1964</v>
      </c>
      <c r="BJ42">
        <v>139</v>
      </c>
      <c r="BK42">
        <v>7.8</v>
      </c>
      <c r="BL42">
        <v>88</v>
      </c>
      <c r="BM42">
        <v>102.27</v>
      </c>
      <c r="BN42" s="20">
        <v>1975</v>
      </c>
      <c r="BO42">
        <v>129</v>
      </c>
      <c r="BP42">
        <v>7.8</v>
      </c>
      <c r="BQ42">
        <v>91</v>
      </c>
      <c r="BR42" t="str">
        <v/>
      </c>
      <c r="BS42" s="20">
        <v>2012</v>
      </c>
      <c r="BT42">
        <v>122</v>
      </c>
      <c r="BU42">
        <v>8.1</v>
      </c>
      <c r="BV42" t="str">
        <v/>
      </c>
      <c r="BW42">
        <v>1.04</v>
      </c>
      <c r="BX42" s="20">
        <v>1985</v>
      </c>
      <c r="BY42">
        <v>114</v>
      </c>
      <c r="BZ42">
        <v>7.7</v>
      </c>
      <c r="CA42">
        <v>62</v>
      </c>
      <c r="CB42">
        <v>61.5</v>
      </c>
    </row>
    <row r="43" spans="1:90">
      <c r="A43">
        <v>2011</v>
      </c>
      <c r="B43">
        <v>112</v>
      </c>
      <c r="C43">
        <v>8.5</v>
      </c>
      <c r="D43">
        <v>57</v>
      </c>
      <c r="E43">
        <v>13.18</v>
      </c>
      <c r="F43" s="20">
        <v>2003</v>
      </c>
      <c r="G43">
        <v>111</v>
      </c>
      <c r="H43">
        <v>8.1999999999999993</v>
      </c>
      <c r="I43">
        <v>69</v>
      </c>
      <c r="J43">
        <v>70.099999999999994</v>
      </c>
      <c r="K43" s="20">
        <v>2005</v>
      </c>
      <c r="L43">
        <v>140</v>
      </c>
      <c r="M43">
        <v>8.1999999999999993</v>
      </c>
      <c r="N43">
        <v>70</v>
      </c>
      <c r="O43">
        <v>206.85</v>
      </c>
      <c r="P43" s="20">
        <v>1969</v>
      </c>
      <c r="Q43">
        <v>110</v>
      </c>
      <c r="R43">
        <v>8</v>
      </c>
      <c r="S43">
        <v>66</v>
      </c>
      <c r="T43">
        <v>102.31</v>
      </c>
      <c r="U43" s="20">
        <v>2008</v>
      </c>
      <c r="V43">
        <v>122</v>
      </c>
      <c r="W43">
        <v>7.7</v>
      </c>
      <c r="X43">
        <v>80</v>
      </c>
      <c r="Y43">
        <v>18.59</v>
      </c>
      <c r="Z43" s="20">
        <v>2020</v>
      </c>
      <c r="AA43">
        <v>117</v>
      </c>
      <c r="AB43">
        <v>8.1999999999999993</v>
      </c>
      <c r="AC43">
        <v>72</v>
      </c>
      <c r="AD43">
        <v>47.7</v>
      </c>
      <c r="AE43" s="20">
        <v>2009</v>
      </c>
      <c r="AF43">
        <v>87</v>
      </c>
      <c r="AG43">
        <v>7.9</v>
      </c>
      <c r="AH43">
        <v>83</v>
      </c>
      <c r="AI43">
        <v>21</v>
      </c>
      <c r="AJ43" s="20">
        <v>1933</v>
      </c>
      <c r="AK43">
        <v>100</v>
      </c>
      <c r="AL43">
        <v>7.9</v>
      </c>
      <c r="AM43">
        <v>92</v>
      </c>
      <c r="AN43">
        <v>10</v>
      </c>
      <c r="AO43" s="20">
        <v>1971</v>
      </c>
      <c r="AP43">
        <v>118</v>
      </c>
      <c r="AQ43">
        <v>8</v>
      </c>
      <c r="AR43">
        <v>93</v>
      </c>
      <c r="AS43">
        <v>29.13</v>
      </c>
      <c r="AY43" s="20">
        <v>2017</v>
      </c>
      <c r="AZ43">
        <v>164</v>
      </c>
      <c r="BA43">
        <v>8</v>
      </c>
      <c r="BB43">
        <v>81</v>
      </c>
      <c r="BC43">
        <v>92.05</v>
      </c>
      <c r="BD43" s="20">
        <v>2014</v>
      </c>
      <c r="BE43">
        <v>122</v>
      </c>
      <c r="BF43">
        <v>8.1</v>
      </c>
      <c r="BG43">
        <v>77</v>
      </c>
      <c r="BH43">
        <v>3.11</v>
      </c>
      <c r="BI43" s="20">
        <v>1973</v>
      </c>
      <c r="BJ43">
        <v>114</v>
      </c>
      <c r="BK43">
        <v>7.8</v>
      </c>
      <c r="BL43">
        <v>76</v>
      </c>
      <c r="BM43">
        <v>0.06</v>
      </c>
      <c r="BN43" s="20">
        <v>1987</v>
      </c>
      <c r="BO43">
        <v>153</v>
      </c>
      <c r="BP43">
        <v>7.7</v>
      </c>
      <c r="BQ43">
        <v>62</v>
      </c>
      <c r="BR43">
        <v>22.24</v>
      </c>
      <c r="BS43" s="20">
        <v>1996</v>
      </c>
      <c r="BT43">
        <v>128</v>
      </c>
      <c r="BU43">
        <v>8.1</v>
      </c>
      <c r="BV43" t="str">
        <v/>
      </c>
      <c r="BW43" t="str">
        <v/>
      </c>
      <c r="BX43" s="20">
        <v>2005</v>
      </c>
      <c r="BY43">
        <v>157</v>
      </c>
      <c r="BZ43">
        <v>7.7</v>
      </c>
      <c r="CA43">
        <v>81</v>
      </c>
      <c r="CB43">
        <v>290.01</v>
      </c>
    </row>
    <row r="44" spans="1:90">
      <c r="A44">
        <v>1988</v>
      </c>
      <c r="B44">
        <v>89</v>
      </c>
      <c r="C44">
        <v>8.5</v>
      </c>
      <c r="D44">
        <v>94</v>
      </c>
      <c r="E44" t="str">
        <v/>
      </c>
      <c r="F44" s="20">
        <v>1997</v>
      </c>
      <c r="G44">
        <v>138</v>
      </c>
      <c r="H44">
        <v>8.1999999999999993</v>
      </c>
      <c r="I44">
        <v>91</v>
      </c>
      <c r="J44">
        <v>64.62</v>
      </c>
      <c r="K44" s="20">
        <v>2019</v>
      </c>
      <c r="L44">
        <v>119</v>
      </c>
      <c r="M44">
        <v>8.1999999999999993</v>
      </c>
      <c r="N44">
        <v>78</v>
      </c>
      <c r="O44">
        <v>159.22999999999999</v>
      </c>
      <c r="P44" s="20">
        <v>2010</v>
      </c>
      <c r="Q44">
        <v>118</v>
      </c>
      <c r="R44">
        <v>8</v>
      </c>
      <c r="S44">
        <v>88</v>
      </c>
      <c r="T44">
        <v>138.80000000000001</v>
      </c>
      <c r="U44" s="20">
        <v>1998</v>
      </c>
      <c r="V44">
        <v>170</v>
      </c>
      <c r="W44">
        <v>7.6</v>
      </c>
      <c r="X44">
        <v>78</v>
      </c>
      <c r="Y44">
        <v>36.4</v>
      </c>
      <c r="Z44" s="20">
        <v>2019</v>
      </c>
      <c r="AA44">
        <v>96</v>
      </c>
      <c r="AB44">
        <v>8.1999999999999993</v>
      </c>
      <c r="AC44">
        <v>65</v>
      </c>
      <c r="AD44" t="str">
        <v/>
      </c>
      <c r="AE44" s="20">
        <v>2001</v>
      </c>
      <c r="AF44">
        <v>90</v>
      </c>
      <c r="AG44">
        <v>7.9</v>
      </c>
      <c r="AH44">
        <v>84</v>
      </c>
      <c r="AI44">
        <v>267.67</v>
      </c>
      <c r="AJ44" s="20">
        <v>2016</v>
      </c>
      <c r="AK44">
        <v>133</v>
      </c>
      <c r="AL44">
        <v>7.8</v>
      </c>
      <c r="AM44">
        <v>65</v>
      </c>
      <c r="AN44">
        <v>532.17999999999995</v>
      </c>
      <c r="AO44" s="20">
        <v>1977</v>
      </c>
      <c r="AP44">
        <v>93</v>
      </c>
      <c r="AQ44">
        <v>8</v>
      </c>
      <c r="AR44">
        <v>92</v>
      </c>
      <c r="AS44">
        <v>39.200000000000003</v>
      </c>
      <c r="AY44" s="20">
        <v>2001</v>
      </c>
      <c r="AZ44">
        <v>113</v>
      </c>
      <c r="BA44">
        <v>8</v>
      </c>
      <c r="BB44">
        <v>88</v>
      </c>
      <c r="BC44">
        <v>1.48</v>
      </c>
      <c r="BD44" s="20">
        <v>1973</v>
      </c>
      <c r="BE44">
        <v>102</v>
      </c>
      <c r="BF44">
        <v>8.1</v>
      </c>
      <c r="BG44">
        <v>77</v>
      </c>
      <c r="BH44">
        <v>30.93</v>
      </c>
      <c r="BI44" s="20">
        <v>2006</v>
      </c>
      <c r="BJ44">
        <v>117</v>
      </c>
      <c r="BK44">
        <v>7.8</v>
      </c>
      <c r="BL44">
        <v>64</v>
      </c>
      <c r="BM44">
        <v>2.2800000000000002</v>
      </c>
      <c r="BN44" s="20">
        <v>2008</v>
      </c>
      <c r="BO44">
        <v>94</v>
      </c>
      <c r="BP44">
        <v>7.7</v>
      </c>
      <c r="BQ44">
        <v>55</v>
      </c>
      <c r="BR44">
        <v>9.0299999999999994</v>
      </c>
      <c r="BS44" s="20">
        <v>1998</v>
      </c>
      <c r="BT44">
        <v>107</v>
      </c>
      <c r="BU44">
        <v>8.1</v>
      </c>
      <c r="BV44" t="str">
        <v/>
      </c>
      <c r="BW44" t="str">
        <v/>
      </c>
      <c r="BX44" s="20">
        <v>2010</v>
      </c>
      <c r="BY44">
        <v>146</v>
      </c>
      <c r="BZ44">
        <v>7.7</v>
      </c>
      <c r="CA44">
        <v>65</v>
      </c>
      <c r="CB44">
        <v>295.98</v>
      </c>
    </row>
    <row r="45" spans="1:90">
      <c r="A45">
        <v>1988</v>
      </c>
      <c r="B45">
        <v>155</v>
      </c>
      <c r="C45">
        <v>8.5</v>
      </c>
      <c r="D45">
        <v>80</v>
      </c>
      <c r="E45">
        <v>11.99</v>
      </c>
      <c r="F45" s="20">
        <v>2022</v>
      </c>
      <c r="G45">
        <v>140</v>
      </c>
      <c r="H45">
        <v>8.1999999999999993</v>
      </c>
      <c r="I45" t="str">
        <v/>
      </c>
      <c r="J45" t="str">
        <v/>
      </c>
      <c r="K45" s="20">
        <v>2003</v>
      </c>
      <c r="L45">
        <v>111</v>
      </c>
      <c r="M45">
        <v>8.1999999999999993</v>
      </c>
      <c r="N45">
        <v>69</v>
      </c>
      <c r="O45">
        <v>70.099999999999994</v>
      </c>
      <c r="P45" s="20">
        <v>2016</v>
      </c>
      <c r="Q45">
        <v>118</v>
      </c>
      <c r="R45">
        <v>8</v>
      </c>
      <c r="S45">
        <v>69</v>
      </c>
      <c r="T45">
        <v>51.74</v>
      </c>
      <c r="U45" s="20">
        <v>2019</v>
      </c>
      <c r="V45">
        <v>126</v>
      </c>
      <c r="W45">
        <v>7.6</v>
      </c>
      <c r="X45">
        <v>73</v>
      </c>
      <c r="Y45" t="str">
        <v/>
      </c>
      <c r="Z45" s="20">
        <v>1948</v>
      </c>
      <c r="AA45">
        <v>126</v>
      </c>
      <c r="AB45">
        <v>8.1999999999999993</v>
      </c>
      <c r="AC45">
        <v>98</v>
      </c>
      <c r="AD45">
        <v>5.01</v>
      </c>
      <c r="AE45" s="20">
        <v>1999</v>
      </c>
      <c r="AF45">
        <v>92</v>
      </c>
      <c r="AG45">
        <v>7.9</v>
      </c>
      <c r="AH45">
        <v>88</v>
      </c>
      <c r="AI45">
        <v>245.85</v>
      </c>
      <c r="AJ45" s="20">
        <v>2015</v>
      </c>
      <c r="AK45">
        <v>138</v>
      </c>
      <c r="AL45">
        <v>7.8</v>
      </c>
      <c r="AM45">
        <v>80</v>
      </c>
      <c r="AN45">
        <v>936.66</v>
      </c>
      <c r="AO45" s="20">
        <v>2005</v>
      </c>
      <c r="AP45">
        <v>144</v>
      </c>
      <c r="AQ45">
        <v>8</v>
      </c>
      <c r="AR45">
        <v>69</v>
      </c>
      <c r="AS45">
        <v>61.65</v>
      </c>
      <c r="AY45" s="20">
        <v>1995</v>
      </c>
      <c r="AZ45">
        <v>129</v>
      </c>
      <c r="BA45">
        <v>8</v>
      </c>
      <c r="BB45">
        <v>74</v>
      </c>
      <c r="BC45">
        <v>57.14</v>
      </c>
      <c r="BD45" s="20">
        <v>2009</v>
      </c>
      <c r="BE45">
        <v>92</v>
      </c>
      <c r="BF45">
        <v>8.1</v>
      </c>
      <c r="BG45" t="str">
        <v/>
      </c>
      <c r="BH45" t="str">
        <v/>
      </c>
      <c r="BI45" s="20">
        <v>1989</v>
      </c>
      <c r="BJ45">
        <v>103</v>
      </c>
      <c r="BK45">
        <v>7.8</v>
      </c>
      <c r="BL45">
        <v>85</v>
      </c>
      <c r="BM45" t="str">
        <v/>
      </c>
      <c r="BN45" s="20">
        <v>1967</v>
      </c>
      <c r="BO45">
        <v>150</v>
      </c>
      <c r="BP45">
        <v>7.7</v>
      </c>
      <c r="BQ45">
        <v>73</v>
      </c>
      <c r="BR45">
        <v>45.3</v>
      </c>
      <c r="BS45" s="20">
        <v>1999</v>
      </c>
      <c r="BT45">
        <v>174</v>
      </c>
      <c r="BU45">
        <v>8.1</v>
      </c>
      <c r="BV45" t="str">
        <v/>
      </c>
      <c r="BW45" t="str">
        <v/>
      </c>
      <c r="BX45" s="20">
        <v>1990</v>
      </c>
      <c r="BY45">
        <v>103</v>
      </c>
      <c r="BZ45">
        <v>7.7</v>
      </c>
      <c r="CA45">
        <v>63</v>
      </c>
      <c r="CB45">
        <v>285.76</v>
      </c>
    </row>
    <row r="46" spans="1:90">
      <c r="A46">
        <v>1936</v>
      </c>
      <c r="B46">
        <v>87</v>
      </c>
      <c r="C46">
        <v>8.5</v>
      </c>
      <c r="D46">
        <v>96</v>
      </c>
      <c r="E46">
        <v>0.16</v>
      </c>
      <c r="F46" s="20">
        <v>1954</v>
      </c>
      <c r="G46">
        <v>105</v>
      </c>
      <c r="H46">
        <v>8.1999999999999993</v>
      </c>
      <c r="I46">
        <v>75</v>
      </c>
      <c r="J46">
        <v>0.01</v>
      </c>
      <c r="K46" s="20">
        <v>1988</v>
      </c>
      <c r="L46">
        <v>132</v>
      </c>
      <c r="M46">
        <v>8.1999999999999993</v>
      </c>
      <c r="N46">
        <v>72</v>
      </c>
      <c r="O46">
        <v>83.01</v>
      </c>
      <c r="P46" s="20">
        <v>2008</v>
      </c>
      <c r="Q46">
        <v>106</v>
      </c>
      <c r="R46">
        <v>8</v>
      </c>
      <c r="S46">
        <v>59</v>
      </c>
      <c r="T46" t="str">
        <v/>
      </c>
      <c r="U46" s="20">
        <v>2006</v>
      </c>
      <c r="V46">
        <v>111</v>
      </c>
      <c r="W46">
        <v>7.6</v>
      </c>
      <c r="X46">
        <v>90</v>
      </c>
      <c r="Y46">
        <v>31.57</v>
      </c>
      <c r="Z46" s="20">
        <v>1953</v>
      </c>
      <c r="AA46">
        <v>131</v>
      </c>
      <c r="AB46">
        <v>8.1999999999999993</v>
      </c>
      <c r="AC46">
        <v>85</v>
      </c>
      <c r="AD46" t="str">
        <v/>
      </c>
      <c r="AE46" s="20">
        <v>1995</v>
      </c>
      <c r="AF46">
        <v>83</v>
      </c>
      <c r="AG46">
        <v>7.9</v>
      </c>
      <c r="AH46">
        <v>76</v>
      </c>
      <c r="AI46">
        <v>0.52</v>
      </c>
      <c r="AJ46" s="20">
        <v>2016</v>
      </c>
      <c r="AK46">
        <v>147</v>
      </c>
      <c r="AL46">
        <v>7.8</v>
      </c>
      <c r="AM46">
        <v>75</v>
      </c>
      <c r="AN46">
        <v>408.08</v>
      </c>
      <c r="AO46" s="20">
        <v>1998</v>
      </c>
      <c r="AP46">
        <v>169</v>
      </c>
      <c r="AQ46">
        <v>8</v>
      </c>
      <c r="AR46">
        <v>58</v>
      </c>
      <c r="AS46">
        <v>0.26</v>
      </c>
      <c r="AY46" s="20">
        <v>2007</v>
      </c>
      <c r="AZ46">
        <v>115</v>
      </c>
      <c r="BA46">
        <v>8</v>
      </c>
      <c r="BB46">
        <v>85</v>
      </c>
      <c r="BC46">
        <v>227.47</v>
      </c>
      <c r="BD46" s="20">
        <v>2014</v>
      </c>
      <c r="BE46">
        <v>153</v>
      </c>
      <c r="BF46">
        <v>8.1</v>
      </c>
      <c r="BG46" t="str">
        <v/>
      </c>
      <c r="BH46">
        <v>10.62</v>
      </c>
      <c r="BI46" s="20">
        <v>2001</v>
      </c>
      <c r="BJ46">
        <v>87</v>
      </c>
      <c r="BK46">
        <v>7.8</v>
      </c>
      <c r="BL46">
        <v>70</v>
      </c>
      <c r="BM46">
        <v>0.19</v>
      </c>
      <c r="BN46" s="20">
        <v>2015</v>
      </c>
      <c r="BO46">
        <v>137</v>
      </c>
      <c r="BP46">
        <v>7.7</v>
      </c>
      <c r="BQ46">
        <v>79</v>
      </c>
      <c r="BR46">
        <v>0.08</v>
      </c>
      <c r="BS46" s="20">
        <v>2010</v>
      </c>
      <c r="BT46">
        <v>108</v>
      </c>
      <c r="BU46">
        <v>8</v>
      </c>
      <c r="BV46">
        <v>79</v>
      </c>
      <c r="BW46">
        <v>106.95</v>
      </c>
      <c r="BX46" s="20">
        <v>2009</v>
      </c>
      <c r="BY46">
        <v>100</v>
      </c>
      <c r="BZ46">
        <v>7.7</v>
      </c>
      <c r="CA46">
        <v>80</v>
      </c>
      <c r="CB46">
        <v>75.290000000000006</v>
      </c>
    </row>
    <row r="47" spans="1:90">
      <c r="A47">
        <v>1931</v>
      </c>
      <c r="B47">
        <v>87</v>
      </c>
      <c r="C47">
        <v>8.5</v>
      </c>
      <c r="D47">
        <v>99</v>
      </c>
      <c r="E47">
        <v>0.02</v>
      </c>
      <c r="F47" s="20">
        <v>2018</v>
      </c>
      <c r="G47">
        <v>139</v>
      </c>
      <c r="H47">
        <v>8.1999999999999993</v>
      </c>
      <c r="I47" t="str">
        <v/>
      </c>
      <c r="J47">
        <v>1.37</v>
      </c>
      <c r="K47" s="20">
        <v>2005</v>
      </c>
      <c r="L47">
        <v>132</v>
      </c>
      <c r="M47">
        <v>8.1999999999999993</v>
      </c>
      <c r="N47">
        <v>62</v>
      </c>
      <c r="O47">
        <v>70.510000000000005</v>
      </c>
      <c r="P47" s="20">
        <v>1973</v>
      </c>
      <c r="Q47">
        <v>151</v>
      </c>
      <c r="R47">
        <v>8</v>
      </c>
      <c r="S47">
        <v>58</v>
      </c>
      <c r="T47">
        <v>53.27</v>
      </c>
      <c r="U47" s="20">
        <v>2006</v>
      </c>
      <c r="V47">
        <v>123</v>
      </c>
      <c r="W47">
        <v>7.6</v>
      </c>
      <c r="X47">
        <v>74</v>
      </c>
      <c r="Y47">
        <v>17.61</v>
      </c>
      <c r="Z47" s="20">
        <v>1975</v>
      </c>
      <c r="AA47">
        <v>142</v>
      </c>
      <c r="AB47">
        <v>8.1999999999999993</v>
      </c>
      <c r="AC47" t="str">
        <v/>
      </c>
      <c r="AD47" t="str">
        <v/>
      </c>
      <c r="AE47" s="20">
        <v>1993</v>
      </c>
      <c r="AF47">
        <v>76</v>
      </c>
      <c r="AG47">
        <v>7.9</v>
      </c>
      <c r="AH47">
        <v>82</v>
      </c>
      <c r="AI47">
        <v>75.08</v>
      </c>
      <c r="AJ47" s="20">
        <v>1989</v>
      </c>
      <c r="AK47">
        <v>108</v>
      </c>
      <c r="AL47">
        <v>7.8</v>
      </c>
      <c r="AM47">
        <v>57</v>
      </c>
      <c r="AN47">
        <v>118.5</v>
      </c>
      <c r="AO47" s="20">
        <v>1987</v>
      </c>
      <c r="AP47">
        <v>128</v>
      </c>
      <c r="AQ47">
        <v>8</v>
      </c>
      <c r="AR47">
        <v>79</v>
      </c>
      <c r="AS47">
        <v>3.33</v>
      </c>
      <c r="AY47" s="20">
        <v>2016</v>
      </c>
      <c r="AZ47">
        <v>106</v>
      </c>
      <c r="BA47">
        <v>8</v>
      </c>
      <c r="BB47" t="str">
        <v/>
      </c>
      <c r="BC47" t="str">
        <v/>
      </c>
      <c r="BD47" s="20">
        <v>1934</v>
      </c>
      <c r="BE47">
        <v>105</v>
      </c>
      <c r="BF47">
        <v>8.1</v>
      </c>
      <c r="BG47">
        <v>87</v>
      </c>
      <c r="BH47">
        <v>4.3600000000000003</v>
      </c>
      <c r="BI47" s="20">
        <v>2005</v>
      </c>
      <c r="BJ47">
        <v>157</v>
      </c>
      <c r="BK47">
        <v>7.7</v>
      </c>
      <c r="BL47">
        <v>81</v>
      </c>
      <c r="BM47">
        <v>290.01</v>
      </c>
      <c r="BN47" s="20">
        <v>2006</v>
      </c>
      <c r="BO47">
        <v>145</v>
      </c>
      <c r="BP47">
        <v>7.7</v>
      </c>
      <c r="BQ47">
        <v>71</v>
      </c>
      <c r="BR47">
        <v>4.4000000000000004</v>
      </c>
      <c r="BS47" s="20">
        <v>2006</v>
      </c>
      <c r="BT47">
        <v>144</v>
      </c>
      <c r="BU47">
        <v>8</v>
      </c>
      <c r="BV47">
        <v>80</v>
      </c>
      <c r="BW47">
        <v>167.45</v>
      </c>
      <c r="BX47" s="20">
        <v>2004</v>
      </c>
      <c r="BY47">
        <v>106</v>
      </c>
      <c r="BZ47">
        <v>7.7</v>
      </c>
      <c r="CA47">
        <v>67</v>
      </c>
      <c r="CB47">
        <v>51.68</v>
      </c>
    </row>
    <row r="48" spans="1:90">
      <c r="A48">
        <v>2018</v>
      </c>
      <c r="B48">
        <v>158</v>
      </c>
      <c r="C48">
        <v>8.5</v>
      </c>
      <c r="D48" t="str">
        <v/>
      </c>
      <c r="E48" t="str">
        <v/>
      </c>
      <c r="F48" s="20">
        <v>2012</v>
      </c>
      <c r="G48">
        <v>321</v>
      </c>
      <c r="H48">
        <v>8.1999999999999993</v>
      </c>
      <c r="I48">
        <v>89</v>
      </c>
      <c r="J48" t="str">
        <v/>
      </c>
      <c r="K48" s="20">
        <v>2020</v>
      </c>
      <c r="L48">
        <v>117</v>
      </c>
      <c r="M48">
        <v>8.1999999999999993</v>
      </c>
      <c r="N48">
        <v>72</v>
      </c>
      <c r="O48">
        <v>47.7</v>
      </c>
      <c r="P48" s="20">
        <v>1963</v>
      </c>
      <c r="Q48">
        <v>138</v>
      </c>
      <c r="R48">
        <v>8</v>
      </c>
      <c r="S48">
        <v>93</v>
      </c>
      <c r="T48">
        <v>0.05</v>
      </c>
      <c r="Z48" s="20">
        <v>1975</v>
      </c>
      <c r="AA48">
        <v>124</v>
      </c>
      <c r="AB48">
        <v>8.1</v>
      </c>
      <c r="AC48">
        <v>87</v>
      </c>
      <c r="AD48">
        <v>260</v>
      </c>
      <c r="AE48" s="20">
        <v>2018</v>
      </c>
      <c r="AF48">
        <v>101</v>
      </c>
      <c r="AG48">
        <v>7.8</v>
      </c>
      <c r="AH48">
        <v>82</v>
      </c>
      <c r="AI48">
        <v>32.020000000000003</v>
      </c>
      <c r="AJ48" s="20">
        <v>2014</v>
      </c>
      <c r="AK48">
        <v>136</v>
      </c>
      <c r="AL48">
        <v>7.8</v>
      </c>
      <c r="AM48">
        <v>70</v>
      </c>
      <c r="AN48">
        <v>259.77</v>
      </c>
      <c r="AO48" s="20">
        <v>2001</v>
      </c>
      <c r="AP48">
        <v>137</v>
      </c>
      <c r="AQ48">
        <v>8</v>
      </c>
      <c r="AR48" t="str">
        <v/>
      </c>
      <c r="AS48" t="str">
        <v/>
      </c>
      <c r="AY48" s="20">
        <v>1941</v>
      </c>
      <c r="AZ48">
        <v>100</v>
      </c>
      <c r="BA48">
        <v>8</v>
      </c>
      <c r="BB48">
        <v>97</v>
      </c>
      <c r="BC48">
        <v>2.11</v>
      </c>
      <c r="BD48" s="20">
        <v>2015</v>
      </c>
      <c r="BE48">
        <v>163</v>
      </c>
      <c r="BF48">
        <v>8.1</v>
      </c>
      <c r="BG48" t="str">
        <v/>
      </c>
      <c r="BH48">
        <v>8.18</v>
      </c>
      <c r="BI48" s="20">
        <v>2010</v>
      </c>
      <c r="BJ48">
        <v>146</v>
      </c>
      <c r="BK48">
        <v>7.7</v>
      </c>
      <c r="BL48">
        <v>65</v>
      </c>
      <c r="BM48">
        <v>295.98</v>
      </c>
      <c r="BN48" s="20">
        <v>1964</v>
      </c>
      <c r="BO48">
        <v>138</v>
      </c>
      <c r="BP48">
        <v>7.7</v>
      </c>
      <c r="BQ48">
        <v>77</v>
      </c>
      <c r="BR48" t="str">
        <v/>
      </c>
      <c r="BS48" s="20">
        <v>2014</v>
      </c>
      <c r="BT48">
        <v>114</v>
      </c>
      <c r="BU48">
        <v>8</v>
      </c>
      <c r="BV48">
        <v>71</v>
      </c>
      <c r="BW48">
        <v>91.13</v>
      </c>
      <c r="BX48" s="20">
        <v>1940</v>
      </c>
      <c r="BY48">
        <v>124</v>
      </c>
      <c r="BZ48">
        <v>7.7</v>
      </c>
      <c r="CA48">
        <v>96</v>
      </c>
      <c r="CB48">
        <v>76.41</v>
      </c>
    </row>
    <row r="49" spans="1:80">
      <c r="A49">
        <v>2019</v>
      </c>
      <c r="B49">
        <v>181</v>
      </c>
      <c r="C49">
        <v>8.4</v>
      </c>
      <c r="D49">
        <v>78</v>
      </c>
      <c r="E49">
        <v>858.37</v>
      </c>
      <c r="F49" s="20">
        <v>1950</v>
      </c>
      <c r="G49">
        <v>88</v>
      </c>
      <c r="H49">
        <v>8.1999999999999993</v>
      </c>
      <c r="I49">
        <v>98</v>
      </c>
      <c r="J49">
        <v>0.1</v>
      </c>
      <c r="K49" s="20">
        <v>1985</v>
      </c>
      <c r="L49">
        <v>162</v>
      </c>
      <c r="M49">
        <v>8.1999999999999993</v>
      </c>
      <c r="N49">
        <v>97</v>
      </c>
      <c r="O49">
        <v>4.1399999999999997</v>
      </c>
      <c r="P49" s="20">
        <v>2005</v>
      </c>
      <c r="Q49">
        <v>144</v>
      </c>
      <c r="R49">
        <v>8</v>
      </c>
      <c r="S49">
        <v>69</v>
      </c>
      <c r="T49">
        <v>61.65</v>
      </c>
      <c r="Z49" s="20">
        <v>2014</v>
      </c>
      <c r="AA49">
        <v>99</v>
      </c>
      <c r="AB49">
        <v>8.1</v>
      </c>
      <c r="AC49">
        <v>88</v>
      </c>
      <c r="AD49">
        <v>59.1</v>
      </c>
      <c r="AE49" s="20">
        <v>2014</v>
      </c>
      <c r="AF49">
        <v>102</v>
      </c>
      <c r="AG49">
        <v>7.8</v>
      </c>
      <c r="AH49">
        <v>74</v>
      </c>
      <c r="AI49">
        <v>222.53</v>
      </c>
      <c r="AJ49" s="20">
        <v>1997</v>
      </c>
      <c r="AK49">
        <v>106</v>
      </c>
      <c r="AL49">
        <v>7.8</v>
      </c>
      <c r="AM49">
        <v>64</v>
      </c>
      <c r="AN49">
        <v>12.34</v>
      </c>
      <c r="AO49" s="20">
        <v>1945</v>
      </c>
      <c r="AP49">
        <v>86</v>
      </c>
      <c r="AQ49">
        <v>8</v>
      </c>
      <c r="AR49">
        <v>92</v>
      </c>
      <c r="AS49" t="str">
        <v/>
      </c>
      <c r="AY49" s="20">
        <v>1972</v>
      </c>
      <c r="AZ49">
        <v>167</v>
      </c>
      <c r="BA49">
        <v>8</v>
      </c>
      <c r="BB49">
        <v>93</v>
      </c>
      <c r="BC49" t="str">
        <v/>
      </c>
      <c r="BD49" s="20">
        <v>1995</v>
      </c>
      <c r="BE49">
        <v>167</v>
      </c>
      <c r="BF49">
        <v>8.1</v>
      </c>
      <c r="BG49">
        <v>79</v>
      </c>
      <c r="BH49">
        <v>0.17</v>
      </c>
      <c r="BI49" s="20">
        <v>2009</v>
      </c>
      <c r="BJ49">
        <v>141</v>
      </c>
      <c r="BK49">
        <v>7.7</v>
      </c>
      <c r="BL49">
        <v>63</v>
      </c>
      <c r="BM49" t="str">
        <v/>
      </c>
      <c r="BN49" s="20">
        <v>1954</v>
      </c>
      <c r="BO49">
        <v>124</v>
      </c>
      <c r="BP49">
        <v>7.7</v>
      </c>
      <c r="BQ49">
        <v>63</v>
      </c>
      <c r="BR49">
        <v>21.75</v>
      </c>
      <c r="BS49" s="20">
        <v>2005</v>
      </c>
      <c r="BT49">
        <v>124</v>
      </c>
      <c r="BU49">
        <v>8</v>
      </c>
      <c r="BV49">
        <v>74</v>
      </c>
      <c r="BW49">
        <v>74.099999999999994</v>
      </c>
      <c r="BX49" s="20">
        <v>2014</v>
      </c>
      <c r="BY49">
        <v>103</v>
      </c>
      <c r="BZ49">
        <v>7.7</v>
      </c>
      <c r="CA49">
        <v>72</v>
      </c>
      <c r="CB49">
        <v>0.77</v>
      </c>
    </row>
    <row r="50" spans="1:80">
      <c r="A50">
        <v>2012</v>
      </c>
      <c r="B50">
        <v>165</v>
      </c>
      <c r="C50">
        <v>8.4</v>
      </c>
      <c r="D50">
        <v>81</v>
      </c>
      <c r="E50">
        <v>162.81</v>
      </c>
      <c r="F50" s="20">
        <v>2015</v>
      </c>
      <c r="G50">
        <v>163</v>
      </c>
      <c r="H50">
        <v>8.1999999999999993</v>
      </c>
      <c r="I50" t="str">
        <v/>
      </c>
      <c r="J50">
        <v>0.74</v>
      </c>
      <c r="K50" s="20">
        <v>2017</v>
      </c>
      <c r="L50">
        <v>167</v>
      </c>
      <c r="M50">
        <v>8.1999999999999993</v>
      </c>
      <c r="N50" t="str">
        <v/>
      </c>
      <c r="O50">
        <v>20.190000000000001</v>
      </c>
      <c r="P50" s="20">
        <v>1982</v>
      </c>
      <c r="Q50">
        <v>191</v>
      </c>
      <c r="R50">
        <v>8</v>
      </c>
      <c r="S50">
        <v>79</v>
      </c>
      <c r="T50">
        <v>52.77</v>
      </c>
      <c r="Z50" s="20">
        <v>2003</v>
      </c>
      <c r="AA50">
        <v>143</v>
      </c>
      <c r="AB50">
        <v>8.1</v>
      </c>
      <c r="AC50">
        <v>63</v>
      </c>
      <c r="AD50">
        <v>305.41000000000003</v>
      </c>
      <c r="AE50" s="20">
        <v>1989</v>
      </c>
      <c r="AF50">
        <v>103</v>
      </c>
      <c r="AG50">
        <v>7.8</v>
      </c>
      <c r="AH50">
        <v>85</v>
      </c>
      <c r="AI50" t="str">
        <v/>
      </c>
      <c r="AJ50" s="20">
        <v>2005</v>
      </c>
      <c r="AK50">
        <v>119</v>
      </c>
      <c r="AL50">
        <v>7.8</v>
      </c>
      <c r="AM50">
        <v>74</v>
      </c>
      <c r="AN50">
        <v>25.51</v>
      </c>
      <c r="AO50" s="20">
        <v>1995</v>
      </c>
      <c r="AP50">
        <v>181</v>
      </c>
      <c r="AQ50">
        <v>8</v>
      </c>
      <c r="AR50" t="str">
        <v/>
      </c>
      <c r="AS50" t="str">
        <v/>
      </c>
      <c r="AY50" s="20">
        <v>1959</v>
      </c>
      <c r="AZ50">
        <v>161</v>
      </c>
      <c r="BA50">
        <v>8</v>
      </c>
      <c r="BB50">
        <v>95</v>
      </c>
      <c r="BC50">
        <v>11.9</v>
      </c>
      <c r="BD50" s="20">
        <v>1939</v>
      </c>
      <c r="BE50">
        <v>129</v>
      </c>
      <c r="BF50">
        <v>8.1</v>
      </c>
      <c r="BG50">
        <v>73</v>
      </c>
      <c r="BH50">
        <v>9.6</v>
      </c>
      <c r="BI50" s="20">
        <v>2011</v>
      </c>
      <c r="BJ50">
        <v>94</v>
      </c>
      <c r="BK50">
        <v>7.7</v>
      </c>
      <c r="BL50">
        <v>81</v>
      </c>
      <c r="BM50">
        <v>56.82</v>
      </c>
      <c r="BN50" s="20">
        <v>1975</v>
      </c>
      <c r="BO50">
        <v>85</v>
      </c>
      <c r="BP50">
        <v>7.7</v>
      </c>
      <c r="BQ50">
        <v>89</v>
      </c>
      <c r="BR50" t="str">
        <v/>
      </c>
      <c r="BS50" s="20">
        <v>2006</v>
      </c>
      <c r="BT50">
        <v>143</v>
      </c>
      <c r="BU50">
        <v>8</v>
      </c>
      <c r="BV50">
        <v>64</v>
      </c>
      <c r="BW50">
        <v>57.37</v>
      </c>
      <c r="BX50" s="20">
        <v>2017</v>
      </c>
      <c r="BY50">
        <v>94</v>
      </c>
      <c r="BZ50">
        <v>7.7</v>
      </c>
      <c r="CA50">
        <v>78</v>
      </c>
      <c r="CB50">
        <v>0.31</v>
      </c>
    </row>
    <row r="51" spans="1:80">
      <c r="A51">
        <v>1979</v>
      </c>
      <c r="B51">
        <v>147</v>
      </c>
      <c r="C51">
        <v>8.4</v>
      </c>
      <c r="D51">
        <v>94</v>
      </c>
      <c r="E51">
        <v>83.47</v>
      </c>
      <c r="F51" s="20">
        <v>1969</v>
      </c>
      <c r="G51">
        <v>127</v>
      </c>
      <c r="H51">
        <v>8.1999999999999993</v>
      </c>
      <c r="I51">
        <v>86</v>
      </c>
      <c r="J51">
        <v>0.08</v>
      </c>
      <c r="K51" s="20">
        <v>2012</v>
      </c>
      <c r="L51">
        <v>321</v>
      </c>
      <c r="M51">
        <v>8.1999999999999993</v>
      </c>
      <c r="N51">
        <v>89</v>
      </c>
      <c r="O51" t="str">
        <v/>
      </c>
      <c r="P51" s="20">
        <v>1999</v>
      </c>
      <c r="Q51">
        <v>112</v>
      </c>
      <c r="R51">
        <v>8</v>
      </c>
      <c r="S51">
        <v>86</v>
      </c>
      <c r="T51">
        <v>6.2</v>
      </c>
      <c r="Z51" s="20">
        <v>2015</v>
      </c>
      <c r="AA51">
        <v>120</v>
      </c>
      <c r="AB51">
        <v>8.1</v>
      </c>
      <c r="AC51">
        <v>90</v>
      </c>
      <c r="AD51">
        <v>154.06</v>
      </c>
      <c r="AE51" s="20">
        <v>2014</v>
      </c>
      <c r="AF51">
        <v>102</v>
      </c>
      <c r="AG51">
        <v>7.8</v>
      </c>
      <c r="AH51">
        <v>77</v>
      </c>
      <c r="AI51">
        <v>177</v>
      </c>
      <c r="AJ51" s="20">
        <v>2009</v>
      </c>
      <c r="AK51">
        <v>97</v>
      </c>
      <c r="AL51">
        <v>7.8</v>
      </c>
      <c r="AM51">
        <v>67</v>
      </c>
      <c r="AN51">
        <v>5.01</v>
      </c>
      <c r="AO51" s="20">
        <v>1998</v>
      </c>
      <c r="AP51">
        <v>127</v>
      </c>
      <c r="AQ51">
        <v>8</v>
      </c>
      <c r="AR51">
        <v>73</v>
      </c>
      <c r="AS51">
        <v>0.35</v>
      </c>
      <c r="AY51" s="20">
        <v>1920</v>
      </c>
      <c r="AZ51">
        <v>67</v>
      </c>
      <c r="BA51">
        <v>8</v>
      </c>
      <c r="BB51" t="str">
        <v/>
      </c>
      <c r="BC51" t="str">
        <v/>
      </c>
      <c r="BD51" s="20">
        <v>2001</v>
      </c>
      <c r="BE51">
        <v>183</v>
      </c>
      <c r="BF51">
        <v>8.1</v>
      </c>
      <c r="BG51" t="str">
        <v/>
      </c>
      <c r="BH51">
        <v>0.30000000000000004</v>
      </c>
      <c r="BI51" s="20">
        <v>2004</v>
      </c>
      <c r="BJ51">
        <v>99</v>
      </c>
      <c r="BK51">
        <v>7.7</v>
      </c>
      <c r="BL51">
        <v>78</v>
      </c>
      <c r="BM51">
        <v>17.11</v>
      </c>
      <c r="BN51" s="20">
        <v>1998</v>
      </c>
      <c r="BO51">
        <v>170</v>
      </c>
      <c r="BP51">
        <v>7.6</v>
      </c>
      <c r="BQ51">
        <v>78</v>
      </c>
      <c r="BR51">
        <v>36.4</v>
      </c>
      <c r="BS51" s="20">
        <v>1995</v>
      </c>
      <c r="BT51">
        <v>129</v>
      </c>
      <c r="BU51">
        <v>8</v>
      </c>
      <c r="BV51">
        <v>74</v>
      </c>
      <c r="BW51">
        <v>57.14</v>
      </c>
      <c r="BX51" s="20">
        <v>1992</v>
      </c>
      <c r="BY51">
        <v>85</v>
      </c>
      <c r="BZ51">
        <v>7.7</v>
      </c>
      <c r="CA51">
        <v>64</v>
      </c>
      <c r="CB51">
        <v>27.28</v>
      </c>
    </row>
    <row r="52" spans="1:80">
      <c r="A52">
        <v>2019</v>
      </c>
      <c r="B52">
        <v>122</v>
      </c>
      <c r="C52">
        <v>8.4</v>
      </c>
      <c r="D52">
        <v>59</v>
      </c>
      <c r="E52">
        <v>335.45</v>
      </c>
      <c r="F52" s="20">
        <v>2018</v>
      </c>
      <c r="G52">
        <v>156</v>
      </c>
      <c r="H52">
        <v>8.1999999999999993</v>
      </c>
      <c r="I52" t="str">
        <v/>
      </c>
      <c r="J52" t="str">
        <v/>
      </c>
      <c r="K52" s="20">
        <v>1961</v>
      </c>
      <c r="L52">
        <v>110</v>
      </c>
      <c r="M52">
        <v>8.1999999999999993</v>
      </c>
      <c r="N52">
        <v>93</v>
      </c>
      <c r="O52" t="str">
        <v/>
      </c>
      <c r="P52" s="20">
        <v>1975</v>
      </c>
      <c r="Q52">
        <v>107</v>
      </c>
      <c r="R52">
        <v>8</v>
      </c>
      <c r="S52">
        <v>82</v>
      </c>
      <c r="T52">
        <v>0.18</v>
      </c>
      <c r="Z52" s="20">
        <v>1986</v>
      </c>
      <c r="AA52">
        <v>89</v>
      </c>
      <c r="AB52">
        <v>8.1</v>
      </c>
      <c r="AC52">
        <v>75</v>
      </c>
      <c r="AD52">
        <v>52.29</v>
      </c>
      <c r="AE52" s="20">
        <v>1995</v>
      </c>
      <c r="AF52">
        <v>111</v>
      </c>
      <c r="AG52">
        <v>7.8</v>
      </c>
      <c r="AH52">
        <v>75</v>
      </c>
      <c r="AI52" t="str">
        <v/>
      </c>
      <c r="AJ52" s="20">
        <v>1951</v>
      </c>
      <c r="AK52">
        <v>92</v>
      </c>
      <c r="AL52">
        <v>7.8</v>
      </c>
      <c r="AM52">
        <v>83</v>
      </c>
      <c r="AN52" t="str">
        <v/>
      </c>
      <c r="AO52" s="20">
        <v>2003</v>
      </c>
      <c r="AP52">
        <v>103</v>
      </c>
      <c r="AQ52">
        <v>8</v>
      </c>
      <c r="AR52">
        <v>85</v>
      </c>
      <c r="AS52">
        <v>2.38</v>
      </c>
      <c r="AY52" s="20">
        <v>1972</v>
      </c>
      <c r="AZ52">
        <v>138</v>
      </c>
      <c r="BA52">
        <v>8</v>
      </c>
      <c r="BB52" t="str">
        <v/>
      </c>
      <c r="BC52">
        <v>4.08</v>
      </c>
      <c r="BD52" s="20">
        <v>1926</v>
      </c>
      <c r="BE52">
        <v>78</v>
      </c>
      <c r="BF52">
        <v>8.1</v>
      </c>
      <c r="BG52" t="str">
        <v/>
      </c>
      <c r="BH52">
        <v>1.03</v>
      </c>
      <c r="BI52" s="20">
        <v>1999</v>
      </c>
      <c r="BJ52">
        <v>113</v>
      </c>
      <c r="BK52">
        <v>7.7</v>
      </c>
      <c r="BL52">
        <v>90</v>
      </c>
      <c r="BM52">
        <v>22.86</v>
      </c>
      <c r="BN52" s="20">
        <v>1953</v>
      </c>
      <c r="BO52">
        <v>118</v>
      </c>
      <c r="BP52">
        <v>7.6</v>
      </c>
      <c r="BQ52">
        <v>85</v>
      </c>
      <c r="BR52">
        <v>30.5</v>
      </c>
      <c r="BS52" s="20">
        <v>1991</v>
      </c>
      <c r="BT52">
        <v>189</v>
      </c>
      <c r="BU52">
        <v>8</v>
      </c>
      <c r="BV52">
        <v>72</v>
      </c>
      <c r="BW52">
        <v>70.41</v>
      </c>
      <c r="BX52" s="20">
        <v>2001</v>
      </c>
      <c r="BY52">
        <v>152</v>
      </c>
      <c r="BZ52">
        <v>7.6</v>
      </c>
      <c r="CA52">
        <v>65</v>
      </c>
      <c r="CB52">
        <v>317.58</v>
      </c>
    </row>
    <row r="53" spans="1:80">
      <c r="A53">
        <v>2012</v>
      </c>
      <c r="B53">
        <v>164</v>
      </c>
      <c r="C53">
        <v>8.4</v>
      </c>
      <c r="D53">
        <v>78</v>
      </c>
      <c r="E53">
        <v>448.14</v>
      </c>
      <c r="F53" s="20">
        <v>2017</v>
      </c>
      <c r="G53">
        <v>147</v>
      </c>
      <c r="H53">
        <v>8.1999999999999993</v>
      </c>
      <c r="I53" t="str">
        <v/>
      </c>
      <c r="J53" t="str">
        <v/>
      </c>
      <c r="K53" s="20">
        <v>2019</v>
      </c>
      <c r="L53">
        <v>138</v>
      </c>
      <c r="M53">
        <v>8.1999999999999993</v>
      </c>
      <c r="N53" t="str">
        <v/>
      </c>
      <c r="O53">
        <v>4.1900000000000004</v>
      </c>
      <c r="P53" s="20">
        <v>2007</v>
      </c>
      <c r="Q53">
        <v>112</v>
      </c>
      <c r="R53">
        <v>8</v>
      </c>
      <c r="S53">
        <v>92</v>
      </c>
      <c r="T53">
        <v>5.99</v>
      </c>
      <c r="Z53" s="20">
        <v>2007</v>
      </c>
      <c r="AA53">
        <v>111</v>
      </c>
      <c r="AB53">
        <v>8.1</v>
      </c>
      <c r="AC53">
        <v>96</v>
      </c>
      <c r="AD53">
        <v>206.45</v>
      </c>
      <c r="AE53" s="20">
        <v>2017</v>
      </c>
      <c r="AF53">
        <v>94</v>
      </c>
      <c r="AG53">
        <v>7.8</v>
      </c>
      <c r="AH53">
        <v>62</v>
      </c>
      <c r="AI53">
        <v>6.74</v>
      </c>
      <c r="AJ53" s="20">
        <v>1931</v>
      </c>
      <c r="AK53">
        <v>70</v>
      </c>
      <c r="AL53">
        <v>7.8</v>
      </c>
      <c r="AM53">
        <v>91</v>
      </c>
      <c r="AN53" t="str">
        <v/>
      </c>
      <c r="AO53" s="20">
        <v>1940</v>
      </c>
      <c r="AP53">
        <v>99</v>
      </c>
      <c r="AQ53">
        <v>8</v>
      </c>
      <c r="AR53">
        <v>96</v>
      </c>
      <c r="AS53">
        <v>0.2</v>
      </c>
      <c r="AY53" s="20">
        <v>2016</v>
      </c>
      <c r="AZ53">
        <v>116</v>
      </c>
      <c r="BA53">
        <v>7.9</v>
      </c>
      <c r="BB53">
        <v>81</v>
      </c>
      <c r="BC53">
        <v>100.55</v>
      </c>
      <c r="BD53" s="20">
        <v>1925</v>
      </c>
      <c r="BE53">
        <v>95</v>
      </c>
      <c r="BF53">
        <v>8.1</v>
      </c>
      <c r="BG53" t="str">
        <v/>
      </c>
      <c r="BH53">
        <v>5.45</v>
      </c>
      <c r="BI53" s="20">
        <v>1999</v>
      </c>
      <c r="BJ53">
        <v>81</v>
      </c>
      <c r="BK53">
        <v>7.7</v>
      </c>
      <c r="BL53">
        <v>73</v>
      </c>
      <c r="BM53">
        <v>52.04</v>
      </c>
      <c r="BS53" s="20">
        <v>1952</v>
      </c>
      <c r="BT53">
        <v>85</v>
      </c>
      <c r="BU53">
        <v>8</v>
      </c>
      <c r="BV53">
        <v>89</v>
      </c>
      <c r="BW53">
        <v>9.4499999999999993</v>
      </c>
      <c r="BX53" s="20">
        <v>2007</v>
      </c>
      <c r="BY53">
        <v>127</v>
      </c>
      <c r="BZ53">
        <v>7.6</v>
      </c>
      <c r="CA53">
        <v>66</v>
      </c>
      <c r="CB53">
        <v>38.630000000000003</v>
      </c>
    </row>
    <row r="54" spans="1:80">
      <c r="A54">
        <v>1980</v>
      </c>
      <c r="B54">
        <v>146</v>
      </c>
      <c r="C54">
        <v>8.4</v>
      </c>
      <c r="D54">
        <v>66</v>
      </c>
      <c r="E54">
        <v>44.02</v>
      </c>
      <c r="F54" s="20">
        <v>2012</v>
      </c>
      <c r="G54">
        <v>135</v>
      </c>
      <c r="H54">
        <v>8.1999999999999993</v>
      </c>
      <c r="I54" t="str">
        <v/>
      </c>
      <c r="J54">
        <v>0.04</v>
      </c>
      <c r="K54" s="20">
        <v>2018</v>
      </c>
      <c r="L54">
        <v>156</v>
      </c>
      <c r="M54">
        <v>8.1999999999999993</v>
      </c>
      <c r="N54" t="str">
        <v/>
      </c>
      <c r="O54" t="str">
        <v/>
      </c>
      <c r="P54" s="20">
        <v>2004</v>
      </c>
      <c r="Q54">
        <v>126</v>
      </c>
      <c r="R54">
        <v>8</v>
      </c>
      <c r="S54">
        <v>74</v>
      </c>
      <c r="T54">
        <v>2.09</v>
      </c>
      <c r="Z54" s="20">
        <v>2011</v>
      </c>
      <c r="AA54">
        <v>130</v>
      </c>
      <c r="AB54">
        <v>8.1</v>
      </c>
      <c r="AC54">
        <v>85</v>
      </c>
      <c r="AD54">
        <v>381.01</v>
      </c>
      <c r="AE54" s="20">
        <v>1993</v>
      </c>
      <c r="AF54">
        <v>76</v>
      </c>
      <c r="AG54">
        <v>7.8</v>
      </c>
      <c r="AH54">
        <v>65</v>
      </c>
      <c r="AI54">
        <v>5.62</v>
      </c>
      <c r="AJ54" s="20">
        <v>1935</v>
      </c>
      <c r="AK54">
        <v>75</v>
      </c>
      <c r="AL54">
        <v>7.8</v>
      </c>
      <c r="AM54">
        <v>95</v>
      </c>
      <c r="AN54">
        <v>4.3600000000000003</v>
      </c>
      <c r="AO54" s="20">
        <v>2006</v>
      </c>
      <c r="AP54">
        <v>144</v>
      </c>
      <c r="AQ54">
        <v>8</v>
      </c>
      <c r="AR54" t="str">
        <v/>
      </c>
      <c r="AS54">
        <v>2.2200000000000002</v>
      </c>
      <c r="AY54" s="20">
        <v>2001</v>
      </c>
      <c r="AZ54">
        <v>147</v>
      </c>
      <c r="BA54">
        <v>7.9</v>
      </c>
      <c r="BB54">
        <v>86</v>
      </c>
      <c r="BC54">
        <v>7.22</v>
      </c>
      <c r="BD54" s="20">
        <v>2012</v>
      </c>
      <c r="BE54">
        <v>151</v>
      </c>
      <c r="BF54">
        <v>8.1</v>
      </c>
      <c r="BG54" t="str">
        <v/>
      </c>
      <c r="BH54">
        <v>2.8</v>
      </c>
      <c r="BI54" s="20">
        <v>2006</v>
      </c>
      <c r="BJ54">
        <v>90</v>
      </c>
      <c r="BK54">
        <v>7.7</v>
      </c>
      <c r="BL54">
        <v>81</v>
      </c>
      <c r="BM54">
        <v>0.88</v>
      </c>
      <c r="BS54" s="20">
        <v>2007</v>
      </c>
      <c r="BT54">
        <v>115</v>
      </c>
      <c r="BU54">
        <v>8</v>
      </c>
      <c r="BV54">
        <v>85</v>
      </c>
      <c r="BW54">
        <v>227.47</v>
      </c>
      <c r="BX54" s="20">
        <v>1937</v>
      </c>
      <c r="BY54">
        <v>83</v>
      </c>
      <c r="BZ54">
        <v>7.6</v>
      </c>
      <c r="CA54">
        <v>96</v>
      </c>
      <c r="CB54">
        <v>184.93</v>
      </c>
    </row>
    <row r="55" spans="1:80">
      <c r="A55">
        <v>2003</v>
      </c>
      <c r="B55">
        <v>120</v>
      </c>
      <c r="C55">
        <v>8.4</v>
      </c>
      <c r="D55">
        <v>77</v>
      </c>
      <c r="E55">
        <v>0.71</v>
      </c>
      <c r="F55" s="20">
        <v>2014</v>
      </c>
      <c r="G55">
        <v>99</v>
      </c>
      <c r="H55">
        <v>8.1</v>
      </c>
      <c r="I55">
        <v>88</v>
      </c>
      <c r="J55">
        <v>59.1</v>
      </c>
      <c r="K55" s="20">
        <v>1924</v>
      </c>
      <c r="L55">
        <v>45</v>
      </c>
      <c r="M55">
        <v>8.1999999999999993</v>
      </c>
      <c r="N55" t="str">
        <v/>
      </c>
      <c r="O55">
        <v>0.98</v>
      </c>
      <c r="P55" s="20">
        <v>2007</v>
      </c>
      <c r="Q55">
        <v>96</v>
      </c>
      <c r="R55">
        <v>8</v>
      </c>
      <c r="S55">
        <v>90</v>
      </c>
      <c r="T55">
        <v>4.45</v>
      </c>
      <c r="Z55" s="20">
        <v>2015</v>
      </c>
      <c r="AA55">
        <v>95</v>
      </c>
      <c r="AB55">
        <v>8.1</v>
      </c>
      <c r="AC55">
        <v>94</v>
      </c>
      <c r="AD55">
        <v>356.46</v>
      </c>
      <c r="AE55" s="20">
        <v>1993</v>
      </c>
      <c r="AF55">
        <v>94</v>
      </c>
      <c r="AG55">
        <v>7.8</v>
      </c>
      <c r="AH55" t="str">
        <v/>
      </c>
      <c r="AI55" t="str">
        <v/>
      </c>
      <c r="AJ55" s="20">
        <v>2011</v>
      </c>
      <c r="AK55">
        <v>131</v>
      </c>
      <c r="AL55">
        <v>7.7</v>
      </c>
      <c r="AM55">
        <v>65</v>
      </c>
      <c r="AN55">
        <v>146.41</v>
      </c>
      <c r="AO55" s="20">
        <v>1994</v>
      </c>
      <c r="AP55">
        <v>160</v>
      </c>
      <c r="AQ55">
        <v>8</v>
      </c>
      <c r="AR55" t="str">
        <v/>
      </c>
      <c r="AS55" t="str">
        <v/>
      </c>
      <c r="AY55" s="20">
        <v>2002</v>
      </c>
      <c r="AZ55">
        <v>119</v>
      </c>
      <c r="BA55">
        <v>7.9</v>
      </c>
      <c r="BB55">
        <v>68</v>
      </c>
      <c r="BC55">
        <v>121.66</v>
      </c>
      <c r="BD55" s="20">
        <v>2006</v>
      </c>
      <c r="BE55">
        <v>167</v>
      </c>
      <c r="BF55">
        <v>8.1</v>
      </c>
      <c r="BG55" t="str">
        <v/>
      </c>
      <c r="BH55">
        <v>2.2000000000000002</v>
      </c>
      <c r="BI55" s="20">
        <v>1940</v>
      </c>
      <c r="BJ55">
        <v>124</v>
      </c>
      <c r="BK55">
        <v>7.7</v>
      </c>
      <c r="BL55">
        <v>96</v>
      </c>
      <c r="BM55">
        <v>76.41</v>
      </c>
      <c r="BS55" s="20">
        <v>2004</v>
      </c>
      <c r="BT55">
        <v>137</v>
      </c>
      <c r="BU55">
        <v>8</v>
      </c>
      <c r="BV55">
        <v>83</v>
      </c>
      <c r="BW55">
        <v>66.209999999999994</v>
      </c>
    </row>
    <row r="56" spans="1:80">
      <c r="A56">
        <v>1984</v>
      </c>
      <c r="B56">
        <v>160</v>
      </c>
      <c r="C56">
        <v>8.4</v>
      </c>
      <c r="D56">
        <v>88</v>
      </c>
      <c r="E56">
        <v>51.97</v>
      </c>
      <c r="F56" s="20">
        <v>2013</v>
      </c>
      <c r="G56">
        <v>153</v>
      </c>
      <c r="H56">
        <v>8.1</v>
      </c>
      <c r="I56">
        <v>70</v>
      </c>
      <c r="J56">
        <v>61</v>
      </c>
      <c r="K56" s="20">
        <v>2017</v>
      </c>
      <c r="L56">
        <v>147</v>
      </c>
      <c r="M56">
        <v>8.1999999999999993</v>
      </c>
      <c r="N56" t="str">
        <v/>
      </c>
      <c r="O56" t="str">
        <v/>
      </c>
      <c r="P56" s="20">
        <v>2016</v>
      </c>
      <c r="Q56">
        <v>184</v>
      </c>
      <c r="R56">
        <v>8</v>
      </c>
      <c r="S56" t="str">
        <v/>
      </c>
      <c r="T56">
        <v>1.78</v>
      </c>
      <c r="Z56" s="20">
        <v>1939</v>
      </c>
      <c r="AA56">
        <v>102</v>
      </c>
      <c r="AB56">
        <v>8.1</v>
      </c>
      <c r="AC56">
        <v>92</v>
      </c>
      <c r="AD56">
        <v>2.08</v>
      </c>
      <c r="AE56" s="20">
        <v>2001</v>
      </c>
      <c r="AF56">
        <v>115</v>
      </c>
      <c r="AG56">
        <v>7.8</v>
      </c>
      <c r="AH56">
        <v>61</v>
      </c>
      <c r="AI56">
        <v>1</v>
      </c>
      <c r="AJ56" s="20">
        <v>2014</v>
      </c>
      <c r="AK56">
        <v>108</v>
      </c>
      <c r="AL56">
        <v>7.7</v>
      </c>
      <c r="AM56">
        <v>78</v>
      </c>
      <c r="AN56">
        <v>25.44</v>
      </c>
      <c r="AO56" s="20">
        <v>1997</v>
      </c>
      <c r="AP56">
        <v>194</v>
      </c>
      <c r="AQ56">
        <v>7.9</v>
      </c>
      <c r="AR56">
        <v>75</v>
      </c>
      <c r="AS56">
        <v>659.33</v>
      </c>
      <c r="AY56" s="20">
        <v>1963</v>
      </c>
      <c r="AZ56">
        <v>113</v>
      </c>
      <c r="BA56">
        <v>7.9</v>
      </c>
      <c r="BB56">
        <v>83</v>
      </c>
      <c r="BC56">
        <v>13.47</v>
      </c>
      <c r="BD56" s="20">
        <v>2013</v>
      </c>
      <c r="BE56">
        <v>146</v>
      </c>
      <c r="BF56">
        <v>8.1</v>
      </c>
      <c r="BG56" t="str">
        <v/>
      </c>
      <c r="BH56">
        <v>1.43</v>
      </c>
      <c r="BI56" s="20">
        <v>1991</v>
      </c>
      <c r="BJ56">
        <v>98</v>
      </c>
      <c r="BK56">
        <v>7.7</v>
      </c>
      <c r="BL56">
        <v>86</v>
      </c>
      <c r="BM56">
        <v>2</v>
      </c>
      <c r="BS56" s="20">
        <v>1962</v>
      </c>
      <c r="BT56">
        <v>134</v>
      </c>
      <c r="BU56">
        <v>8</v>
      </c>
      <c r="BV56">
        <v>75</v>
      </c>
      <c r="BW56">
        <v>4.05</v>
      </c>
    </row>
    <row r="57" spans="1:80">
      <c r="A57">
        <v>1985</v>
      </c>
      <c r="B57">
        <v>142</v>
      </c>
      <c r="C57">
        <v>8.4</v>
      </c>
      <c r="D57" t="str">
        <v/>
      </c>
      <c r="E57" t="str">
        <v/>
      </c>
      <c r="F57" s="20">
        <v>2002</v>
      </c>
      <c r="G57">
        <v>141</v>
      </c>
      <c r="H57">
        <v>8.1</v>
      </c>
      <c r="I57">
        <v>75</v>
      </c>
      <c r="J57">
        <v>164.62</v>
      </c>
      <c r="K57" s="20">
        <v>2012</v>
      </c>
      <c r="L57">
        <v>135</v>
      </c>
      <c r="M57">
        <v>8.1999999999999993</v>
      </c>
      <c r="N57" t="str">
        <v/>
      </c>
      <c r="O57">
        <v>0.04</v>
      </c>
      <c r="P57" s="20">
        <v>2018</v>
      </c>
      <c r="Q57">
        <v>134</v>
      </c>
      <c r="R57">
        <v>7.9</v>
      </c>
      <c r="S57">
        <v>49</v>
      </c>
      <c r="T57">
        <v>216.43</v>
      </c>
      <c r="Z57" s="20">
        <v>2007</v>
      </c>
      <c r="AA57">
        <v>148</v>
      </c>
      <c r="AB57">
        <v>8.1</v>
      </c>
      <c r="AC57">
        <v>73</v>
      </c>
      <c r="AD57">
        <v>18.350000000000001</v>
      </c>
      <c r="AE57" s="20">
        <v>2003</v>
      </c>
      <c r="AF57">
        <v>92</v>
      </c>
      <c r="AG57">
        <v>7.8</v>
      </c>
      <c r="AH57">
        <v>74</v>
      </c>
      <c r="AI57">
        <v>0.13</v>
      </c>
      <c r="AJ57" s="20">
        <v>1982</v>
      </c>
      <c r="AK57">
        <v>113</v>
      </c>
      <c r="AL57">
        <v>7.7</v>
      </c>
      <c r="AM57">
        <v>68</v>
      </c>
      <c r="AN57">
        <v>78.91</v>
      </c>
      <c r="AO57" s="20">
        <v>1993</v>
      </c>
      <c r="AP57">
        <v>119</v>
      </c>
      <c r="AQ57">
        <v>7.9</v>
      </c>
      <c r="AR57">
        <v>59</v>
      </c>
      <c r="AS57">
        <v>12.28</v>
      </c>
      <c r="AY57" s="20">
        <v>1948</v>
      </c>
      <c r="AZ57">
        <v>80</v>
      </c>
      <c r="BA57">
        <v>7.9</v>
      </c>
      <c r="BB57">
        <v>73</v>
      </c>
      <c r="BC57" t="str">
        <v/>
      </c>
      <c r="BD57" s="20">
        <v>1986</v>
      </c>
      <c r="BE57">
        <v>120</v>
      </c>
      <c r="BF57">
        <v>8.1</v>
      </c>
      <c r="BG57" t="str">
        <v/>
      </c>
      <c r="BH57">
        <v>4.9400000000000004</v>
      </c>
      <c r="BI57" s="20">
        <v>2001</v>
      </c>
      <c r="BJ57">
        <v>99</v>
      </c>
      <c r="BK57">
        <v>7.7</v>
      </c>
      <c r="BL57">
        <v>84</v>
      </c>
      <c r="BM57">
        <v>2.89</v>
      </c>
      <c r="BS57" s="20">
        <v>1920</v>
      </c>
      <c r="BT57">
        <v>67</v>
      </c>
      <c r="BU57">
        <v>8</v>
      </c>
      <c r="BV57" t="str">
        <v/>
      </c>
      <c r="BW57" t="str">
        <v/>
      </c>
    </row>
    <row r="58" spans="1:80">
      <c r="A58">
        <v>2017</v>
      </c>
      <c r="B58">
        <v>105</v>
      </c>
      <c r="C58">
        <v>8.4</v>
      </c>
      <c r="D58">
        <v>81</v>
      </c>
      <c r="E58">
        <v>209.73</v>
      </c>
      <c r="F58" s="20">
        <v>1998</v>
      </c>
      <c r="G58">
        <v>117</v>
      </c>
      <c r="H58">
        <v>8.1</v>
      </c>
      <c r="I58">
        <v>71</v>
      </c>
      <c r="J58">
        <v>17.5</v>
      </c>
      <c r="K58" s="20">
        <v>2018</v>
      </c>
      <c r="L58">
        <v>170</v>
      </c>
      <c r="M58">
        <v>8.1999999999999993</v>
      </c>
      <c r="N58" t="str">
        <v/>
      </c>
      <c r="O58">
        <v>3.51</v>
      </c>
      <c r="P58" s="20">
        <v>2013</v>
      </c>
      <c r="Q58">
        <v>117</v>
      </c>
      <c r="R58">
        <v>7.9</v>
      </c>
      <c r="S58">
        <v>77</v>
      </c>
      <c r="T58">
        <v>27.3</v>
      </c>
      <c r="Z58" s="20">
        <v>2001</v>
      </c>
      <c r="AA58">
        <v>92</v>
      </c>
      <c r="AB58">
        <v>8.1</v>
      </c>
      <c r="AC58">
        <v>79</v>
      </c>
      <c r="AD58">
        <v>289.92</v>
      </c>
      <c r="AE58" s="20">
        <v>2001</v>
      </c>
      <c r="AF58">
        <v>87</v>
      </c>
      <c r="AG58">
        <v>7.8</v>
      </c>
      <c r="AH58">
        <v>70</v>
      </c>
      <c r="AI58">
        <v>0.19</v>
      </c>
      <c r="AJ58" s="20">
        <v>2013</v>
      </c>
      <c r="AK58">
        <v>91</v>
      </c>
      <c r="AL58">
        <v>7.7</v>
      </c>
      <c r="AM58">
        <v>96</v>
      </c>
      <c r="AN58">
        <v>274.08999999999997</v>
      </c>
      <c r="AO58" s="20">
        <v>1990</v>
      </c>
      <c r="AP58">
        <v>105</v>
      </c>
      <c r="AQ58">
        <v>7.9</v>
      </c>
      <c r="AR58">
        <v>74</v>
      </c>
      <c r="AS58">
        <v>56.36</v>
      </c>
      <c r="AY58" s="20">
        <v>2003</v>
      </c>
      <c r="AZ58">
        <v>138</v>
      </c>
      <c r="BA58">
        <v>7.9</v>
      </c>
      <c r="BB58">
        <v>84</v>
      </c>
      <c r="BC58">
        <v>90.14</v>
      </c>
      <c r="BD58" s="20">
        <v>1988</v>
      </c>
      <c r="BE58">
        <v>142</v>
      </c>
      <c r="BF58">
        <v>8.1</v>
      </c>
      <c r="BG58" t="str">
        <v/>
      </c>
      <c r="BH58">
        <v>0.28000000000000003</v>
      </c>
      <c r="BI58" s="20">
        <v>1990</v>
      </c>
      <c r="BJ58">
        <v>119</v>
      </c>
      <c r="BK58">
        <v>7.7</v>
      </c>
      <c r="BL58" t="str">
        <v/>
      </c>
      <c r="BM58">
        <v>1.96</v>
      </c>
      <c r="BS58" s="20">
        <v>1967</v>
      </c>
      <c r="BT58">
        <v>101</v>
      </c>
      <c r="BU58">
        <v>8</v>
      </c>
      <c r="BV58" t="str">
        <v/>
      </c>
      <c r="BW58">
        <v>0.04</v>
      </c>
    </row>
    <row r="59" spans="1:80">
      <c r="A59">
        <v>2016</v>
      </c>
      <c r="B59">
        <v>106</v>
      </c>
      <c r="C59">
        <v>8.4</v>
      </c>
      <c r="D59">
        <v>81</v>
      </c>
      <c r="E59">
        <v>5.0199999999999996</v>
      </c>
      <c r="F59" s="20">
        <v>1954</v>
      </c>
      <c r="G59">
        <v>108</v>
      </c>
      <c r="H59">
        <v>8.1</v>
      </c>
      <c r="I59">
        <v>91</v>
      </c>
      <c r="J59">
        <v>9.6</v>
      </c>
      <c r="K59" s="20">
        <v>2003</v>
      </c>
      <c r="L59">
        <v>143</v>
      </c>
      <c r="M59">
        <v>8.1</v>
      </c>
      <c r="N59">
        <v>63</v>
      </c>
      <c r="O59">
        <v>305.41000000000003</v>
      </c>
      <c r="P59" s="20">
        <v>1960</v>
      </c>
      <c r="Q59">
        <v>197</v>
      </c>
      <c r="R59">
        <v>7.9</v>
      </c>
      <c r="S59">
        <v>87</v>
      </c>
      <c r="T59">
        <v>30</v>
      </c>
      <c r="Z59" s="20">
        <v>2010</v>
      </c>
      <c r="AA59">
        <v>98</v>
      </c>
      <c r="AB59">
        <v>8.1</v>
      </c>
      <c r="AC59">
        <v>75</v>
      </c>
      <c r="AD59">
        <v>217.58</v>
      </c>
      <c r="AE59" s="20">
        <v>2016</v>
      </c>
      <c r="AF59">
        <v>70</v>
      </c>
      <c r="AG59">
        <v>7.8</v>
      </c>
      <c r="AH59">
        <v>85</v>
      </c>
      <c r="AI59">
        <v>0.28999999999999998</v>
      </c>
      <c r="AJ59" s="20">
        <v>2013</v>
      </c>
      <c r="AK59">
        <v>132</v>
      </c>
      <c r="AL59">
        <v>7.7</v>
      </c>
      <c r="AM59">
        <v>72</v>
      </c>
      <c r="AN59">
        <v>228.78</v>
      </c>
      <c r="AO59" s="20">
        <v>1963</v>
      </c>
      <c r="AP59">
        <v>113</v>
      </c>
      <c r="AQ59">
        <v>7.9</v>
      </c>
      <c r="AR59">
        <v>83</v>
      </c>
      <c r="AS59">
        <v>13.47</v>
      </c>
      <c r="AY59" s="20">
        <v>2007</v>
      </c>
      <c r="AZ59">
        <v>87</v>
      </c>
      <c r="BA59">
        <v>7.9</v>
      </c>
      <c r="BB59" t="str">
        <v/>
      </c>
      <c r="BC59" t="str">
        <v/>
      </c>
      <c r="BD59" s="20">
        <v>1975</v>
      </c>
      <c r="BE59">
        <v>162</v>
      </c>
      <c r="BF59">
        <v>8.1</v>
      </c>
      <c r="BG59" t="str">
        <v/>
      </c>
      <c r="BH59" t="str">
        <v/>
      </c>
      <c r="BI59" s="20">
        <v>1985</v>
      </c>
      <c r="BJ59">
        <v>82</v>
      </c>
      <c r="BK59">
        <v>7.7</v>
      </c>
      <c r="BL59">
        <v>75</v>
      </c>
      <c r="BM59">
        <v>10.63</v>
      </c>
      <c r="BS59" s="20">
        <v>1972</v>
      </c>
      <c r="BT59">
        <v>138</v>
      </c>
      <c r="BU59">
        <v>8</v>
      </c>
      <c r="BV59" t="str">
        <v/>
      </c>
      <c r="BW59">
        <v>4.08</v>
      </c>
    </row>
    <row r="60" spans="1:80">
      <c r="A60">
        <v>2009</v>
      </c>
      <c r="B60">
        <v>170</v>
      </c>
      <c r="C60">
        <v>8.4</v>
      </c>
      <c r="D60">
        <v>67</v>
      </c>
      <c r="E60">
        <v>6.53</v>
      </c>
      <c r="F60" s="20">
        <v>1996</v>
      </c>
      <c r="G60">
        <v>98</v>
      </c>
      <c r="H60">
        <v>8.1</v>
      </c>
      <c r="I60">
        <v>86</v>
      </c>
      <c r="J60">
        <v>24.61</v>
      </c>
      <c r="K60" s="20">
        <v>1982</v>
      </c>
      <c r="L60">
        <v>117</v>
      </c>
      <c r="M60">
        <v>8.1</v>
      </c>
      <c r="N60">
        <v>84</v>
      </c>
      <c r="O60">
        <v>32.869999999999997</v>
      </c>
      <c r="P60" s="20">
        <v>2019</v>
      </c>
      <c r="Q60">
        <v>113</v>
      </c>
      <c r="R60">
        <v>7.9</v>
      </c>
      <c r="S60">
        <v>69</v>
      </c>
      <c r="T60" t="str">
        <v/>
      </c>
      <c r="Z60" s="20">
        <v>1975</v>
      </c>
      <c r="AA60">
        <v>185</v>
      </c>
      <c r="AB60">
        <v>8.1</v>
      </c>
      <c r="AC60">
        <v>89</v>
      </c>
      <c r="AD60" t="str">
        <v/>
      </c>
      <c r="AE60" s="20">
        <v>1988</v>
      </c>
      <c r="AF60">
        <v>104</v>
      </c>
      <c r="AG60">
        <v>7.7</v>
      </c>
      <c r="AH60">
        <v>83</v>
      </c>
      <c r="AI60">
        <v>156.44999999999999</v>
      </c>
      <c r="AJ60" s="20">
        <v>1973</v>
      </c>
      <c r="AK60">
        <v>72</v>
      </c>
      <c r="AL60">
        <v>7.7</v>
      </c>
      <c r="AM60">
        <v>73</v>
      </c>
      <c r="AN60">
        <v>0.19</v>
      </c>
      <c r="AO60" s="20">
        <v>2019</v>
      </c>
      <c r="AP60">
        <v>137</v>
      </c>
      <c r="AQ60">
        <v>7.9</v>
      </c>
      <c r="AR60">
        <v>94</v>
      </c>
      <c r="AS60">
        <v>2</v>
      </c>
      <c r="AY60" s="20">
        <v>1967</v>
      </c>
      <c r="AZ60">
        <v>110</v>
      </c>
      <c r="BA60">
        <v>7.9</v>
      </c>
      <c r="BB60">
        <v>76</v>
      </c>
      <c r="BC60">
        <v>24.38</v>
      </c>
      <c r="BD60" s="20">
        <v>2003</v>
      </c>
      <c r="BE60">
        <v>156</v>
      </c>
      <c r="BF60">
        <v>8.1</v>
      </c>
      <c r="BG60" t="str">
        <v/>
      </c>
      <c r="BH60" t="str">
        <v/>
      </c>
      <c r="BI60" s="20">
        <v>2022</v>
      </c>
      <c r="BJ60">
        <v>192</v>
      </c>
      <c r="BK60">
        <v>7.6</v>
      </c>
      <c r="BL60">
        <v>67</v>
      </c>
      <c r="BM60">
        <v>659.68</v>
      </c>
      <c r="BS60" s="20">
        <v>1962</v>
      </c>
      <c r="BT60">
        <v>96</v>
      </c>
      <c r="BU60">
        <v>8</v>
      </c>
      <c r="BV60" t="str">
        <v/>
      </c>
      <c r="BW60" t="str">
        <v/>
      </c>
    </row>
    <row r="61" spans="1:80">
      <c r="A61">
        <v>2006</v>
      </c>
      <c r="B61">
        <v>137</v>
      </c>
      <c r="C61">
        <v>8.4</v>
      </c>
      <c r="D61">
        <v>89</v>
      </c>
      <c r="E61">
        <v>11.29</v>
      </c>
      <c r="F61" s="20">
        <v>2017</v>
      </c>
      <c r="G61">
        <v>115</v>
      </c>
      <c r="H61">
        <v>8.1</v>
      </c>
      <c r="I61">
        <v>88</v>
      </c>
      <c r="J61">
        <v>54.51</v>
      </c>
      <c r="K61" s="20">
        <v>1984</v>
      </c>
      <c r="L61">
        <v>107</v>
      </c>
      <c r="M61">
        <v>8.1</v>
      </c>
      <c r="N61">
        <v>84</v>
      </c>
      <c r="O61">
        <v>38.4</v>
      </c>
      <c r="P61" s="20">
        <v>1968</v>
      </c>
      <c r="Q61">
        <v>134</v>
      </c>
      <c r="R61">
        <v>7.9</v>
      </c>
      <c r="S61" t="str">
        <v/>
      </c>
      <c r="T61">
        <v>22.28</v>
      </c>
      <c r="Z61" s="20">
        <v>1999</v>
      </c>
      <c r="AA61">
        <v>86</v>
      </c>
      <c r="AB61">
        <v>8.1</v>
      </c>
      <c r="AC61">
        <v>85</v>
      </c>
      <c r="AD61">
        <v>23.16</v>
      </c>
      <c r="AE61" s="20">
        <v>2009</v>
      </c>
      <c r="AF61">
        <v>100</v>
      </c>
      <c r="AG61">
        <v>7.7</v>
      </c>
      <c r="AH61">
        <v>80</v>
      </c>
      <c r="AI61">
        <v>75.290000000000006</v>
      </c>
      <c r="AJ61" s="20">
        <v>1997</v>
      </c>
      <c r="AK61">
        <v>119</v>
      </c>
      <c r="AL61">
        <v>7.7</v>
      </c>
      <c r="AM61" t="str">
        <v/>
      </c>
      <c r="AN61">
        <v>0.37</v>
      </c>
      <c r="AO61" s="20">
        <v>2013</v>
      </c>
      <c r="AP61">
        <v>109</v>
      </c>
      <c r="AQ61">
        <v>7.9</v>
      </c>
      <c r="AR61">
        <v>94</v>
      </c>
      <c r="AS61">
        <v>8.11</v>
      </c>
      <c r="AY61" s="20">
        <v>1993</v>
      </c>
      <c r="AZ61">
        <v>94</v>
      </c>
      <c r="BA61">
        <v>7.9</v>
      </c>
      <c r="BB61">
        <v>87</v>
      </c>
      <c r="BC61">
        <v>1.32</v>
      </c>
      <c r="BD61" s="20">
        <v>2000</v>
      </c>
      <c r="BE61">
        <v>156</v>
      </c>
      <c r="BF61">
        <v>8.1</v>
      </c>
      <c r="BG61" t="str">
        <v/>
      </c>
      <c r="BH61" t="str">
        <v/>
      </c>
      <c r="BI61" s="20">
        <v>2001</v>
      </c>
      <c r="BJ61">
        <v>152</v>
      </c>
      <c r="BK61">
        <v>7.6</v>
      </c>
      <c r="BL61">
        <v>65</v>
      </c>
      <c r="BM61">
        <v>317.58</v>
      </c>
      <c r="BS61" s="20">
        <v>1945</v>
      </c>
      <c r="BT61">
        <v>103</v>
      </c>
      <c r="BU61">
        <v>8</v>
      </c>
      <c r="BV61" t="str">
        <v/>
      </c>
      <c r="BW61" t="str">
        <v/>
      </c>
    </row>
    <row r="62" spans="1:80">
      <c r="A62">
        <v>1981</v>
      </c>
      <c r="B62">
        <v>149</v>
      </c>
      <c r="C62">
        <v>8.4</v>
      </c>
      <c r="D62">
        <v>86</v>
      </c>
      <c r="E62">
        <v>11.49</v>
      </c>
      <c r="F62" s="20">
        <v>2003</v>
      </c>
      <c r="G62">
        <v>132</v>
      </c>
      <c r="H62">
        <v>8.1</v>
      </c>
      <c r="I62">
        <v>82</v>
      </c>
      <c r="J62">
        <v>0.01</v>
      </c>
      <c r="K62" s="20">
        <v>2015</v>
      </c>
      <c r="L62">
        <v>120</v>
      </c>
      <c r="M62">
        <v>8.1</v>
      </c>
      <c r="N62">
        <v>90</v>
      </c>
      <c r="O62">
        <v>154.06</v>
      </c>
      <c r="P62" s="20">
        <v>1970</v>
      </c>
      <c r="Q62">
        <v>172</v>
      </c>
      <c r="R62">
        <v>7.9</v>
      </c>
      <c r="S62">
        <v>86</v>
      </c>
      <c r="T62">
        <v>61.7</v>
      </c>
      <c r="Z62" s="20">
        <v>1959</v>
      </c>
      <c r="AA62">
        <v>212</v>
      </c>
      <c r="AB62">
        <v>8.1</v>
      </c>
      <c r="AC62">
        <v>90</v>
      </c>
      <c r="AD62">
        <v>74.7</v>
      </c>
      <c r="AE62" s="20">
        <v>2014</v>
      </c>
      <c r="AF62">
        <v>100</v>
      </c>
      <c r="AG62">
        <v>7.7</v>
      </c>
      <c r="AH62">
        <v>83</v>
      </c>
      <c r="AI62">
        <v>257.76</v>
      </c>
      <c r="AJ62" s="20">
        <v>1956</v>
      </c>
      <c r="AK62">
        <v>80</v>
      </c>
      <c r="AL62">
        <v>7.7</v>
      </c>
      <c r="AM62">
        <v>92</v>
      </c>
      <c r="AN62" t="str">
        <v/>
      </c>
      <c r="AO62" s="20">
        <v>1965</v>
      </c>
      <c r="AP62">
        <v>197</v>
      </c>
      <c r="AQ62">
        <v>7.9</v>
      </c>
      <c r="AR62">
        <v>69</v>
      </c>
      <c r="AS62">
        <v>111.72</v>
      </c>
      <c r="AY62" s="20">
        <v>1946</v>
      </c>
      <c r="AZ62">
        <v>114</v>
      </c>
      <c r="BA62">
        <v>7.9</v>
      </c>
      <c r="BB62">
        <v>86</v>
      </c>
      <c r="BC62">
        <v>6.54</v>
      </c>
      <c r="BD62" s="20">
        <v>1928</v>
      </c>
      <c r="BE62">
        <v>72</v>
      </c>
      <c r="BF62">
        <v>8.1</v>
      </c>
      <c r="BG62">
        <v>90</v>
      </c>
      <c r="BH62" t="str">
        <v/>
      </c>
      <c r="BI62" s="20">
        <v>2005</v>
      </c>
      <c r="BJ62">
        <v>140</v>
      </c>
      <c r="BK62">
        <v>7.6</v>
      </c>
      <c r="BL62">
        <v>68</v>
      </c>
      <c r="BM62">
        <v>380.26</v>
      </c>
      <c r="BS62" s="20">
        <v>2013</v>
      </c>
      <c r="BT62">
        <v>144</v>
      </c>
      <c r="BU62">
        <v>8</v>
      </c>
      <c r="BV62" t="str">
        <v/>
      </c>
      <c r="BW62">
        <v>1.08</v>
      </c>
    </row>
    <row r="63" spans="1:80">
      <c r="A63">
        <v>2018</v>
      </c>
      <c r="B63">
        <v>126</v>
      </c>
      <c r="C63">
        <v>8.4</v>
      </c>
      <c r="D63">
        <v>75</v>
      </c>
      <c r="E63">
        <v>1.66</v>
      </c>
      <c r="F63" s="20">
        <v>2015</v>
      </c>
      <c r="G63">
        <v>129</v>
      </c>
      <c r="H63">
        <v>8.1</v>
      </c>
      <c r="I63">
        <v>93</v>
      </c>
      <c r="J63">
        <v>45.06</v>
      </c>
      <c r="K63" s="20">
        <v>2019</v>
      </c>
      <c r="L63">
        <v>152</v>
      </c>
      <c r="M63">
        <v>8.1</v>
      </c>
      <c r="N63">
        <v>81</v>
      </c>
      <c r="O63">
        <v>117.62</v>
      </c>
      <c r="P63" s="20">
        <v>1967</v>
      </c>
      <c r="Q63">
        <v>134</v>
      </c>
      <c r="R63">
        <v>7.9</v>
      </c>
      <c r="S63">
        <v>89</v>
      </c>
      <c r="T63" t="str">
        <v/>
      </c>
      <c r="Z63" s="20">
        <v>1957</v>
      </c>
      <c r="AA63">
        <v>161</v>
      </c>
      <c r="AB63">
        <v>8.1</v>
      </c>
      <c r="AC63">
        <v>87</v>
      </c>
      <c r="AD63">
        <v>44.91</v>
      </c>
      <c r="AE63" s="20">
        <v>2010</v>
      </c>
      <c r="AF63">
        <v>100</v>
      </c>
      <c r="AG63">
        <v>7.7</v>
      </c>
      <c r="AH63">
        <v>71</v>
      </c>
      <c r="AI63">
        <v>200.82</v>
      </c>
      <c r="AJ63" s="20">
        <v>1997</v>
      </c>
      <c r="AK63">
        <v>126</v>
      </c>
      <c r="AL63">
        <v>7.6</v>
      </c>
      <c r="AM63">
        <v>52</v>
      </c>
      <c r="AN63">
        <v>63.54</v>
      </c>
      <c r="AO63" s="20">
        <v>1971</v>
      </c>
      <c r="AP63">
        <v>91</v>
      </c>
      <c r="AQ63">
        <v>7.9</v>
      </c>
      <c r="AR63">
        <v>62</v>
      </c>
      <c r="AS63" t="str">
        <v/>
      </c>
      <c r="AY63" s="20">
        <v>2009</v>
      </c>
      <c r="AZ63">
        <v>119</v>
      </c>
      <c r="BA63">
        <v>7.9</v>
      </c>
      <c r="BB63">
        <v>87</v>
      </c>
      <c r="BC63">
        <v>0.11</v>
      </c>
      <c r="BD63" s="20">
        <v>2012</v>
      </c>
      <c r="BE63">
        <v>125</v>
      </c>
      <c r="BF63">
        <v>8.1</v>
      </c>
      <c r="BG63" t="str">
        <v/>
      </c>
      <c r="BH63">
        <v>0.92</v>
      </c>
      <c r="BI63" s="20">
        <v>2007</v>
      </c>
      <c r="BJ63">
        <v>127</v>
      </c>
      <c r="BK63">
        <v>7.6</v>
      </c>
      <c r="BL63">
        <v>66</v>
      </c>
      <c r="BM63">
        <v>38.630000000000003</v>
      </c>
      <c r="BS63" s="20">
        <v>2009</v>
      </c>
      <c r="BT63">
        <v>128</v>
      </c>
      <c r="BU63">
        <v>8</v>
      </c>
      <c r="BV63" t="str">
        <v/>
      </c>
      <c r="BW63" t="str">
        <v/>
      </c>
    </row>
    <row r="64" spans="1:80">
      <c r="A64">
        <v>1950</v>
      </c>
      <c r="B64">
        <v>110</v>
      </c>
      <c r="C64">
        <v>8.4</v>
      </c>
      <c r="D64">
        <v>94</v>
      </c>
      <c r="E64" t="str">
        <v/>
      </c>
      <c r="F64" s="20">
        <v>1998</v>
      </c>
      <c r="G64">
        <v>107</v>
      </c>
      <c r="H64">
        <v>8.1</v>
      </c>
      <c r="I64">
        <v>66</v>
      </c>
      <c r="J64">
        <v>3.9</v>
      </c>
      <c r="K64" s="20">
        <v>2017</v>
      </c>
      <c r="L64">
        <v>137</v>
      </c>
      <c r="M64">
        <v>8.1</v>
      </c>
      <c r="N64">
        <v>77</v>
      </c>
      <c r="O64">
        <v>226.28</v>
      </c>
      <c r="P64" s="20">
        <v>2019</v>
      </c>
      <c r="Q64">
        <v>154</v>
      </c>
      <c r="R64">
        <v>7.9</v>
      </c>
      <c r="S64" t="str">
        <v/>
      </c>
      <c r="T64">
        <v>2.27</v>
      </c>
      <c r="Z64" s="20">
        <v>2015</v>
      </c>
      <c r="AA64">
        <v>163</v>
      </c>
      <c r="AB64">
        <v>8.1</v>
      </c>
      <c r="AC64" t="str">
        <v/>
      </c>
      <c r="AD64">
        <v>8.18</v>
      </c>
      <c r="AE64" s="20">
        <v>2012</v>
      </c>
      <c r="AF64">
        <v>101</v>
      </c>
      <c r="AG64">
        <v>7.7</v>
      </c>
      <c r="AH64">
        <v>72</v>
      </c>
      <c r="AI64">
        <v>189.42</v>
      </c>
      <c r="AJ64" s="20">
        <v>1987</v>
      </c>
      <c r="AK64">
        <v>102</v>
      </c>
      <c r="AL64">
        <v>7.6</v>
      </c>
      <c r="AM64">
        <v>70</v>
      </c>
      <c r="AN64">
        <v>53.42</v>
      </c>
      <c r="AO64" s="20">
        <v>1946</v>
      </c>
      <c r="AP64">
        <v>102</v>
      </c>
      <c r="AQ64">
        <v>7.9</v>
      </c>
      <c r="AR64">
        <v>100</v>
      </c>
      <c r="AS64">
        <v>10.46</v>
      </c>
      <c r="AY64" s="20">
        <v>2002</v>
      </c>
      <c r="AZ64">
        <v>112</v>
      </c>
      <c r="BA64">
        <v>7.9</v>
      </c>
      <c r="BB64">
        <v>86</v>
      </c>
      <c r="BC64">
        <v>9.36</v>
      </c>
      <c r="BD64" s="20">
        <v>1998</v>
      </c>
      <c r="BE64">
        <v>107</v>
      </c>
      <c r="BF64">
        <v>8.1</v>
      </c>
      <c r="BG64" t="str">
        <v/>
      </c>
      <c r="BH64" t="str">
        <v/>
      </c>
      <c r="BI64" s="20">
        <v>1998</v>
      </c>
      <c r="BJ64">
        <v>100</v>
      </c>
      <c r="BK64">
        <v>7.6</v>
      </c>
      <c r="BL64">
        <v>66</v>
      </c>
      <c r="BM64">
        <v>14.38</v>
      </c>
      <c r="BS64" s="20">
        <v>2023</v>
      </c>
      <c r="BT64">
        <v>169</v>
      </c>
      <c r="BU64">
        <v>7.9</v>
      </c>
      <c r="BV64">
        <v>78</v>
      </c>
      <c r="BW64" t="str">
        <v/>
      </c>
    </row>
    <row r="65" spans="1:75">
      <c r="A65">
        <v>1957</v>
      </c>
      <c r="B65">
        <v>88</v>
      </c>
      <c r="C65">
        <v>8.4</v>
      </c>
      <c r="D65">
        <v>90</v>
      </c>
      <c r="E65" t="str">
        <v/>
      </c>
      <c r="F65" s="20">
        <v>1995</v>
      </c>
      <c r="G65">
        <v>98</v>
      </c>
      <c r="H65">
        <v>8.1</v>
      </c>
      <c r="I65" t="str">
        <v/>
      </c>
      <c r="J65">
        <v>0.31</v>
      </c>
      <c r="K65" s="20">
        <v>2013</v>
      </c>
      <c r="L65">
        <v>123</v>
      </c>
      <c r="M65">
        <v>8.1</v>
      </c>
      <c r="N65">
        <v>74</v>
      </c>
      <c r="O65">
        <v>26.95</v>
      </c>
      <c r="P65" s="20">
        <v>1993</v>
      </c>
      <c r="Q65">
        <v>130</v>
      </c>
      <c r="R65">
        <v>7.8</v>
      </c>
      <c r="S65">
        <v>50</v>
      </c>
      <c r="T65">
        <v>56.51</v>
      </c>
      <c r="Z65" s="20">
        <v>1958</v>
      </c>
      <c r="AA65">
        <v>126</v>
      </c>
      <c r="AB65">
        <v>8.1</v>
      </c>
      <c r="AC65">
        <v>89</v>
      </c>
      <c r="AD65" t="str">
        <v/>
      </c>
      <c r="AE65" s="20">
        <v>2019</v>
      </c>
      <c r="AF65">
        <v>100</v>
      </c>
      <c r="AG65">
        <v>7.7</v>
      </c>
      <c r="AH65">
        <v>84</v>
      </c>
      <c r="AI65">
        <v>434.04</v>
      </c>
      <c r="AJ65" s="20">
        <v>2004</v>
      </c>
      <c r="AK65">
        <v>113</v>
      </c>
      <c r="AL65">
        <v>7.6</v>
      </c>
      <c r="AM65">
        <v>30</v>
      </c>
      <c r="AN65">
        <v>57.94</v>
      </c>
      <c r="AO65" s="20">
        <v>2011</v>
      </c>
      <c r="AP65">
        <v>100</v>
      </c>
      <c r="AQ65">
        <v>7.9</v>
      </c>
      <c r="AR65">
        <v>89</v>
      </c>
      <c r="AS65">
        <v>44.67</v>
      </c>
      <c r="AY65" s="20">
        <v>1934</v>
      </c>
      <c r="AZ65">
        <v>91</v>
      </c>
      <c r="BA65">
        <v>7.9</v>
      </c>
      <c r="BB65">
        <v>86</v>
      </c>
      <c r="BC65" t="str">
        <v/>
      </c>
      <c r="BD65" s="20">
        <v>2014</v>
      </c>
      <c r="BE65">
        <v>121</v>
      </c>
      <c r="BF65">
        <v>8</v>
      </c>
      <c r="BG65">
        <v>76</v>
      </c>
      <c r="BH65">
        <v>333.18</v>
      </c>
      <c r="BS65" s="20">
        <v>2001</v>
      </c>
      <c r="BT65">
        <v>147</v>
      </c>
      <c r="BU65">
        <v>7.9</v>
      </c>
      <c r="BV65">
        <v>86</v>
      </c>
      <c r="BW65">
        <v>7.22</v>
      </c>
    </row>
    <row r="66" spans="1:75">
      <c r="A66">
        <v>1957</v>
      </c>
      <c r="B66">
        <v>116</v>
      </c>
      <c r="C66">
        <v>8.4</v>
      </c>
      <c r="D66">
        <v>76</v>
      </c>
      <c r="E66">
        <v>8.18</v>
      </c>
      <c r="F66" s="20">
        <v>1967</v>
      </c>
      <c r="G66">
        <v>127</v>
      </c>
      <c r="H66">
        <v>8.1</v>
      </c>
      <c r="I66">
        <v>92</v>
      </c>
      <c r="J66">
        <v>16.22</v>
      </c>
      <c r="K66" s="20">
        <v>2010</v>
      </c>
      <c r="L66">
        <v>98</v>
      </c>
      <c r="M66">
        <v>8.1</v>
      </c>
      <c r="N66">
        <v>75</v>
      </c>
      <c r="O66">
        <v>217.58</v>
      </c>
      <c r="P66" s="20">
        <v>2015</v>
      </c>
      <c r="Q66">
        <v>130</v>
      </c>
      <c r="R66">
        <v>7.8</v>
      </c>
      <c r="S66">
        <v>81</v>
      </c>
      <c r="T66">
        <v>70.260000000000005</v>
      </c>
      <c r="Z66" s="20">
        <v>1926</v>
      </c>
      <c r="AA66">
        <v>78</v>
      </c>
      <c r="AB66">
        <v>8.1</v>
      </c>
      <c r="AC66" t="str">
        <v/>
      </c>
      <c r="AD66">
        <v>1.03</v>
      </c>
      <c r="AE66" s="20">
        <v>1999</v>
      </c>
      <c r="AF66">
        <v>81</v>
      </c>
      <c r="AG66">
        <v>7.7</v>
      </c>
      <c r="AH66">
        <v>73</v>
      </c>
      <c r="AI66">
        <v>52.04</v>
      </c>
      <c r="AJ66" s="20">
        <v>1986</v>
      </c>
      <c r="AK66">
        <v>96</v>
      </c>
      <c r="AL66">
        <v>7.6</v>
      </c>
      <c r="AM66">
        <v>79</v>
      </c>
      <c r="AN66">
        <v>40.46</v>
      </c>
      <c r="AO66" s="20">
        <v>1940</v>
      </c>
      <c r="AP66">
        <v>112</v>
      </c>
      <c r="AQ66">
        <v>7.9</v>
      </c>
      <c r="AR66">
        <v>96</v>
      </c>
      <c r="AS66" t="str">
        <v/>
      </c>
      <c r="AY66" s="20">
        <v>1950</v>
      </c>
      <c r="AZ66">
        <v>94</v>
      </c>
      <c r="BA66">
        <v>7.9</v>
      </c>
      <c r="BB66" t="str">
        <v/>
      </c>
      <c r="BC66" t="str">
        <v/>
      </c>
      <c r="BD66" s="20">
        <v>2016</v>
      </c>
      <c r="BE66">
        <v>108</v>
      </c>
      <c r="BF66">
        <v>8</v>
      </c>
      <c r="BG66">
        <v>65</v>
      </c>
      <c r="BH66">
        <v>363.07</v>
      </c>
      <c r="BS66" s="20">
        <v>2002</v>
      </c>
      <c r="BT66">
        <v>119</v>
      </c>
      <c r="BU66">
        <v>7.9</v>
      </c>
      <c r="BV66">
        <v>68</v>
      </c>
      <c r="BW66">
        <v>121.66</v>
      </c>
    </row>
    <row r="67" spans="1:75">
      <c r="A67">
        <v>1940</v>
      </c>
      <c r="B67">
        <v>125</v>
      </c>
      <c r="C67">
        <v>8.4</v>
      </c>
      <c r="D67" t="str">
        <v/>
      </c>
      <c r="E67">
        <v>0.28999999999999998</v>
      </c>
      <c r="F67" s="20">
        <v>1993</v>
      </c>
      <c r="G67">
        <v>133</v>
      </c>
      <c r="H67">
        <v>8.1</v>
      </c>
      <c r="I67">
        <v>84</v>
      </c>
      <c r="J67">
        <v>25.01</v>
      </c>
      <c r="K67" s="20">
        <v>1998</v>
      </c>
      <c r="L67">
        <v>107</v>
      </c>
      <c r="M67">
        <v>8.1</v>
      </c>
      <c r="N67">
        <v>66</v>
      </c>
      <c r="O67">
        <v>3.9</v>
      </c>
      <c r="P67" s="20">
        <v>2019</v>
      </c>
      <c r="Q67">
        <v>209</v>
      </c>
      <c r="R67">
        <v>7.8</v>
      </c>
      <c r="S67">
        <v>94</v>
      </c>
      <c r="T67">
        <v>7</v>
      </c>
      <c r="Z67" s="20">
        <v>1925</v>
      </c>
      <c r="AA67">
        <v>95</v>
      </c>
      <c r="AB67">
        <v>8.1</v>
      </c>
      <c r="AC67" t="str">
        <v/>
      </c>
      <c r="AD67">
        <v>5.45</v>
      </c>
      <c r="AE67" s="20">
        <v>2006</v>
      </c>
      <c r="AF67">
        <v>90</v>
      </c>
      <c r="AG67">
        <v>7.7</v>
      </c>
      <c r="AH67">
        <v>81</v>
      </c>
      <c r="AI67">
        <v>0.88</v>
      </c>
      <c r="AJ67" s="20">
        <v>1981</v>
      </c>
      <c r="AK67">
        <v>96</v>
      </c>
      <c r="AL67">
        <v>7.6</v>
      </c>
      <c r="AM67">
        <v>77</v>
      </c>
      <c r="AN67">
        <v>12.47</v>
      </c>
      <c r="AO67" s="20">
        <v>2004</v>
      </c>
      <c r="AP67">
        <v>121</v>
      </c>
      <c r="AQ67">
        <v>7.9</v>
      </c>
      <c r="AR67">
        <v>78</v>
      </c>
      <c r="AS67" t="str">
        <v/>
      </c>
      <c r="AY67" s="20">
        <v>1944</v>
      </c>
      <c r="AZ67">
        <v>88</v>
      </c>
      <c r="BA67">
        <v>7.9</v>
      </c>
      <c r="BB67" t="str">
        <v/>
      </c>
      <c r="BC67">
        <v>4.3600000000000003</v>
      </c>
      <c r="BD67" s="20">
        <v>1987</v>
      </c>
      <c r="BE67">
        <v>98</v>
      </c>
      <c r="BF67">
        <v>8</v>
      </c>
      <c r="BG67">
        <v>77</v>
      </c>
      <c r="BH67">
        <v>30.86</v>
      </c>
      <c r="BS67" s="20">
        <v>2009</v>
      </c>
      <c r="BT67">
        <v>112</v>
      </c>
      <c r="BU67">
        <v>7.9</v>
      </c>
      <c r="BV67">
        <v>81</v>
      </c>
      <c r="BW67">
        <v>115.65</v>
      </c>
    </row>
    <row r="68" spans="1:75">
      <c r="A68">
        <v>1963</v>
      </c>
      <c r="B68">
        <v>143</v>
      </c>
      <c r="C68">
        <v>8.4</v>
      </c>
      <c r="D68">
        <v>90</v>
      </c>
      <c r="E68" t="str">
        <v/>
      </c>
      <c r="F68" s="20">
        <v>1973</v>
      </c>
      <c r="G68">
        <v>102</v>
      </c>
      <c r="H68">
        <v>8.1</v>
      </c>
      <c r="I68">
        <v>77</v>
      </c>
      <c r="J68">
        <v>30.93</v>
      </c>
      <c r="K68" s="20">
        <v>2011</v>
      </c>
      <c r="L68">
        <v>140</v>
      </c>
      <c r="M68">
        <v>8.1</v>
      </c>
      <c r="N68">
        <v>71</v>
      </c>
      <c r="O68">
        <v>13.66</v>
      </c>
      <c r="P68" s="20">
        <v>2010</v>
      </c>
      <c r="Q68">
        <v>120</v>
      </c>
      <c r="R68">
        <v>7.8</v>
      </c>
      <c r="S68">
        <v>95</v>
      </c>
      <c r="T68">
        <v>96.96</v>
      </c>
      <c r="Z68" s="20">
        <v>2013</v>
      </c>
      <c r="AA68">
        <v>146</v>
      </c>
      <c r="AB68">
        <v>8.1</v>
      </c>
      <c r="AC68" t="str">
        <v/>
      </c>
      <c r="AD68">
        <v>1.43</v>
      </c>
      <c r="AE68" s="20">
        <v>2013</v>
      </c>
      <c r="AF68">
        <v>126</v>
      </c>
      <c r="AG68">
        <v>7.7</v>
      </c>
      <c r="AH68">
        <v>83</v>
      </c>
      <c r="AI68">
        <v>5.21</v>
      </c>
      <c r="AJ68" s="20">
        <v>1998</v>
      </c>
      <c r="AK68">
        <v>100</v>
      </c>
      <c r="AL68">
        <v>7.6</v>
      </c>
      <c r="AM68">
        <v>66</v>
      </c>
      <c r="AN68">
        <v>14.38</v>
      </c>
      <c r="AO68" s="20">
        <v>2002</v>
      </c>
      <c r="AP68">
        <v>112</v>
      </c>
      <c r="AQ68">
        <v>7.9</v>
      </c>
      <c r="AR68">
        <v>86</v>
      </c>
      <c r="AS68">
        <v>9.36</v>
      </c>
      <c r="AY68" s="20">
        <v>2017</v>
      </c>
      <c r="AZ68">
        <v>104</v>
      </c>
      <c r="BA68">
        <v>7.8</v>
      </c>
      <c r="BB68">
        <v>85</v>
      </c>
      <c r="BC68">
        <v>176.04</v>
      </c>
      <c r="BD68" s="20">
        <v>2016</v>
      </c>
      <c r="BE68">
        <v>128</v>
      </c>
      <c r="BF68">
        <v>8</v>
      </c>
      <c r="BG68">
        <v>94</v>
      </c>
      <c r="BH68">
        <v>151.1</v>
      </c>
      <c r="BS68" s="20">
        <v>1976</v>
      </c>
      <c r="BT68">
        <v>138</v>
      </c>
      <c r="BU68">
        <v>7.9</v>
      </c>
      <c r="BV68">
        <v>84</v>
      </c>
      <c r="BW68">
        <v>70.599999999999994</v>
      </c>
    </row>
    <row r="69" spans="1:75">
      <c r="A69">
        <v>2021</v>
      </c>
      <c r="B69">
        <v>164</v>
      </c>
      <c r="C69">
        <v>8.4</v>
      </c>
      <c r="D69" t="str">
        <v/>
      </c>
      <c r="E69" t="str">
        <v/>
      </c>
      <c r="F69" s="20">
        <v>1959</v>
      </c>
      <c r="G69">
        <v>99</v>
      </c>
      <c r="H69">
        <v>8.1</v>
      </c>
      <c r="I69" t="str">
        <v/>
      </c>
      <c r="J69" t="str">
        <v/>
      </c>
      <c r="K69" s="20">
        <v>1999</v>
      </c>
      <c r="L69">
        <v>86</v>
      </c>
      <c r="M69">
        <v>8.1</v>
      </c>
      <c r="N69">
        <v>85</v>
      </c>
      <c r="O69">
        <v>23.16</v>
      </c>
      <c r="P69" s="20">
        <v>2000</v>
      </c>
      <c r="Q69">
        <v>113</v>
      </c>
      <c r="R69">
        <v>7.8</v>
      </c>
      <c r="S69">
        <v>48</v>
      </c>
      <c r="T69">
        <v>115.65</v>
      </c>
      <c r="Z69" s="20">
        <v>1975</v>
      </c>
      <c r="AA69">
        <v>162</v>
      </c>
      <c r="AB69">
        <v>8.1</v>
      </c>
      <c r="AC69" t="str">
        <v/>
      </c>
      <c r="AD69" t="str">
        <v/>
      </c>
      <c r="AE69" s="20">
        <v>2016</v>
      </c>
      <c r="AF69">
        <v>101</v>
      </c>
      <c r="AG69">
        <v>7.7</v>
      </c>
      <c r="AH69">
        <v>84</v>
      </c>
      <c r="AI69">
        <v>48.02</v>
      </c>
      <c r="AJ69" s="20">
        <v>1933</v>
      </c>
      <c r="AK69">
        <v>71</v>
      </c>
      <c r="AL69">
        <v>7.6</v>
      </c>
      <c r="AM69">
        <v>87</v>
      </c>
      <c r="AN69" t="str">
        <v/>
      </c>
      <c r="AO69" s="20">
        <v>1938</v>
      </c>
      <c r="AP69">
        <v>102</v>
      </c>
      <c r="AQ69">
        <v>7.9</v>
      </c>
      <c r="AR69">
        <v>97</v>
      </c>
      <c r="AS69">
        <v>3.98</v>
      </c>
      <c r="AY69" s="20">
        <v>2007</v>
      </c>
      <c r="AZ69">
        <v>121</v>
      </c>
      <c r="BA69">
        <v>7.8</v>
      </c>
      <c r="BB69">
        <v>81</v>
      </c>
      <c r="BC69">
        <v>23.64</v>
      </c>
      <c r="BD69" s="20">
        <v>2016</v>
      </c>
      <c r="BE69">
        <v>108</v>
      </c>
      <c r="BF69">
        <v>8</v>
      </c>
      <c r="BG69">
        <v>78</v>
      </c>
      <c r="BH69">
        <v>341.27</v>
      </c>
      <c r="BS69" s="20">
        <v>1993</v>
      </c>
      <c r="BT69">
        <v>144</v>
      </c>
      <c r="BU69">
        <v>7.9</v>
      </c>
      <c r="BV69">
        <v>66</v>
      </c>
      <c r="BW69">
        <v>36.950000000000003</v>
      </c>
    </row>
    <row r="70" spans="1:75">
      <c r="A70">
        <v>2019</v>
      </c>
      <c r="B70">
        <v>141</v>
      </c>
      <c r="C70">
        <v>8.4</v>
      </c>
      <c r="D70" t="str">
        <v/>
      </c>
      <c r="E70" t="str">
        <v/>
      </c>
      <c r="F70" s="20">
        <v>1955</v>
      </c>
      <c r="G70">
        <v>117</v>
      </c>
      <c r="H70">
        <v>8.1</v>
      </c>
      <c r="I70" t="str">
        <v/>
      </c>
      <c r="J70">
        <v>1.0900000000000001</v>
      </c>
      <c r="K70" s="20">
        <v>1997</v>
      </c>
      <c r="L70">
        <v>87</v>
      </c>
      <c r="M70">
        <v>8.1</v>
      </c>
      <c r="N70" t="str">
        <v/>
      </c>
      <c r="O70" t="str">
        <v/>
      </c>
      <c r="P70" s="20">
        <v>2016</v>
      </c>
      <c r="Q70">
        <v>127</v>
      </c>
      <c r="R70">
        <v>7.8</v>
      </c>
      <c r="S70">
        <v>74</v>
      </c>
      <c r="T70">
        <v>169.61</v>
      </c>
      <c r="Z70" s="20">
        <v>2021</v>
      </c>
      <c r="AA70">
        <v>155</v>
      </c>
      <c r="AB70">
        <v>8</v>
      </c>
      <c r="AC70">
        <v>74</v>
      </c>
      <c r="AD70">
        <v>108.33</v>
      </c>
      <c r="AE70" s="20">
        <v>1973</v>
      </c>
      <c r="AF70">
        <v>72</v>
      </c>
      <c r="AG70">
        <v>7.7</v>
      </c>
      <c r="AH70">
        <v>73</v>
      </c>
      <c r="AI70">
        <v>0.19</v>
      </c>
      <c r="AO70" s="20">
        <v>2010</v>
      </c>
      <c r="AP70">
        <v>165</v>
      </c>
      <c r="AQ70">
        <v>7.9</v>
      </c>
      <c r="AR70">
        <v>50</v>
      </c>
      <c r="AS70">
        <v>4.0199999999999996</v>
      </c>
      <c r="AY70" s="20">
        <v>2015</v>
      </c>
      <c r="AZ70">
        <v>168</v>
      </c>
      <c r="BA70">
        <v>7.8</v>
      </c>
      <c r="BB70">
        <v>68</v>
      </c>
      <c r="BC70">
        <v>54.12</v>
      </c>
      <c r="BD70" s="20">
        <v>1967</v>
      </c>
      <c r="BE70">
        <v>106</v>
      </c>
      <c r="BF70">
        <v>8</v>
      </c>
      <c r="BG70">
        <v>83</v>
      </c>
      <c r="BH70">
        <v>104.95</v>
      </c>
      <c r="BS70" s="20">
        <v>2008</v>
      </c>
      <c r="BT70">
        <v>109</v>
      </c>
      <c r="BU70">
        <v>7.9</v>
      </c>
      <c r="BV70">
        <v>80</v>
      </c>
      <c r="BW70">
        <v>26.24</v>
      </c>
    </row>
    <row r="71" spans="1:75">
      <c r="A71">
        <v>2021</v>
      </c>
      <c r="B71">
        <v>152</v>
      </c>
      <c r="C71">
        <v>8.4</v>
      </c>
      <c r="D71" t="str">
        <v/>
      </c>
      <c r="E71" t="str">
        <v/>
      </c>
      <c r="F71" s="20">
        <v>1949</v>
      </c>
      <c r="G71">
        <v>114</v>
      </c>
      <c r="H71">
        <v>8.1</v>
      </c>
      <c r="I71" t="str">
        <v/>
      </c>
      <c r="J71" t="str">
        <v/>
      </c>
      <c r="K71" s="20">
        <v>2015</v>
      </c>
      <c r="L71">
        <v>163</v>
      </c>
      <c r="M71">
        <v>8.1</v>
      </c>
      <c r="N71" t="str">
        <v/>
      </c>
      <c r="O71">
        <v>8.18</v>
      </c>
      <c r="P71" s="20">
        <v>2007</v>
      </c>
      <c r="Q71">
        <v>157</v>
      </c>
      <c r="R71">
        <v>7.8</v>
      </c>
      <c r="S71">
        <v>76</v>
      </c>
      <c r="T71">
        <v>130.16</v>
      </c>
      <c r="Z71" s="20">
        <v>2014</v>
      </c>
      <c r="AA71">
        <v>121</v>
      </c>
      <c r="AB71">
        <v>8</v>
      </c>
      <c r="AC71">
        <v>76</v>
      </c>
      <c r="AD71">
        <v>333.18</v>
      </c>
      <c r="AE71" s="20">
        <v>1940</v>
      </c>
      <c r="AF71">
        <v>124</v>
      </c>
      <c r="AG71">
        <v>7.7</v>
      </c>
      <c r="AH71">
        <v>96</v>
      </c>
      <c r="AI71">
        <v>76.41</v>
      </c>
      <c r="AO71" s="20">
        <v>2004</v>
      </c>
      <c r="AP71">
        <v>88</v>
      </c>
      <c r="AQ71">
        <v>7.9</v>
      </c>
      <c r="AR71">
        <v>72</v>
      </c>
      <c r="AS71">
        <v>0.24</v>
      </c>
      <c r="AY71" s="20">
        <v>2011</v>
      </c>
      <c r="AZ71">
        <v>158</v>
      </c>
      <c r="BA71">
        <v>7.8</v>
      </c>
      <c r="BB71">
        <v>71</v>
      </c>
      <c r="BC71">
        <v>102.52</v>
      </c>
      <c r="BD71" s="20">
        <v>2021</v>
      </c>
      <c r="BE71">
        <v>111</v>
      </c>
      <c r="BF71">
        <v>8</v>
      </c>
      <c r="BG71">
        <v>72</v>
      </c>
      <c r="BH71" t="str">
        <v/>
      </c>
      <c r="BS71" s="20">
        <v>1967</v>
      </c>
      <c r="BT71">
        <v>110</v>
      </c>
      <c r="BU71">
        <v>7.9</v>
      </c>
      <c r="BV71">
        <v>76</v>
      </c>
      <c r="BW71">
        <v>24.38</v>
      </c>
    </row>
    <row r="72" spans="1:75">
      <c r="A72">
        <v>2022</v>
      </c>
      <c r="B72">
        <v>130</v>
      </c>
      <c r="C72">
        <v>8.3000000000000007</v>
      </c>
      <c r="D72">
        <v>78</v>
      </c>
      <c r="E72">
        <v>718.73</v>
      </c>
      <c r="F72" s="20">
        <v>2015</v>
      </c>
      <c r="G72">
        <v>132</v>
      </c>
      <c r="H72">
        <v>8.1</v>
      </c>
      <c r="I72" t="str">
        <v/>
      </c>
      <c r="J72">
        <v>0.34</v>
      </c>
      <c r="K72" s="20">
        <v>1958</v>
      </c>
      <c r="L72">
        <v>126</v>
      </c>
      <c r="M72">
        <v>8.1</v>
      </c>
      <c r="N72">
        <v>89</v>
      </c>
      <c r="O72" t="str">
        <v/>
      </c>
      <c r="P72" s="20">
        <v>1984</v>
      </c>
      <c r="Q72">
        <v>141</v>
      </c>
      <c r="R72">
        <v>7.8</v>
      </c>
      <c r="S72">
        <v>76</v>
      </c>
      <c r="T72">
        <v>34.700000000000003</v>
      </c>
      <c r="Z72" s="20">
        <v>1987</v>
      </c>
      <c r="AA72">
        <v>98</v>
      </c>
      <c r="AB72">
        <v>8</v>
      </c>
      <c r="AC72">
        <v>77</v>
      </c>
      <c r="AD72">
        <v>30.86</v>
      </c>
      <c r="AE72" s="20">
        <v>2001</v>
      </c>
      <c r="AF72">
        <v>99</v>
      </c>
      <c r="AG72">
        <v>7.7</v>
      </c>
      <c r="AH72">
        <v>84</v>
      </c>
      <c r="AI72">
        <v>2.89</v>
      </c>
      <c r="AO72" s="20">
        <v>2014</v>
      </c>
      <c r="AP72">
        <v>96</v>
      </c>
      <c r="AQ72">
        <v>7.9</v>
      </c>
      <c r="AR72">
        <v>71</v>
      </c>
      <c r="AS72">
        <v>0.1</v>
      </c>
      <c r="AY72" s="20">
        <v>2007</v>
      </c>
      <c r="AZ72">
        <v>123</v>
      </c>
      <c r="BA72">
        <v>7.8</v>
      </c>
      <c r="BB72">
        <v>85</v>
      </c>
      <c r="BC72">
        <v>50.93</v>
      </c>
      <c r="BD72" s="20">
        <v>2020</v>
      </c>
      <c r="BE72">
        <v>100</v>
      </c>
      <c r="BF72">
        <v>8</v>
      </c>
      <c r="BG72">
        <v>83</v>
      </c>
      <c r="BH72" t="str">
        <v/>
      </c>
      <c r="BS72" s="20">
        <v>2014</v>
      </c>
      <c r="BT72">
        <v>150</v>
      </c>
      <c r="BU72">
        <v>7.9</v>
      </c>
      <c r="BV72">
        <v>71</v>
      </c>
      <c r="BW72">
        <v>2.63</v>
      </c>
    </row>
    <row r="73" spans="1:75">
      <c r="A73">
        <v>1995</v>
      </c>
      <c r="B73">
        <v>170</v>
      </c>
      <c r="C73">
        <v>8.3000000000000007</v>
      </c>
      <c r="D73">
        <v>76</v>
      </c>
      <c r="E73">
        <v>67.44</v>
      </c>
      <c r="F73" s="20">
        <v>2008</v>
      </c>
      <c r="G73">
        <v>104</v>
      </c>
      <c r="H73">
        <v>8.1</v>
      </c>
      <c r="I73" t="str">
        <v/>
      </c>
      <c r="J73" t="str">
        <v/>
      </c>
      <c r="K73" s="20">
        <v>1949</v>
      </c>
      <c r="L73">
        <v>114</v>
      </c>
      <c r="M73">
        <v>8.1</v>
      </c>
      <c r="N73" t="str">
        <v/>
      </c>
      <c r="O73" t="str">
        <v/>
      </c>
      <c r="P73" s="20">
        <v>2013</v>
      </c>
      <c r="Q73">
        <v>134</v>
      </c>
      <c r="R73">
        <v>7.8</v>
      </c>
      <c r="S73">
        <v>82</v>
      </c>
      <c r="T73">
        <v>107.1</v>
      </c>
      <c r="Z73" s="20">
        <v>2015</v>
      </c>
      <c r="AA73">
        <v>144</v>
      </c>
      <c r="AB73">
        <v>8</v>
      </c>
      <c r="AC73">
        <v>80</v>
      </c>
      <c r="AD73">
        <v>228.43</v>
      </c>
      <c r="AE73" s="20">
        <v>1992</v>
      </c>
      <c r="AF73">
        <v>94</v>
      </c>
      <c r="AG73">
        <v>7.7</v>
      </c>
      <c r="AH73">
        <v>83</v>
      </c>
      <c r="AI73" t="str">
        <v/>
      </c>
      <c r="AO73" s="20">
        <v>2019</v>
      </c>
      <c r="AP73">
        <v>154</v>
      </c>
      <c r="AQ73">
        <v>7.9</v>
      </c>
      <c r="AR73">
        <v>65</v>
      </c>
      <c r="AS73">
        <v>5.57</v>
      </c>
      <c r="AY73" s="20">
        <v>1974</v>
      </c>
      <c r="AZ73">
        <v>113</v>
      </c>
      <c r="BA73">
        <v>7.8</v>
      </c>
      <c r="BB73">
        <v>87</v>
      </c>
      <c r="BC73">
        <v>4.42</v>
      </c>
      <c r="BD73" s="20">
        <v>1993</v>
      </c>
      <c r="BE73">
        <v>101</v>
      </c>
      <c r="BF73">
        <v>8</v>
      </c>
      <c r="BG73">
        <v>72</v>
      </c>
      <c r="BH73">
        <v>70.91</v>
      </c>
      <c r="BS73" s="20">
        <v>1962</v>
      </c>
      <c r="BT73">
        <v>126</v>
      </c>
      <c r="BU73">
        <v>7.9</v>
      </c>
      <c r="BV73">
        <v>94</v>
      </c>
      <c r="BW73" t="str">
        <v/>
      </c>
    </row>
    <row r="74" spans="1:75">
      <c r="A74">
        <v>2009</v>
      </c>
      <c r="B74">
        <v>153</v>
      </c>
      <c r="C74">
        <v>8.3000000000000007</v>
      </c>
      <c r="D74">
        <v>69</v>
      </c>
      <c r="E74">
        <v>120.54</v>
      </c>
      <c r="F74" s="20">
        <v>1955</v>
      </c>
      <c r="G74">
        <v>118</v>
      </c>
      <c r="H74">
        <v>8.1</v>
      </c>
      <c r="I74">
        <v>97</v>
      </c>
      <c r="J74">
        <v>0.06</v>
      </c>
      <c r="K74" s="20">
        <v>1926</v>
      </c>
      <c r="L74">
        <v>78</v>
      </c>
      <c r="M74">
        <v>8.1</v>
      </c>
      <c r="N74" t="str">
        <v/>
      </c>
      <c r="O74">
        <v>1.03</v>
      </c>
      <c r="P74" s="20">
        <v>2022</v>
      </c>
      <c r="Q74">
        <v>147</v>
      </c>
      <c r="R74">
        <v>7.8</v>
      </c>
      <c r="S74">
        <v>66</v>
      </c>
      <c r="T74" t="str">
        <v/>
      </c>
      <c r="Z74" s="20">
        <v>2004</v>
      </c>
      <c r="AA74">
        <v>115</v>
      </c>
      <c r="AB74">
        <v>8</v>
      </c>
      <c r="AC74">
        <v>90</v>
      </c>
      <c r="AD74">
        <v>261.44</v>
      </c>
      <c r="AE74" s="20">
        <v>2014</v>
      </c>
      <c r="AF74">
        <v>103</v>
      </c>
      <c r="AG74">
        <v>7.7</v>
      </c>
      <c r="AH74">
        <v>72</v>
      </c>
      <c r="AI74">
        <v>0.77</v>
      </c>
      <c r="AO74" s="20">
        <v>1959</v>
      </c>
      <c r="AP74">
        <v>90</v>
      </c>
      <c r="AQ74">
        <v>7.9</v>
      </c>
      <c r="AR74" t="str">
        <v/>
      </c>
      <c r="AS74">
        <v>0.09</v>
      </c>
      <c r="AY74" s="20">
        <v>2009</v>
      </c>
      <c r="AZ74">
        <v>97</v>
      </c>
      <c r="BA74">
        <v>7.8</v>
      </c>
      <c r="BB74">
        <v>67</v>
      </c>
      <c r="BC74">
        <v>5.01</v>
      </c>
      <c r="BD74" s="20">
        <v>1989</v>
      </c>
      <c r="BE74">
        <v>120</v>
      </c>
      <c r="BF74">
        <v>8</v>
      </c>
      <c r="BG74">
        <v>93</v>
      </c>
      <c r="BH74">
        <v>27.55</v>
      </c>
      <c r="BS74" s="20">
        <v>2018</v>
      </c>
      <c r="BT74">
        <v>121</v>
      </c>
      <c r="BU74">
        <v>7.9</v>
      </c>
      <c r="BV74">
        <v>93</v>
      </c>
      <c r="BW74">
        <v>3.31</v>
      </c>
    </row>
    <row r="75" spans="1:75">
      <c r="A75">
        <v>1987</v>
      </c>
      <c r="B75">
        <v>116</v>
      </c>
      <c r="C75">
        <v>8.3000000000000007</v>
      </c>
      <c r="D75">
        <v>78</v>
      </c>
      <c r="E75">
        <v>46.36</v>
      </c>
      <c r="F75" s="20">
        <v>2006</v>
      </c>
      <c r="G75">
        <v>167</v>
      </c>
      <c r="H75">
        <v>8.1</v>
      </c>
      <c r="I75" t="str">
        <v/>
      </c>
      <c r="J75">
        <v>2.2000000000000002</v>
      </c>
      <c r="K75" s="20">
        <v>2008</v>
      </c>
      <c r="L75">
        <v>104</v>
      </c>
      <c r="M75">
        <v>8.1</v>
      </c>
      <c r="N75" t="str">
        <v/>
      </c>
      <c r="O75" t="str">
        <v/>
      </c>
      <c r="P75" s="20">
        <v>2005</v>
      </c>
      <c r="Q75">
        <v>136</v>
      </c>
      <c r="R75">
        <v>7.8</v>
      </c>
      <c r="S75">
        <v>72</v>
      </c>
      <c r="T75">
        <v>119.52</v>
      </c>
      <c r="Z75" s="20">
        <v>2016</v>
      </c>
      <c r="AA75">
        <v>108</v>
      </c>
      <c r="AB75">
        <v>8</v>
      </c>
      <c r="AC75">
        <v>78</v>
      </c>
      <c r="AD75">
        <v>341.27</v>
      </c>
      <c r="AE75" s="20">
        <v>2003</v>
      </c>
      <c r="AF75">
        <v>80</v>
      </c>
      <c r="AG75">
        <v>7.7</v>
      </c>
      <c r="AH75">
        <v>91</v>
      </c>
      <c r="AI75">
        <v>7</v>
      </c>
      <c r="AO75" s="20">
        <v>2009</v>
      </c>
      <c r="AP75">
        <v>144</v>
      </c>
      <c r="AQ75">
        <v>7.9</v>
      </c>
      <c r="AR75" t="str">
        <v/>
      </c>
      <c r="AS75">
        <v>0.01</v>
      </c>
      <c r="AY75" s="20">
        <v>1988</v>
      </c>
      <c r="AZ75">
        <v>128</v>
      </c>
      <c r="BA75">
        <v>7.8</v>
      </c>
      <c r="BB75">
        <v>65</v>
      </c>
      <c r="BC75">
        <v>34.6</v>
      </c>
      <c r="BD75" s="20">
        <v>1974</v>
      </c>
      <c r="BE75">
        <v>106</v>
      </c>
      <c r="BF75">
        <v>8</v>
      </c>
      <c r="BG75">
        <v>83</v>
      </c>
      <c r="BH75">
        <v>86.3</v>
      </c>
      <c r="BS75" s="20">
        <v>1970</v>
      </c>
      <c r="BT75">
        <v>140</v>
      </c>
      <c r="BU75">
        <v>7.9</v>
      </c>
      <c r="BV75">
        <v>92</v>
      </c>
      <c r="BW75">
        <v>0.37</v>
      </c>
    </row>
    <row r="76" spans="1:75">
      <c r="A76">
        <v>1983</v>
      </c>
      <c r="B76">
        <v>170</v>
      </c>
      <c r="C76">
        <v>8.3000000000000007</v>
      </c>
      <c r="D76">
        <v>65</v>
      </c>
      <c r="E76">
        <v>45.6</v>
      </c>
      <c r="F76" s="20">
        <v>2016</v>
      </c>
      <c r="G76">
        <v>136</v>
      </c>
      <c r="H76">
        <v>8.1</v>
      </c>
      <c r="I76" t="str">
        <v/>
      </c>
      <c r="J76">
        <v>1.24</v>
      </c>
      <c r="K76" s="20">
        <v>1975</v>
      </c>
      <c r="L76">
        <v>162</v>
      </c>
      <c r="M76">
        <v>8.1</v>
      </c>
      <c r="N76" t="str">
        <v/>
      </c>
      <c r="O76" t="str">
        <v/>
      </c>
      <c r="P76" s="20">
        <v>2015</v>
      </c>
      <c r="Q76">
        <v>147</v>
      </c>
      <c r="R76">
        <v>7.8</v>
      </c>
      <c r="S76">
        <v>72</v>
      </c>
      <c r="T76">
        <v>161.19999999999999</v>
      </c>
      <c r="Z76" s="20">
        <v>2006</v>
      </c>
      <c r="AA76">
        <v>144</v>
      </c>
      <c r="AB76">
        <v>8</v>
      </c>
      <c r="AC76">
        <v>80</v>
      </c>
      <c r="AD76">
        <v>167.45</v>
      </c>
      <c r="AE76" s="20">
        <v>2015</v>
      </c>
      <c r="AF76">
        <v>108</v>
      </c>
      <c r="AG76">
        <v>7.7</v>
      </c>
      <c r="AH76">
        <v>70</v>
      </c>
      <c r="AI76">
        <v>1.34</v>
      </c>
      <c r="AO76" s="20">
        <v>2007</v>
      </c>
      <c r="AP76">
        <v>138</v>
      </c>
      <c r="AQ76">
        <v>7.9</v>
      </c>
      <c r="AR76" t="str">
        <v/>
      </c>
      <c r="AS76">
        <v>0.41</v>
      </c>
      <c r="AY76" s="20">
        <v>2009</v>
      </c>
      <c r="AZ76">
        <v>152</v>
      </c>
      <c r="BA76">
        <v>7.8</v>
      </c>
      <c r="BB76">
        <v>76</v>
      </c>
      <c r="BC76">
        <v>10.1</v>
      </c>
      <c r="BD76" s="20">
        <v>1992</v>
      </c>
      <c r="BE76">
        <v>90</v>
      </c>
      <c r="BF76">
        <v>8</v>
      </c>
      <c r="BG76">
        <v>86</v>
      </c>
      <c r="BH76">
        <v>217.35</v>
      </c>
      <c r="BS76" s="20">
        <v>1944</v>
      </c>
      <c r="BT76">
        <v>118</v>
      </c>
      <c r="BU76">
        <v>7.9</v>
      </c>
      <c r="BV76" t="str">
        <v/>
      </c>
      <c r="BW76" t="str">
        <v/>
      </c>
    </row>
    <row r="77" spans="1:75">
      <c r="A77">
        <v>1999</v>
      </c>
      <c r="B77">
        <v>122</v>
      </c>
      <c r="C77">
        <v>8.3000000000000007</v>
      </c>
      <c r="D77">
        <v>84</v>
      </c>
      <c r="E77">
        <v>130.1</v>
      </c>
      <c r="F77" s="20">
        <v>2019</v>
      </c>
      <c r="G77">
        <v>130</v>
      </c>
      <c r="H77">
        <v>8.1</v>
      </c>
      <c r="I77" t="str">
        <v/>
      </c>
      <c r="J77" t="str">
        <v/>
      </c>
      <c r="K77" s="20">
        <v>2000</v>
      </c>
      <c r="L77">
        <v>156</v>
      </c>
      <c r="M77">
        <v>8.1</v>
      </c>
      <c r="N77" t="str">
        <v/>
      </c>
      <c r="O77" t="str">
        <v/>
      </c>
      <c r="P77" s="20">
        <v>1989</v>
      </c>
      <c r="Q77">
        <v>122</v>
      </c>
      <c r="R77">
        <v>7.8</v>
      </c>
      <c r="S77">
        <v>78</v>
      </c>
      <c r="T77">
        <v>26.83</v>
      </c>
      <c r="Z77" s="20">
        <v>2015</v>
      </c>
      <c r="AA77">
        <v>156</v>
      </c>
      <c r="AB77">
        <v>8</v>
      </c>
      <c r="AC77">
        <v>76</v>
      </c>
      <c r="AD77">
        <v>183.64</v>
      </c>
      <c r="AE77" s="20">
        <v>2006</v>
      </c>
      <c r="AF77">
        <v>98</v>
      </c>
      <c r="AG77">
        <v>7.7</v>
      </c>
      <c r="AH77">
        <v>66</v>
      </c>
      <c r="AI77" t="str">
        <v/>
      </c>
      <c r="AO77" s="20">
        <v>1946</v>
      </c>
      <c r="AP77">
        <v>93</v>
      </c>
      <c r="AQ77">
        <v>7.9</v>
      </c>
      <c r="AR77">
        <v>92</v>
      </c>
      <c r="AS77">
        <v>0.30000000000000004</v>
      </c>
      <c r="AY77" s="20">
        <v>2013</v>
      </c>
      <c r="AZ77">
        <v>131</v>
      </c>
      <c r="BA77">
        <v>7.8</v>
      </c>
      <c r="BB77">
        <v>49</v>
      </c>
      <c r="BC77">
        <v>0.09</v>
      </c>
      <c r="BD77" s="20">
        <v>1979</v>
      </c>
      <c r="BE77">
        <v>94</v>
      </c>
      <c r="BF77">
        <v>8</v>
      </c>
      <c r="BG77">
        <v>77</v>
      </c>
      <c r="BH77">
        <v>20.05</v>
      </c>
      <c r="BS77" s="20">
        <v>2000</v>
      </c>
      <c r="BT77">
        <v>114</v>
      </c>
      <c r="BU77">
        <v>7.9</v>
      </c>
      <c r="BV77">
        <v>80</v>
      </c>
      <c r="BW77">
        <v>1.22</v>
      </c>
    </row>
    <row r="78" spans="1:75">
      <c r="A78">
        <v>2000</v>
      </c>
      <c r="B78">
        <v>102</v>
      </c>
      <c r="C78">
        <v>8.3000000000000007</v>
      </c>
      <c r="D78">
        <v>71</v>
      </c>
      <c r="E78">
        <v>3.64</v>
      </c>
      <c r="F78" s="20">
        <v>1988</v>
      </c>
      <c r="G78">
        <v>142</v>
      </c>
      <c r="H78">
        <v>8.1</v>
      </c>
      <c r="I78" t="str">
        <v/>
      </c>
      <c r="J78">
        <v>0.28000000000000003</v>
      </c>
      <c r="K78" s="20">
        <v>1999</v>
      </c>
      <c r="L78">
        <v>174</v>
      </c>
      <c r="M78">
        <v>8.1</v>
      </c>
      <c r="N78" t="str">
        <v/>
      </c>
      <c r="O78" t="str">
        <v/>
      </c>
      <c r="P78" s="20">
        <v>1990</v>
      </c>
      <c r="Q78">
        <v>121</v>
      </c>
      <c r="R78">
        <v>7.8</v>
      </c>
      <c r="S78">
        <v>74</v>
      </c>
      <c r="T78">
        <v>52.1</v>
      </c>
      <c r="Z78" s="20">
        <v>1990</v>
      </c>
      <c r="AA78">
        <v>181</v>
      </c>
      <c r="AB78">
        <v>8</v>
      </c>
      <c r="AC78">
        <v>72</v>
      </c>
      <c r="AD78">
        <v>184.21</v>
      </c>
      <c r="AE78" s="20">
        <v>2017</v>
      </c>
      <c r="AF78">
        <v>94</v>
      </c>
      <c r="AG78">
        <v>7.7</v>
      </c>
      <c r="AH78">
        <v>78</v>
      </c>
      <c r="AI78">
        <v>0.31</v>
      </c>
      <c r="AO78" s="20">
        <v>2004</v>
      </c>
      <c r="AP78">
        <v>123</v>
      </c>
      <c r="AQ78">
        <v>7.8</v>
      </c>
      <c r="AR78">
        <v>53</v>
      </c>
      <c r="AS78">
        <v>81</v>
      </c>
      <c r="AY78" s="20">
        <v>1944</v>
      </c>
      <c r="AZ78">
        <v>114</v>
      </c>
      <c r="BA78">
        <v>7.8</v>
      </c>
      <c r="BB78">
        <v>78</v>
      </c>
      <c r="BC78" t="str">
        <v/>
      </c>
      <c r="BD78" s="20">
        <v>1994</v>
      </c>
      <c r="BE78">
        <v>102</v>
      </c>
      <c r="BF78">
        <v>8</v>
      </c>
      <c r="BG78">
        <v>78</v>
      </c>
      <c r="BH78">
        <v>0.60000000000000009</v>
      </c>
      <c r="BS78" s="20">
        <v>1958</v>
      </c>
      <c r="BT78">
        <v>91</v>
      </c>
      <c r="BU78">
        <v>7.9</v>
      </c>
      <c r="BV78">
        <v>94</v>
      </c>
      <c r="BW78">
        <v>0.11</v>
      </c>
    </row>
    <row r="79" spans="1:75">
      <c r="A79">
        <v>1997</v>
      </c>
      <c r="B79">
        <v>126</v>
      </c>
      <c r="C79">
        <v>8.3000000000000007</v>
      </c>
      <c r="D79">
        <v>70</v>
      </c>
      <c r="E79">
        <v>138.43</v>
      </c>
      <c r="F79" s="20">
        <v>2000</v>
      </c>
      <c r="G79">
        <v>156</v>
      </c>
      <c r="H79">
        <v>8.1</v>
      </c>
      <c r="I79" t="str">
        <v/>
      </c>
      <c r="J79" t="str">
        <v/>
      </c>
      <c r="K79" s="20">
        <v>2021</v>
      </c>
      <c r="L79">
        <v>155</v>
      </c>
      <c r="M79">
        <v>8</v>
      </c>
      <c r="N79">
        <v>74</v>
      </c>
      <c r="O79">
        <v>108.33</v>
      </c>
      <c r="P79" s="20">
        <v>1983</v>
      </c>
      <c r="Q79">
        <v>193</v>
      </c>
      <c r="R79">
        <v>7.8</v>
      </c>
      <c r="S79">
        <v>91</v>
      </c>
      <c r="T79">
        <v>21.5</v>
      </c>
      <c r="Z79" s="20">
        <v>2020</v>
      </c>
      <c r="AA79">
        <v>100</v>
      </c>
      <c r="AB79">
        <v>8</v>
      </c>
      <c r="AC79">
        <v>83</v>
      </c>
      <c r="AD79" t="str">
        <v/>
      </c>
      <c r="AE79" s="20">
        <v>2016</v>
      </c>
      <c r="AF79">
        <v>107</v>
      </c>
      <c r="AG79">
        <v>7.6</v>
      </c>
      <c r="AH79">
        <v>81</v>
      </c>
      <c r="AI79">
        <v>248.76</v>
      </c>
      <c r="AO79" s="20">
        <v>2005</v>
      </c>
      <c r="AP79">
        <v>129</v>
      </c>
      <c r="AQ79">
        <v>7.8</v>
      </c>
      <c r="AR79">
        <v>82</v>
      </c>
      <c r="AS79">
        <v>38.409999999999997</v>
      </c>
      <c r="AY79" s="20">
        <v>2017</v>
      </c>
      <c r="AZ79">
        <v>94</v>
      </c>
      <c r="BA79">
        <v>7.8</v>
      </c>
      <c r="BB79">
        <v>62</v>
      </c>
      <c r="BC79">
        <v>6.74</v>
      </c>
      <c r="BD79" s="20">
        <v>1953</v>
      </c>
      <c r="BE79">
        <v>118</v>
      </c>
      <c r="BF79">
        <v>8</v>
      </c>
      <c r="BG79">
        <v>78</v>
      </c>
      <c r="BH79" t="str">
        <v/>
      </c>
      <c r="BS79" s="20">
        <v>1925</v>
      </c>
      <c r="BT79">
        <v>66</v>
      </c>
      <c r="BU79">
        <v>7.9</v>
      </c>
      <c r="BV79">
        <v>97</v>
      </c>
      <c r="BW79">
        <v>0.05</v>
      </c>
    </row>
    <row r="80" spans="1:75">
      <c r="A80">
        <v>2004</v>
      </c>
      <c r="B80">
        <v>108</v>
      </c>
      <c r="C80">
        <v>8.3000000000000007</v>
      </c>
      <c r="D80">
        <v>89</v>
      </c>
      <c r="E80">
        <v>34.4</v>
      </c>
      <c r="F80" s="20">
        <v>1996</v>
      </c>
      <c r="G80">
        <v>128</v>
      </c>
      <c r="H80">
        <v>8.1</v>
      </c>
      <c r="I80" t="str">
        <v/>
      </c>
      <c r="J80" t="str">
        <v/>
      </c>
      <c r="K80" s="20">
        <v>2017</v>
      </c>
      <c r="L80">
        <v>164</v>
      </c>
      <c r="M80">
        <v>8</v>
      </c>
      <c r="N80">
        <v>81</v>
      </c>
      <c r="O80">
        <v>92.05</v>
      </c>
      <c r="P80" s="20">
        <v>2010</v>
      </c>
      <c r="Q80">
        <v>116</v>
      </c>
      <c r="R80">
        <v>7.8</v>
      </c>
      <c r="S80">
        <v>79</v>
      </c>
      <c r="T80">
        <v>93.62</v>
      </c>
      <c r="Z80" s="20">
        <v>1992</v>
      </c>
      <c r="AA80">
        <v>90</v>
      </c>
      <c r="AB80">
        <v>8</v>
      </c>
      <c r="AC80">
        <v>86</v>
      </c>
      <c r="AD80">
        <v>217.35</v>
      </c>
      <c r="AE80" s="20">
        <v>2008</v>
      </c>
      <c r="AF80">
        <v>92</v>
      </c>
      <c r="AG80">
        <v>7.6</v>
      </c>
      <c r="AH80">
        <v>74</v>
      </c>
      <c r="AI80">
        <v>215.43</v>
      </c>
      <c r="AO80" s="20">
        <v>2017</v>
      </c>
      <c r="AP80">
        <v>132</v>
      </c>
      <c r="AQ80">
        <v>7.8</v>
      </c>
      <c r="AR80">
        <v>94</v>
      </c>
      <c r="AS80">
        <v>18.100000000000001</v>
      </c>
      <c r="AY80" s="20">
        <v>1960</v>
      </c>
      <c r="AZ80">
        <v>144</v>
      </c>
      <c r="BA80">
        <v>7.8</v>
      </c>
      <c r="BB80" t="str">
        <v/>
      </c>
      <c r="BC80" t="str">
        <v/>
      </c>
      <c r="BD80" s="20">
        <v>1979</v>
      </c>
      <c r="BE80">
        <v>130</v>
      </c>
      <c r="BF80">
        <v>8</v>
      </c>
      <c r="BG80">
        <v>83</v>
      </c>
      <c r="BH80">
        <v>30.18</v>
      </c>
      <c r="BS80" s="20">
        <v>1953</v>
      </c>
      <c r="BT80">
        <v>89</v>
      </c>
      <c r="BU80">
        <v>7.9</v>
      </c>
      <c r="BV80" t="str">
        <v/>
      </c>
      <c r="BW80" t="str">
        <v/>
      </c>
    </row>
    <row r="81" spans="1:75">
      <c r="A81">
        <v>1995</v>
      </c>
      <c r="B81">
        <v>178</v>
      </c>
      <c r="C81">
        <v>8.3000000000000007</v>
      </c>
      <c r="D81">
        <v>68</v>
      </c>
      <c r="E81">
        <v>75.599999999999994</v>
      </c>
      <c r="F81" s="20">
        <v>2005</v>
      </c>
      <c r="G81">
        <v>124</v>
      </c>
      <c r="H81">
        <v>8</v>
      </c>
      <c r="I81">
        <v>74</v>
      </c>
      <c r="J81">
        <v>74.099999999999994</v>
      </c>
      <c r="K81" s="20">
        <v>2014</v>
      </c>
      <c r="L81">
        <v>121</v>
      </c>
      <c r="M81">
        <v>8</v>
      </c>
      <c r="N81">
        <v>76</v>
      </c>
      <c r="O81">
        <v>333.18</v>
      </c>
      <c r="P81" s="20">
        <v>2014</v>
      </c>
      <c r="Q81">
        <v>119</v>
      </c>
      <c r="R81">
        <v>7.8</v>
      </c>
      <c r="S81">
        <v>79</v>
      </c>
      <c r="T81" t="str">
        <v/>
      </c>
      <c r="Z81" s="20">
        <v>2006</v>
      </c>
      <c r="AA81">
        <v>143</v>
      </c>
      <c r="AB81">
        <v>8</v>
      </c>
      <c r="AC81">
        <v>64</v>
      </c>
      <c r="AD81">
        <v>57.37</v>
      </c>
      <c r="AE81" s="20">
        <v>1998</v>
      </c>
      <c r="AF81">
        <v>87</v>
      </c>
      <c r="AG81">
        <v>7.6</v>
      </c>
      <c r="AH81">
        <v>71</v>
      </c>
      <c r="AI81">
        <v>120.62</v>
      </c>
      <c r="AO81" s="20">
        <v>2019</v>
      </c>
      <c r="AP81">
        <v>135</v>
      </c>
      <c r="AQ81">
        <v>7.8</v>
      </c>
      <c r="AR81">
        <v>91</v>
      </c>
      <c r="AS81">
        <v>108.1</v>
      </c>
      <c r="AY81" s="20">
        <v>2009</v>
      </c>
      <c r="AZ81">
        <v>144</v>
      </c>
      <c r="BA81">
        <v>7.8</v>
      </c>
      <c r="BB81">
        <v>84</v>
      </c>
      <c r="BC81">
        <v>2.2200000000000002</v>
      </c>
      <c r="BD81" s="20">
        <v>1977</v>
      </c>
      <c r="BE81">
        <v>93</v>
      </c>
      <c r="BF81">
        <v>8</v>
      </c>
      <c r="BG81">
        <v>92</v>
      </c>
      <c r="BH81">
        <v>39.200000000000003</v>
      </c>
      <c r="BS81" s="20">
        <v>2015</v>
      </c>
      <c r="BT81">
        <v>159</v>
      </c>
      <c r="BU81">
        <v>7.9</v>
      </c>
      <c r="BV81" t="str">
        <v/>
      </c>
      <c r="BW81" t="str">
        <v/>
      </c>
    </row>
    <row r="82" spans="1:75">
      <c r="A82">
        <v>1984</v>
      </c>
      <c r="B82">
        <v>229</v>
      </c>
      <c r="C82">
        <v>8.3000000000000007</v>
      </c>
      <c r="D82">
        <v>75</v>
      </c>
      <c r="E82">
        <v>5.32</v>
      </c>
      <c r="F82" s="20">
        <v>2008</v>
      </c>
      <c r="G82">
        <v>120</v>
      </c>
      <c r="H82">
        <v>8</v>
      </c>
      <c r="I82">
        <v>84</v>
      </c>
      <c r="J82">
        <v>141.32</v>
      </c>
      <c r="K82" s="20">
        <v>2016</v>
      </c>
      <c r="L82">
        <v>108</v>
      </c>
      <c r="M82">
        <v>8</v>
      </c>
      <c r="N82">
        <v>65</v>
      </c>
      <c r="O82">
        <v>363.07</v>
      </c>
      <c r="P82" s="20">
        <v>1999</v>
      </c>
      <c r="Q82">
        <v>157</v>
      </c>
      <c r="R82">
        <v>7.8</v>
      </c>
      <c r="S82">
        <v>84</v>
      </c>
      <c r="T82">
        <v>28.97</v>
      </c>
      <c r="Z82" s="20">
        <v>2003</v>
      </c>
      <c r="AA82">
        <v>125</v>
      </c>
      <c r="AB82">
        <v>8</v>
      </c>
      <c r="AC82">
        <v>58</v>
      </c>
      <c r="AD82">
        <v>66.260000000000005</v>
      </c>
      <c r="AE82" s="20">
        <v>2021</v>
      </c>
      <c r="AF82">
        <v>114</v>
      </c>
      <c r="AG82">
        <v>7.6</v>
      </c>
      <c r="AH82">
        <v>81</v>
      </c>
      <c r="AI82" t="str">
        <v/>
      </c>
      <c r="AO82" s="20">
        <v>2007</v>
      </c>
      <c r="AP82">
        <v>123</v>
      </c>
      <c r="AQ82">
        <v>7.8</v>
      </c>
      <c r="AR82">
        <v>85</v>
      </c>
      <c r="AS82">
        <v>50.93</v>
      </c>
      <c r="AY82" s="20">
        <v>2007</v>
      </c>
      <c r="AZ82">
        <v>157</v>
      </c>
      <c r="BA82">
        <v>7.7</v>
      </c>
      <c r="BB82">
        <v>79</v>
      </c>
      <c r="BC82">
        <v>33.08</v>
      </c>
      <c r="BD82" s="20">
        <v>1960</v>
      </c>
      <c r="BE82">
        <v>174</v>
      </c>
      <c r="BF82">
        <v>8</v>
      </c>
      <c r="BG82">
        <v>95</v>
      </c>
      <c r="BH82">
        <v>19.52</v>
      </c>
      <c r="BS82" s="20">
        <v>2017</v>
      </c>
      <c r="BT82">
        <v>104</v>
      </c>
      <c r="BU82">
        <v>7.8</v>
      </c>
      <c r="BV82">
        <v>85</v>
      </c>
      <c r="BW82">
        <v>176.04</v>
      </c>
    </row>
    <row r="83" spans="1:75">
      <c r="A83">
        <v>2012</v>
      </c>
      <c r="B83">
        <v>115</v>
      </c>
      <c r="C83">
        <v>8.3000000000000007</v>
      </c>
      <c r="D83">
        <v>77</v>
      </c>
      <c r="E83">
        <v>0.69</v>
      </c>
      <c r="F83" s="20">
        <v>1975</v>
      </c>
      <c r="G83">
        <v>125</v>
      </c>
      <c r="H83">
        <v>8</v>
      </c>
      <c r="I83">
        <v>86</v>
      </c>
      <c r="J83">
        <v>50</v>
      </c>
      <c r="K83" s="20">
        <v>2012</v>
      </c>
      <c r="L83">
        <v>143</v>
      </c>
      <c r="M83">
        <v>8</v>
      </c>
      <c r="N83">
        <v>69</v>
      </c>
      <c r="O83">
        <v>623.28</v>
      </c>
      <c r="P83" s="20">
        <v>2008</v>
      </c>
      <c r="Q83">
        <v>141</v>
      </c>
      <c r="R83">
        <v>7.8</v>
      </c>
      <c r="S83">
        <v>63</v>
      </c>
      <c r="T83">
        <v>35.74</v>
      </c>
      <c r="Z83" s="20">
        <v>1968</v>
      </c>
      <c r="AA83">
        <v>112</v>
      </c>
      <c r="AB83">
        <v>8</v>
      </c>
      <c r="AC83">
        <v>79</v>
      </c>
      <c r="AD83">
        <v>33.4</v>
      </c>
      <c r="AE83" s="20">
        <v>2010</v>
      </c>
      <c r="AF83">
        <v>95</v>
      </c>
      <c r="AG83">
        <v>7.6</v>
      </c>
      <c r="AH83">
        <v>72</v>
      </c>
      <c r="AI83">
        <v>251.51</v>
      </c>
      <c r="AO83" s="20">
        <v>2008</v>
      </c>
      <c r="AP83">
        <v>166</v>
      </c>
      <c r="AQ83">
        <v>7.8</v>
      </c>
      <c r="AR83">
        <v>70</v>
      </c>
      <c r="AS83">
        <v>127.51</v>
      </c>
      <c r="AY83" s="20">
        <v>1996</v>
      </c>
      <c r="AZ83">
        <v>129</v>
      </c>
      <c r="BA83">
        <v>7.7</v>
      </c>
      <c r="BB83">
        <v>47</v>
      </c>
      <c r="BC83">
        <v>56.12</v>
      </c>
      <c r="BD83" s="20">
        <v>1953</v>
      </c>
      <c r="BE83">
        <v>120</v>
      </c>
      <c r="BF83">
        <v>8</v>
      </c>
      <c r="BG83">
        <v>84</v>
      </c>
      <c r="BH83" t="str">
        <v/>
      </c>
      <c r="BS83" s="20">
        <v>2014</v>
      </c>
      <c r="BT83">
        <v>117</v>
      </c>
      <c r="BU83">
        <v>7.8</v>
      </c>
      <c r="BV83">
        <v>76</v>
      </c>
      <c r="BW83">
        <v>32.380000000000003</v>
      </c>
    </row>
    <row r="84" spans="1:75">
      <c r="A84">
        <v>2020</v>
      </c>
      <c r="B84">
        <v>160</v>
      </c>
      <c r="C84">
        <v>8.3000000000000007</v>
      </c>
      <c r="D84">
        <v>89</v>
      </c>
      <c r="E84" t="str">
        <v/>
      </c>
      <c r="F84" s="20">
        <v>1997</v>
      </c>
      <c r="G84">
        <v>81</v>
      </c>
      <c r="H84">
        <v>8</v>
      </c>
      <c r="I84">
        <v>67</v>
      </c>
      <c r="J84">
        <v>0.78</v>
      </c>
      <c r="K84" s="20">
        <v>2004</v>
      </c>
      <c r="L84">
        <v>115</v>
      </c>
      <c r="M84">
        <v>8</v>
      </c>
      <c r="N84">
        <v>90</v>
      </c>
      <c r="O84">
        <v>261.44</v>
      </c>
      <c r="P84" s="20">
        <v>1994</v>
      </c>
      <c r="Q84">
        <v>127</v>
      </c>
      <c r="R84">
        <v>7.8</v>
      </c>
      <c r="S84">
        <v>70</v>
      </c>
      <c r="T84">
        <v>5.89</v>
      </c>
      <c r="Z84" s="20">
        <v>1984</v>
      </c>
      <c r="AA84">
        <v>117</v>
      </c>
      <c r="AB84">
        <v>8</v>
      </c>
      <c r="AC84">
        <v>86</v>
      </c>
      <c r="AD84">
        <v>0.5</v>
      </c>
      <c r="AE84" s="20">
        <v>2008</v>
      </c>
      <c r="AF84">
        <v>101</v>
      </c>
      <c r="AG84">
        <v>7.6</v>
      </c>
      <c r="AH84">
        <v>86</v>
      </c>
      <c r="AI84">
        <v>15.09</v>
      </c>
      <c r="AO84" s="20">
        <v>2000</v>
      </c>
      <c r="AP84">
        <v>143</v>
      </c>
      <c r="AQ84">
        <v>7.8</v>
      </c>
      <c r="AR84">
        <v>73</v>
      </c>
      <c r="AS84">
        <v>233.63</v>
      </c>
      <c r="AY84" s="20">
        <v>2017</v>
      </c>
      <c r="AZ84">
        <v>107</v>
      </c>
      <c r="BA84">
        <v>7.7</v>
      </c>
      <c r="BB84">
        <v>73</v>
      </c>
      <c r="BC84">
        <v>33.799999999999997</v>
      </c>
      <c r="BD84" s="20">
        <v>1996</v>
      </c>
      <c r="BE84">
        <v>136</v>
      </c>
      <c r="BF84">
        <v>8</v>
      </c>
      <c r="BG84">
        <v>91</v>
      </c>
      <c r="BH84">
        <v>13.42</v>
      </c>
      <c r="BS84" s="20">
        <v>1987</v>
      </c>
      <c r="BT84">
        <v>119</v>
      </c>
      <c r="BU84">
        <v>7.8</v>
      </c>
      <c r="BV84">
        <v>79</v>
      </c>
      <c r="BW84">
        <v>76.27</v>
      </c>
    </row>
    <row r="85" spans="1:75">
      <c r="A85">
        <v>2010</v>
      </c>
      <c r="B85">
        <v>131</v>
      </c>
      <c r="C85">
        <v>8.3000000000000007</v>
      </c>
      <c r="D85">
        <v>80</v>
      </c>
      <c r="E85">
        <v>6.86</v>
      </c>
      <c r="F85" s="20">
        <v>2016</v>
      </c>
      <c r="G85">
        <v>106</v>
      </c>
      <c r="H85">
        <v>8</v>
      </c>
      <c r="I85" t="str">
        <v/>
      </c>
      <c r="J85" t="str">
        <v/>
      </c>
      <c r="K85" s="20">
        <v>2006</v>
      </c>
      <c r="L85">
        <v>144</v>
      </c>
      <c r="M85">
        <v>8</v>
      </c>
      <c r="N85">
        <v>80</v>
      </c>
      <c r="O85">
        <v>167.45</v>
      </c>
      <c r="P85" s="20">
        <v>1989</v>
      </c>
      <c r="Q85">
        <v>103</v>
      </c>
      <c r="R85">
        <v>7.8</v>
      </c>
      <c r="S85">
        <v>97</v>
      </c>
      <c r="T85">
        <v>14.74</v>
      </c>
      <c r="Z85" s="20">
        <v>1986</v>
      </c>
      <c r="AA85">
        <v>125</v>
      </c>
      <c r="AB85">
        <v>8</v>
      </c>
      <c r="AC85">
        <v>78</v>
      </c>
      <c r="AD85" t="str">
        <v/>
      </c>
      <c r="AE85" s="20">
        <v>1967</v>
      </c>
      <c r="AF85">
        <v>78</v>
      </c>
      <c r="AG85">
        <v>7.6</v>
      </c>
      <c r="AH85">
        <v>65</v>
      </c>
      <c r="AI85">
        <v>141.84</v>
      </c>
      <c r="AO85" s="20">
        <v>2021</v>
      </c>
      <c r="AP85">
        <v>128</v>
      </c>
      <c r="AQ85">
        <v>7.8</v>
      </c>
      <c r="AR85">
        <v>90</v>
      </c>
      <c r="AS85" t="str">
        <v/>
      </c>
      <c r="AY85" s="20">
        <v>1986</v>
      </c>
      <c r="AZ85">
        <v>120</v>
      </c>
      <c r="BA85">
        <v>7.7</v>
      </c>
      <c r="BB85">
        <v>76</v>
      </c>
      <c r="BC85">
        <v>8.5500000000000007</v>
      </c>
      <c r="BD85" s="20">
        <v>2001</v>
      </c>
      <c r="BE85">
        <v>137</v>
      </c>
      <c r="BF85">
        <v>8</v>
      </c>
      <c r="BG85" t="str">
        <v/>
      </c>
      <c r="BH85" t="str">
        <v/>
      </c>
      <c r="BS85" s="20">
        <v>2008</v>
      </c>
      <c r="BT85">
        <v>90</v>
      </c>
      <c r="BU85">
        <v>7.8</v>
      </c>
      <c r="BV85">
        <v>51</v>
      </c>
      <c r="BW85">
        <v>145</v>
      </c>
    </row>
    <row r="86" spans="1:75">
      <c r="A86">
        <v>1962</v>
      </c>
      <c r="B86">
        <v>218</v>
      </c>
      <c r="C86">
        <v>8.3000000000000007</v>
      </c>
      <c r="D86">
        <v>100</v>
      </c>
      <c r="E86">
        <v>44.82</v>
      </c>
      <c r="F86" s="20">
        <v>2004</v>
      </c>
      <c r="G86">
        <v>137</v>
      </c>
      <c r="H86">
        <v>8</v>
      </c>
      <c r="I86">
        <v>83</v>
      </c>
      <c r="J86">
        <v>66.209999999999994</v>
      </c>
      <c r="K86" s="20">
        <v>2015</v>
      </c>
      <c r="L86">
        <v>156</v>
      </c>
      <c r="M86">
        <v>8</v>
      </c>
      <c r="N86">
        <v>76</v>
      </c>
      <c r="O86">
        <v>183.64</v>
      </c>
      <c r="P86" s="20">
        <v>1999</v>
      </c>
      <c r="Q86">
        <v>108</v>
      </c>
      <c r="R86">
        <v>7.8</v>
      </c>
      <c r="S86">
        <v>71</v>
      </c>
      <c r="T86">
        <v>32.479999999999997</v>
      </c>
      <c r="Z86" s="20">
        <v>1982</v>
      </c>
      <c r="AA86">
        <v>158</v>
      </c>
      <c r="AB86">
        <v>8</v>
      </c>
      <c r="AC86" t="str">
        <v/>
      </c>
      <c r="AD86" t="str">
        <v/>
      </c>
      <c r="AE86" s="20">
        <v>1937</v>
      </c>
      <c r="AF86">
        <v>83</v>
      </c>
      <c r="AG86">
        <v>7.6</v>
      </c>
      <c r="AH86">
        <v>96</v>
      </c>
      <c r="AI86">
        <v>184.93</v>
      </c>
      <c r="AO86" s="20">
        <v>1993</v>
      </c>
      <c r="AP86">
        <v>134</v>
      </c>
      <c r="AQ86">
        <v>7.8</v>
      </c>
      <c r="AR86">
        <v>86</v>
      </c>
      <c r="AS86">
        <v>22.95</v>
      </c>
      <c r="AY86" s="20">
        <v>1992</v>
      </c>
      <c r="AZ86">
        <v>100</v>
      </c>
      <c r="BA86">
        <v>7.7</v>
      </c>
      <c r="BB86">
        <v>82</v>
      </c>
      <c r="BC86">
        <v>10.73</v>
      </c>
      <c r="BD86" s="20">
        <v>1998</v>
      </c>
      <c r="BE86">
        <v>127</v>
      </c>
      <c r="BF86">
        <v>8</v>
      </c>
      <c r="BG86">
        <v>73</v>
      </c>
      <c r="BH86">
        <v>0.35</v>
      </c>
      <c r="BS86" s="20">
        <v>2012</v>
      </c>
      <c r="BT86">
        <v>143</v>
      </c>
      <c r="BU86">
        <v>7.8</v>
      </c>
      <c r="BV86">
        <v>81</v>
      </c>
      <c r="BW86">
        <v>304.36</v>
      </c>
    </row>
    <row r="87" spans="1:75">
      <c r="A87">
        <v>1962</v>
      </c>
      <c r="B87">
        <v>129</v>
      </c>
      <c r="C87">
        <v>8.3000000000000007</v>
      </c>
      <c r="D87">
        <v>88</v>
      </c>
      <c r="E87" t="str">
        <v/>
      </c>
      <c r="F87" s="20">
        <v>1969</v>
      </c>
      <c r="G87">
        <v>110</v>
      </c>
      <c r="H87">
        <v>8</v>
      </c>
      <c r="I87">
        <v>66</v>
      </c>
      <c r="J87">
        <v>102.31</v>
      </c>
      <c r="K87" s="20">
        <v>2007</v>
      </c>
      <c r="L87">
        <v>115</v>
      </c>
      <c r="M87">
        <v>8</v>
      </c>
      <c r="N87">
        <v>85</v>
      </c>
      <c r="O87">
        <v>227.47</v>
      </c>
      <c r="P87" s="20">
        <v>1972</v>
      </c>
      <c r="Q87">
        <v>95</v>
      </c>
      <c r="R87">
        <v>7.8</v>
      </c>
      <c r="S87" t="str">
        <v/>
      </c>
      <c r="T87" t="str">
        <v/>
      </c>
      <c r="Z87" s="20">
        <v>2020</v>
      </c>
      <c r="AA87">
        <v>103</v>
      </c>
      <c r="AB87">
        <v>8</v>
      </c>
      <c r="AC87">
        <v>87</v>
      </c>
      <c r="AD87" t="str">
        <v/>
      </c>
      <c r="AO87" s="20">
        <v>1978</v>
      </c>
      <c r="AP87">
        <v>94</v>
      </c>
      <c r="AQ87">
        <v>7.8</v>
      </c>
      <c r="AR87">
        <v>93</v>
      </c>
      <c r="AS87" t="str">
        <v/>
      </c>
      <c r="AY87" s="20">
        <v>1997</v>
      </c>
      <c r="AZ87">
        <v>129</v>
      </c>
      <c r="BA87">
        <v>7.7</v>
      </c>
      <c r="BB87">
        <v>63</v>
      </c>
      <c r="BC87">
        <v>48.32</v>
      </c>
      <c r="BD87" s="20">
        <v>1940</v>
      </c>
      <c r="BE87">
        <v>99</v>
      </c>
      <c r="BF87">
        <v>8</v>
      </c>
      <c r="BG87">
        <v>96</v>
      </c>
      <c r="BH87">
        <v>0.2</v>
      </c>
      <c r="BS87" s="20">
        <v>1997</v>
      </c>
      <c r="BT87">
        <v>106</v>
      </c>
      <c r="BU87">
        <v>7.8</v>
      </c>
      <c r="BV87">
        <v>64</v>
      </c>
      <c r="BW87">
        <v>12.34</v>
      </c>
    </row>
    <row r="88" spans="1:75">
      <c r="A88">
        <v>1941</v>
      </c>
      <c r="B88">
        <v>119</v>
      </c>
      <c r="C88">
        <v>8.3000000000000007</v>
      </c>
      <c r="D88">
        <v>100</v>
      </c>
      <c r="E88">
        <v>1.59</v>
      </c>
      <c r="F88" s="20">
        <v>2003</v>
      </c>
      <c r="G88">
        <v>178</v>
      </c>
      <c r="H88">
        <v>8</v>
      </c>
      <c r="I88">
        <v>61</v>
      </c>
      <c r="J88">
        <v>1.53</v>
      </c>
      <c r="K88" s="20">
        <v>1988</v>
      </c>
      <c r="L88">
        <v>124</v>
      </c>
      <c r="M88">
        <v>8</v>
      </c>
      <c r="N88">
        <v>67</v>
      </c>
      <c r="O88">
        <v>0.55000000000000004</v>
      </c>
      <c r="P88" s="20">
        <v>2005</v>
      </c>
      <c r="Q88">
        <v>127</v>
      </c>
      <c r="R88">
        <v>7.8</v>
      </c>
      <c r="S88">
        <v>68</v>
      </c>
      <c r="T88">
        <v>5.13</v>
      </c>
      <c r="Z88" s="20">
        <v>2014</v>
      </c>
      <c r="AA88">
        <v>93</v>
      </c>
      <c r="AB88">
        <v>8</v>
      </c>
      <c r="AC88">
        <v>85</v>
      </c>
      <c r="AD88">
        <v>0.86</v>
      </c>
      <c r="AO88" s="20">
        <v>2007</v>
      </c>
      <c r="AP88">
        <v>86</v>
      </c>
      <c r="AQ88">
        <v>7.8</v>
      </c>
      <c r="AR88">
        <v>90</v>
      </c>
      <c r="AS88">
        <v>9.44</v>
      </c>
      <c r="AY88" s="20">
        <v>2004</v>
      </c>
      <c r="AZ88">
        <v>108</v>
      </c>
      <c r="BA88">
        <v>7.7</v>
      </c>
      <c r="BB88">
        <v>73</v>
      </c>
      <c r="BC88">
        <v>176.24</v>
      </c>
      <c r="BD88" s="20">
        <v>1949</v>
      </c>
      <c r="BE88">
        <v>106</v>
      </c>
      <c r="BF88">
        <v>8</v>
      </c>
      <c r="BG88" t="str">
        <v/>
      </c>
      <c r="BH88" t="str">
        <v/>
      </c>
      <c r="BS88" s="20">
        <v>1990</v>
      </c>
      <c r="BT88">
        <v>107</v>
      </c>
      <c r="BU88">
        <v>7.8</v>
      </c>
      <c r="BV88">
        <v>75</v>
      </c>
      <c r="BW88">
        <v>61.28</v>
      </c>
    </row>
    <row r="89" spans="1:75">
      <c r="A89">
        <v>1927</v>
      </c>
      <c r="B89">
        <v>153</v>
      </c>
      <c r="C89">
        <v>8.3000000000000007</v>
      </c>
      <c r="D89">
        <v>98</v>
      </c>
      <c r="E89">
        <v>1.24</v>
      </c>
      <c r="F89" s="20">
        <v>1994</v>
      </c>
      <c r="G89">
        <v>102</v>
      </c>
      <c r="H89">
        <v>8</v>
      </c>
      <c r="I89">
        <v>78</v>
      </c>
      <c r="J89">
        <v>0.60000000000000009</v>
      </c>
      <c r="K89" s="20">
        <v>2004</v>
      </c>
      <c r="L89">
        <v>137</v>
      </c>
      <c r="M89">
        <v>8</v>
      </c>
      <c r="N89">
        <v>83</v>
      </c>
      <c r="O89">
        <v>66.209999999999994</v>
      </c>
      <c r="P89" s="20">
        <v>1994</v>
      </c>
      <c r="Q89">
        <v>108</v>
      </c>
      <c r="R89">
        <v>7.8</v>
      </c>
      <c r="S89">
        <v>81</v>
      </c>
      <c r="T89">
        <v>21.85</v>
      </c>
      <c r="Z89" s="20">
        <v>2004</v>
      </c>
      <c r="AA89">
        <v>127</v>
      </c>
      <c r="AB89">
        <v>8</v>
      </c>
      <c r="AC89" t="str">
        <v/>
      </c>
      <c r="AD89" t="str">
        <v/>
      </c>
      <c r="AO89" s="20">
        <v>1999</v>
      </c>
      <c r="AP89">
        <v>101</v>
      </c>
      <c r="AQ89">
        <v>7.8</v>
      </c>
      <c r="AR89">
        <v>87</v>
      </c>
      <c r="AS89">
        <v>8.26</v>
      </c>
      <c r="AY89" s="20">
        <v>1986</v>
      </c>
      <c r="AZ89">
        <v>130</v>
      </c>
      <c r="BA89">
        <v>7.7</v>
      </c>
      <c r="BB89">
        <v>54</v>
      </c>
      <c r="BC89">
        <v>7.15</v>
      </c>
      <c r="BD89" s="20">
        <v>2004</v>
      </c>
      <c r="BE89">
        <v>127</v>
      </c>
      <c r="BF89">
        <v>8</v>
      </c>
      <c r="BG89" t="str">
        <v/>
      </c>
      <c r="BH89" t="str">
        <v/>
      </c>
      <c r="BS89" s="20">
        <v>2010</v>
      </c>
      <c r="BT89">
        <v>144</v>
      </c>
      <c r="BU89">
        <v>7.8</v>
      </c>
      <c r="BV89">
        <v>67</v>
      </c>
      <c r="BW89">
        <v>0.13</v>
      </c>
    </row>
    <row r="90" spans="1:75">
      <c r="A90">
        <v>1973</v>
      </c>
      <c r="B90">
        <v>129</v>
      </c>
      <c r="C90">
        <v>8.3000000000000007</v>
      </c>
      <c r="D90">
        <v>83</v>
      </c>
      <c r="E90">
        <v>159.6</v>
      </c>
      <c r="F90" s="20">
        <v>1973</v>
      </c>
      <c r="G90">
        <v>151</v>
      </c>
      <c r="H90">
        <v>8</v>
      </c>
      <c r="I90">
        <v>58</v>
      </c>
      <c r="J90">
        <v>53.27</v>
      </c>
      <c r="K90" s="20">
        <v>2008</v>
      </c>
      <c r="L90">
        <v>106</v>
      </c>
      <c r="M90">
        <v>8</v>
      </c>
      <c r="N90">
        <v>59</v>
      </c>
      <c r="O90" t="str">
        <v/>
      </c>
      <c r="P90" s="20">
        <v>2012</v>
      </c>
      <c r="Q90">
        <v>120</v>
      </c>
      <c r="R90">
        <v>7.7</v>
      </c>
      <c r="S90">
        <v>86</v>
      </c>
      <c r="T90">
        <v>136.03</v>
      </c>
      <c r="Z90" s="20">
        <v>2009</v>
      </c>
      <c r="AA90">
        <v>162</v>
      </c>
      <c r="AB90">
        <v>7.9</v>
      </c>
      <c r="AC90">
        <v>83</v>
      </c>
      <c r="AD90">
        <v>760.51</v>
      </c>
      <c r="AO90" s="20">
        <v>1979</v>
      </c>
      <c r="AP90">
        <v>96</v>
      </c>
      <c r="AQ90">
        <v>7.8</v>
      </c>
      <c r="AR90">
        <v>83</v>
      </c>
      <c r="AS90">
        <v>45.7</v>
      </c>
      <c r="AY90" s="20">
        <v>2009</v>
      </c>
      <c r="AZ90">
        <v>129</v>
      </c>
      <c r="BA90">
        <v>7.7</v>
      </c>
      <c r="BB90">
        <v>79</v>
      </c>
      <c r="BC90">
        <v>0.55000000000000004</v>
      </c>
      <c r="BD90" s="20">
        <v>2006</v>
      </c>
      <c r="BE90">
        <v>144</v>
      </c>
      <c r="BF90">
        <v>8</v>
      </c>
      <c r="BG90" t="str">
        <v/>
      </c>
      <c r="BH90">
        <v>2.2200000000000002</v>
      </c>
      <c r="BS90" s="20">
        <v>1974</v>
      </c>
      <c r="BT90">
        <v>113</v>
      </c>
      <c r="BU90">
        <v>7.8</v>
      </c>
      <c r="BV90">
        <v>87</v>
      </c>
      <c r="BW90">
        <v>4.42</v>
      </c>
    </row>
    <row r="91" spans="1:75">
      <c r="A91">
        <v>2011</v>
      </c>
      <c r="B91">
        <v>123</v>
      </c>
      <c r="C91">
        <v>8.3000000000000007</v>
      </c>
      <c r="D91">
        <v>95</v>
      </c>
      <c r="E91">
        <v>7.1</v>
      </c>
      <c r="F91" s="20">
        <v>1941</v>
      </c>
      <c r="G91">
        <v>100</v>
      </c>
      <c r="H91">
        <v>8</v>
      </c>
      <c r="I91">
        <v>97</v>
      </c>
      <c r="J91">
        <v>2.11</v>
      </c>
      <c r="K91" s="20">
        <v>2002</v>
      </c>
      <c r="L91">
        <v>101</v>
      </c>
      <c r="M91">
        <v>8</v>
      </c>
      <c r="N91">
        <v>75</v>
      </c>
      <c r="O91">
        <v>0.17</v>
      </c>
      <c r="P91" s="20">
        <v>1997</v>
      </c>
      <c r="Q91">
        <v>127</v>
      </c>
      <c r="R91">
        <v>7.7</v>
      </c>
      <c r="S91">
        <v>76</v>
      </c>
      <c r="T91">
        <v>41.91</v>
      </c>
      <c r="Z91" s="20">
        <v>2022</v>
      </c>
      <c r="AA91">
        <v>102</v>
      </c>
      <c r="AB91">
        <v>7.9</v>
      </c>
      <c r="AC91">
        <v>73</v>
      </c>
      <c r="AD91">
        <v>168.46</v>
      </c>
      <c r="AO91" s="20">
        <v>2013</v>
      </c>
      <c r="AP91">
        <v>104</v>
      </c>
      <c r="AQ91">
        <v>7.8</v>
      </c>
      <c r="AR91">
        <v>76</v>
      </c>
      <c r="AS91">
        <v>4.2300000000000004</v>
      </c>
      <c r="AY91" s="20">
        <v>1997</v>
      </c>
      <c r="AZ91">
        <v>119</v>
      </c>
      <c r="BA91">
        <v>7.7</v>
      </c>
      <c r="BB91" t="str">
        <v/>
      </c>
      <c r="BC91">
        <v>0.37</v>
      </c>
      <c r="BD91" s="20">
        <v>1994</v>
      </c>
      <c r="BE91">
        <v>160</v>
      </c>
      <c r="BF91">
        <v>8</v>
      </c>
      <c r="BG91" t="str">
        <v/>
      </c>
      <c r="BH91" t="str">
        <v/>
      </c>
      <c r="BS91" s="20">
        <v>1999</v>
      </c>
      <c r="BT91">
        <v>157</v>
      </c>
      <c r="BU91">
        <v>7.8</v>
      </c>
      <c r="BV91">
        <v>84</v>
      </c>
      <c r="BW91">
        <v>28.97</v>
      </c>
    </row>
    <row r="92" spans="1:75">
      <c r="A92">
        <v>1960</v>
      </c>
      <c r="B92">
        <v>125</v>
      </c>
      <c r="C92">
        <v>8.3000000000000007</v>
      </c>
      <c r="D92">
        <v>94</v>
      </c>
      <c r="E92">
        <v>18.600000000000001</v>
      </c>
      <c r="F92" s="20">
        <v>1955</v>
      </c>
      <c r="G92">
        <v>92</v>
      </c>
      <c r="H92">
        <v>8</v>
      </c>
      <c r="I92">
        <v>97</v>
      </c>
      <c r="J92">
        <v>0.65</v>
      </c>
      <c r="K92" s="20">
        <v>2015</v>
      </c>
      <c r="L92">
        <v>159</v>
      </c>
      <c r="M92">
        <v>8</v>
      </c>
      <c r="N92" t="str">
        <v/>
      </c>
      <c r="O92">
        <v>6.74</v>
      </c>
      <c r="P92" s="20">
        <v>1973</v>
      </c>
      <c r="Q92">
        <v>130</v>
      </c>
      <c r="R92">
        <v>7.7</v>
      </c>
      <c r="S92">
        <v>81</v>
      </c>
      <c r="T92">
        <v>29.8</v>
      </c>
      <c r="Z92" s="20">
        <v>2021</v>
      </c>
      <c r="AA92">
        <v>242</v>
      </c>
      <c r="AB92">
        <v>7.9</v>
      </c>
      <c r="AC92">
        <v>54</v>
      </c>
      <c r="AD92" t="str">
        <v/>
      </c>
      <c r="AO92" s="20">
        <v>1940</v>
      </c>
      <c r="AP92">
        <v>92</v>
      </c>
      <c r="AQ92">
        <v>7.8</v>
      </c>
      <c r="AR92" t="str">
        <v/>
      </c>
      <c r="AS92">
        <v>0.30000000000000004</v>
      </c>
      <c r="AY92" s="20">
        <v>1988</v>
      </c>
      <c r="AZ92">
        <v>107</v>
      </c>
      <c r="BA92">
        <v>7.7</v>
      </c>
      <c r="BB92" t="str">
        <v/>
      </c>
      <c r="BC92" t="str">
        <v/>
      </c>
      <c r="BD92" s="20">
        <v>2001</v>
      </c>
      <c r="BE92">
        <v>110</v>
      </c>
      <c r="BF92">
        <v>8</v>
      </c>
      <c r="BG92" t="str">
        <v/>
      </c>
      <c r="BH92" t="str">
        <v/>
      </c>
      <c r="BS92" s="20">
        <v>1968</v>
      </c>
      <c r="BT92">
        <v>96</v>
      </c>
      <c r="BU92">
        <v>7.8</v>
      </c>
      <c r="BV92">
        <v>89</v>
      </c>
      <c r="BW92">
        <v>0.09</v>
      </c>
    </row>
    <row r="93" spans="1:75">
      <c r="A93">
        <v>2016</v>
      </c>
      <c r="B93">
        <v>161</v>
      </c>
      <c r="C93">
        <v>8.3000000000000007</v>
      </c>
      <c r="D93" t="str">
        <v/>
      </c>
      <c r="E93">
        <v>12.39</v>
      </c>
      <c r="F93" s="20">
        <v>2002</v>
      </c>
      <c r="G93">
        <v>101</v>
      </c>
      <c r="H93">
        <v>8</v>
      </c>
      <c r="I93">
        <v>75</v>
      </c>
      <c r="J93">
        <v>0.17</v>
      </c>
      <c r="K93" s="20">
        <v>2020</v>
      </c>
      <c r="L93">
        <v>103</v>
      </c>
      <c r="M93">
        <v>8</v>
      </c>
      <c r="N93">
        <v>87</v>
      </c>
      <c r="O93" t="str">
        <v/>
      </c>
      <c r="P93" s="20">
        <v>2014</v>
      </c>
      <c r="Q93">
        <v>123</v>
      </c>
      <c r="R93">
        <v>7.7</v>
      </c>
      <c r="S93">
        <v>71</v>
      </c>
      <c r="T93">
        <v>35.89</v>
      </c>
      <c r="Z93" s="20">
        <v>2009</v>
      </c>
      <c r="AA93">
        <v>87</v>
      </c>
      <c r="AB93">
        <v>7.9</v>
      </c>
      <c r="AC93">
        <v>83</v>
      </c>
      <c r="AD93">
        <v>21</v>
      </c>
      <c r="AO93" s="20">
        <v>1960</v>
      </c>
      <c r="AP93">
        <v>144</v>
      </c>
      <c r="AQ93">
        <v>7.8</v>
      </c>
      <c r="AR93" t="str">
        <v/>
      </c>
      <c r="AS93" t="str">
        <v/>
      </c>
      <c r="AY93" s="20">
        <v>1938</v>
      </c>
      <c r="AZ93">
        <v>96</v>
      </c>
      <c r="BA93">
        <v>7.7</v>
      </c>
      <c r="BB93">
        <v>98</v>
      </c>
      <c r="BC93" t="str">
        <v/>
      </c>
      <c r="BD93" s="20">
        <v>2022</v>
      </c>
      <c r="BE93">
        <v>102</v>
      </c>
      <c r="BF93">
        <v>7.9</v>
      </c>
      <c r="BG93">
        <v>73</v>
      </c>
      <c r="BH93">
        <v>168.46</v>
      </c>
      <c r="BS93" s="20">
        <v>1978</v>
      </c>
      <c r="BT93">
        <v>127</v>
      </c>
      <c r="BU93">
        <v>7.8</v>
      </c>
      <c r="BV93">
        <v>71</v>
      </c>
      <c r="BW93">
        <v>5.0999999999999996</v>
      </c>
    </row>
    <row r="94" spans="1:75">
      <c r="A94">
        <v>1952</v>
      </c>
      <c r="B94">
        <v>143</v>
      </c>
      <c r="C94">
        <v>8.3000000000000007</v>
      </c>
      <c r="D94">
        <v>92</v>
      </c>
      <c r="E94">
        <v>0.06</v>
      </c>
      <c r="F94" s="20">
        <v>1958</v>
      </c>
      <c r="G94">
        <v>95</v>
      </c>
      <c r="H94">
        <v>8</v>
      </c>
      <c r="I94">
        <v>99</v>
      </c>
      <c r="J94">
        <v>2.2400000000000002</v>
      </c>
      <c r="K94" s="20">
        <v>2007</v>
      </c>
      <c r="L94">
        <v>115</v>
      </c>
      <c r="M94">
        <v>8</v>
      </c>
      <c r="N94">
        <v>33</v>
      </c>
      <c r="O94">
        <v>0.01</v>
      </c>
      <c r="P94" s="20">
        <v>1967</v>
      </c>
      <c r="Q94">
        <v>111</v>
      </c>
      <c r="R94">
        <v>7.7</v>
      </c>
      <c r="S94">
        <v>86</v>
      </c>
      <c r="T94" t="str">
        <v/>
      </c>
      <c r="Z94" s="20">
        <v>2008</v>
      </c>
      <c r="AA94">
        <v>126</v>
      </c>
      <c r="AB94">
        <v>7.9</v>
      </c>
      <c r="AC94">
        <v>79</v>
      </c>
      <c r="AD94">
        <v>318.41000000000003</v>
      </c>
      <c r="AO94" s="20">
        <v>1964</v>
      </c>
      <c r="AP94">
        <v>91</v>
      </c>
      <c r="AQ94">
        <v>7.8</v>
      </c>
      <c r="AR94">
        <v>86</v>
      </c>
      <c r="AS94">
        <v>0.03</v>
      </c>
      <c r="AY94" s="20">
        <v>2013</v>
      </c>
      <c r="AZ94">
        <v>130</v>
      </c>
      <c r="BA94">
        <v>7.7</v>
      </c>
      <c r="BB94">
        <v>85</v>
      </c>
      <c r="BC94">
        <v>1.33</v>
      </c>
      <c r="BD94" s="20">
        <v>2009</v>
      </c>
      <c r="BE94">
        <v>87</v>
      </c>
      <c r="BF94">
        <v>7.9</v>
      </c>
      <c r="BG94">
        <v>83</v>
      </c>
      <c r="BH94">
        <v>21</v>
      </c>
      <c r="BS94" s="20">
        <v>1973</v>
      </c>
      <c r="BT94">
        <v>143</v>
      </c>
      <c r="BU94">
        <v>7.8</v>
      </c>
      <c r="BV94">
        <v>80</v>
      </c>
      <c r="BW94">
        <v>16.059999999999999</v>
      </c>
    </row>
    <row r="95" spans="1:75">
      <c r="A95">
        <v>1961</v>
      </c>
      <c r="B95">
        <v>179</v>
      </c>
      <c r="C95">
        <v>8.3000000000000007</v>
      </c>
      <c r="D95">
        <v>60</v>
      </c>
      <c r="E95" t="str">
        <v/>
      </c>
      <c r="F95" s="20">
        <v>1947</v>
      </c>
      <c r="G95">
        <v>97</v>
      </c>
      <c r="H95">
        <v>8</v>
      </c>
      <c r="I95">
        <v>85</v>
      </c>
      <c r="J95" t="str">
        <v/>
      </c>
      <c r="K95" s="20">
        <v>2014</v>
      </c>
      <c r="L95">
        <v>160</v>
      </c>
      <c r="M95">
        <v>8</v>
      </c>
      <c r="N95" t="str">
        <v/>
      </c>
      <c r="O95">
        <v>0.9</v>
      </c>
      <c r="P95" s="20">
        <v>1992</v>
      </c>
      <c r="Q95">
        <v>202</v>
      </c>
      <c r="R95">
        <v>7.7</v>
      </c>
      <c r="S95">
        <v>73</v>
      </c>
      <c r="T95">
        <v>48.17</v>
      </c>
      <c r="Z95" s="20">
        <v>2004</v>
      </c>
      <c r="AA95">
        <v>142</v>
      </c>
      <c r="AB95">
        <v>7.9</v>
      </c>
      <c r="AC95">
        <v>82</v>
      </c>
      <c r="AD95">
        <v>249.36</v>
      </c>
      <c r="AO95" s="20">
        <v>1938</v>
      </c>
      <c r="AP95">
        <v>126</v>
      </c>
      <c r="AQ95">
        <v>7.8</v>
      </c>
      <c r="AR95" t="str">
        <v/>
      </c>
      <c r="AS95">
        <v>4.66</v>
      </c>
      <c r="AY95" s="20">
        <v>2009</v>
      </c>
      <c r="AZ95">
        <v>162</v>
      </c>
      <c r="BA95">
        <v>7.6</v>
      </c>
      <c r="BB95">
        <v>56</v>
      </c>
      <c r="BC95">
        <v>107.51</v>
      </c>
      <c r="BD95" s="20">
        <v>2019</v>
      </c>
      <c r="BE95">
        <v>130</v>
      </c>
      <c r="BF95">
        <v>7.9</v>
      </c>
      <c r="BG95">
        <v>82</v>
      </c>
      <c r="BH95">
        <v>165.36</v>
      </c>
      <c r="BS95" s="20">
        <v>2009</v>
      </c>
      <c r="BT95">
        <v>144</v>
      </c>
      <c r="BU95">
        <v>7.8</v>
      </c>
      <c r="BV95">
        <v>84</v>
      </c>
      <c r="BW95">
        <v>2.2200000000000002</v>
      </c>
    </row>
    <row r="96" spans="1:75">
      <c r="A96">
        <v>2022</v>
      </c>
      <c r="B96">
        <v>148</v>
      </c>
      <c r="C96">
        <v>8.3000000000000007</v>
      </c>
      <c r="D96" t="str">
        <v/>
      </c>
      <c r="E96" t="str">
        <v/>
      </c>
      <c r="F96" s="20">
        <v>1967</v>
      </c>
      <c r="G96">
        <v>101</v>
      </c>
      <c r="H96">
        <v>8</v>
      </c>
      <c r="I96" t="str">
        <v/>
      </c>
      <c r="J96">
        <v>0.04</v>
      </c>
      <c r="K96" s="20">
        <v>2010</v>
      </c>
      <c r="L96">
        <v>115</v>
      </c>
      <c r="M96">
        <v>8</v>
      </c>
      <c r="N96">
        <v>71</v>
      </c>
      <c r="O96">
        <v>0.1</v>
      </c>
      <c r="P96" s="20">
        <v>2013</v>
      </c>
      <c r="Q96">
        <v>126</v>
      </c>
      <c r="R96">
        <v>7.7</v>
      </c>
      <c r="S96">
        <v>83</v>
      </c>
      <c r="T96">
        <v>5.21</v>
      </c>
      <c r="Z96" s="20">
        <v>2009</v>
      </c>
      <c r="AA96">
        <v>127</v>
      </c>
      <c r="AB96">
        <v>7.9</v>
      </c>
      <c r="AC96">
        <v>82</v>
      </c>
      <c r="AD96">
        <v>257.73</v>
      </c>
      <c r="AO96" s="20">
        <v>2012</v>
      </c>
      <c r="AP96">
        <v>126</v>
      </c>
      <c r="AQ96">
        <v>7.8</v>
      </c>
      <c r="AR96" t="str">
        <v/>
      </c>
      <c r="AS96">
        <v>0.17</v>
      </c>
      <c r="AY96" s="20">
        <v>2004</v>
      </c>
      <c r="AZ96">
        <v>103</v>
      </c>
      <c r="BA96">
        <v>7.6</v>
      </c>
      <c r="BB96">
        <v>46</v>
      </c>
      <c r="BC96">
        <v>56</v>
      </c>
      <c r="BD96" s="20">
        <v>2004</v>
      </c>
      <c r="BE96">
        <v>99</v>
      </c>
      <c r="BF96">
        <v>7.9</v>
      </c>
      <c r="BG96">
        <v>76</v>
      </c>
      <c r="BH96">
        <v>13.54</v>
      </c>
      <c r="BS96" s="20">
        <v>1943</v>
      </c>
      <c r="BT96">
        <v>108</v>
      </c>
      <c r="BU96">
        <v>7.8</v>
      </c>
      <c r="BV96">
        <v>94</v>
      </c>
      <c r="BW96" t="str">
        <v/>
      </c>
    </row>
    <row r="97" spans="1:75">
      <c r="A97">
        <v>1944</v>
      </c>
      <c r="B97">
        <v>107</v>
      </c>
      <c r="C97">
        <v>8.3000000000000007</v>
      </c>
      <c r="D97">
        <v>95</v>
      </c>
      <c r="E97">
        <v>5.72</v>
      </c>
      <c r="F97" s="20">
        <v>2007</v>
      </c>
      <c r="G97">
        <v>115</v>
      </c>
      <c r="H97">
        <v>8</v>
      </c>
      <c r="I97">
        <v>33</v>
      </c>
      <c r="J97">
        <v>0.01</v>
      </c>
      <c r="K97" s="20">
        <v>1962</v>
      </c>
      <c r="L97">
        <v>96</v>
      </c>
      <c r="M97">
        <v>8</v>
      </c>
      <c r="N97" t="str">
        <v/>
      </c>
      <c r="O97" t="str">
        <v/>
      </c>
      <c r="P97" s="20">
        <v>2004</v>
      </c>
      <c r="Q97">
        <v>152</v>
      </c>
      <c r="R97">
        <v>7.7</v>
      </c>
      <c r="S97">
        <v>73</v>
      </c>
      <c r="T97">
        <v>75.33</v>
      </c>
      <c r="Z97" s="20">
        <v>2014</v>
      </c>
      <c r="AA97">
        <v>113</v>
      </c>
      <c r="AB97">
        <v>7.9</v>
      </c>
      <c r="AC97">
        <v>71</v>
      </c>
      <c r="AD97">
        <v>100.21</v>
      </c>
      <c r="AO97" s="20">
        <v>2012</v>
      </c>
      <c r="AP97">
        <v>122</v>
      </c>
      <c r="AQ97">
        <v>7.7</v>
      </c>
      <c r="AR97">
        <v>81</v>
      </c>
      <c r="AS97">
        <v>132.09</v>
      </c>
      <c r="AY97" s="20">
        <v>2006</v>
      </c>
      <c r="AZ97">
        <v>129</v>
      </c>
      <c r="BA97">
        <v>7.6</v>
      </c>
      <c r="BB97">
        <v>76</v>
      </c>
      <c r="BC97">
        <v>88.51</v>
      </c>
      <c r="BD97" s="20">
        <v>2000</v>
      </c>
      <c r="BE97">
        <v>122</v>
      </c>
      <c r="BF97">
        <v>7.9</v>
      </c>
      <c r="BG97">
        <v>90</v>
      </c>
      <c r="BH97">
        <v>32.53</v>
      </c>
      <c r="BS97" s="20">
        <v>2011</v>
      </c>
      <c r="BT97">
        <v>157</v>
      </c>
      <c r="BU97">
        <v>7.8</v>
      </c>
      <c r="BV97">
        <v>82</v>
      </c>
      <c r="BW97">
        <v>0.14000000000000001</v>
      </c>
    </row>
    <row r="98" spans="1:75">
      <c r="A98">
        <v>2007</v>
      </c>
      <c r="B98">
        <v>165</v>
      </c>
      <c r="C98">
        <v>8.3000000000000007</v>
      </c>
      <c r="D98" t="str">
        <v/>
      </c>
      <c r="E98">
        <v>1.22</v>
      </c>
      <c r="F98" s="20">
        <v>1998</v>
      </c>
      <c r="G98">
        <v>127</v>
      </c>
      <c r="H98">
        <v>8</v>
      </c>
      <c r="I98">
        <v>73</v>
      </c>
      <c r="J98">
        <v>0.35</v>
      </c>
      <c r="K98" s="20">
        <v>2004</v>
      </c>
      <c r="L98">
        <v>140</v>
      </c>
      <c r="M98">
        <v>8</v>
      </c>
      <c r="N98">
        <v>64</v>
      </c>
      <c r="O98">
        <v>1.1100000000000001</v>
      </c>
      <c r="P98" s="20">
        <v>1987</v>
      </c>
      <c r="Q98">
        <v>163</v>
      </c>
      <c r="R98">
        <v>7.7</v>
      </c>
      <c r="S98">
        <v>76</v>
      </c>
      <c r="T98">
        <v>43.98</v>
      </c>
      <c r="Z98" s="20">
        <v>2014</v>
      </c>
      <c r="AA98">
        <v>132</v>
      </c>
      <c r="AB98">
        <v>7.9</v>
      </c>
      <c r="AC98">
        <v>75</v>
      </c>
      <c r="AD98">
        <v>233.92</v>
      </c>
      <c r="AO98" s="20">
        <v>2013</v>
      </c>
      <c r="AP98">
        <v>180</v>
      </c>
      <c r="AQ98">
        <v>7.7</v>
      </c>
      <c r="AR98">
        <v>90</v>
      </c>
      <c r="AS98">
        <v>2.2000000000000002</v>
      </c>
      <c r="AY98" s="20">
        <v>2002</v>
      </c>
      <c r="AZ98">
        <v>145</v>
      </c>
      <c r="BA98">
        <v>7.6</v>
      </c>
      <c r="BB98">
        <v>80</v>
      </c>
      <c r="BC98">
        <v>132.07</v>
      </c>
      <c r="BD98" s="20">
        <v>2019</v>
      </c>
      <c r="BE98">
        <v>108</v>
      </c>
      <c r="BF98">
        <v>7.9</v>
      </c>
      <c r="BG98">
        <v>58</v>
      </c>
      <c r="BH98">
        <v>33.369999999999997</v>
      </c>
      <c r="BS98" s="20">
        <v>2018</v>
      </c>
      <c r="BT98">
        <v>147</v>
      </c>
      <c r="BU98">
        <v>7.7</v>
      </c>
      <c r="BV98">
        <v>86</v>
      </c>
      <c r="BW98">
        <v>220.16</v>
      </c>
    </row>
    <row r="99" spans="1:75">
      <c r="A99">
        <v>1948</v>
      </c>
      <c r="B99">
        <v>89</v>
      </c>
      <c r="C99">
        <v>8.3000000000000007</v>
      </c>
      <c r="D99" t="str">
        <v/>
      </c>
      <c r="E99">
        <v>0.33</v>
      </c>
      <c r="F99" s="20">
        <v>2014</v>
      </c>
      <c r="G99">
        <v>160</v>
      </c>
      <c r="H99">
        <v>8</v>
      </c>
      <c r="I99" t="str">
        <v/>
      </c>
      <c r="J99">
        <v>0.9</v>
      </c>
      <c r="K99" s="20">
        <v>2009</v>
      </c>
      <c r="L99">
        <v>128</v>
      </c>
      <c r="M99">
        <v>8</v>
      </c>
      <c r="N99" t="str">
        <v/>
      </c>
      <c r="O99" t="str">
        <v/>
      </c>
      <c r="P99" s="20">
        <v>2004</v>
      </c>
      <c r="Q99">
        <v>106</v>
      </c>
      <c r="R99">
        <v>7.7</v>
      </c>
      <c r="S99">
        <v>67</v>
      </c>
      <c r="T99">
        <v>51.68</v>
      </c>
      <c r="Z99" s="20">
        <v>2000</v>
      </c>
      <c r="AA99">
        <v>122</v>
      </c>
      <c r="AB99">
        <v>7.9</v>
      </c>
      <c r="AC99">
        <v>90</v>
      </c>
      <c r="AD99">
        <v>32.53</v>
      </c>
      <c r="AO99" s="20">
        <v>2005</v>
      </c>
      <c r="AP99">
        <v>134</v>
      </c>
      <c r="AQ99">
        <v>7.7</v>
      </c>
      <c r="AR99">
        <v>87</v>
      </c>
      <c r="AS99">
        <v>83.04</v>
      </c>
      <c r="AY99" s="20">
        <v>2001</v>
      </c>
      <c r="AZ99">
        <v>104</v>
      </c>
      <c r="BA99">
        <v>7.6</v>
      </c>
      <c r="BB99">
        <v>74</v>
      </c>
      <c r="BC99">
        <v>96.52</v>
      </c>
      <c r="BD99" s="20">
        <v>2017</v>
      </c>
      <c r="BE99">
        <v>130</v>
      </c>
      <c r="BF99">
        <v>7.9</v>
      </c>
      <c r="BG99">
        <v>74</v>
      </c>
      <c r="BH99">
        <v>315.06</v>
      </c>
      <c r="BS99" s="20">
        <v>2001</v>
      </c>
      <c r="BT99">
        <v>116</v>
      </c>
      <c r="BU99">
        <v>7.7</v>
      </c>
      <c r="BV99">
        <v>74</v>
      </c>
      <c r="BW99">
        <v>183.42</v>
      </c>
    </row>
    <row r="100" spans="1:75">
      <c r="A100">
        <v>2017</v>
      </c>
      <c r="B100">
        <v>125</v>
      </c>
      <c r="C100">
        <v>8.3000000000000007</v>
      </c>
      <c r="D100" t="str">
        <v/>
      </c>
      <c r="E100" t="str">
        <v/>
      </c>
      <c r="F100" s="20">
        <v>2010</v>
      </c>
      <c r="G100">
        <v>115</v>
      </c>
      <c r="H100">
        <v>8</v>
      </c>
      <c r="I100">
        <v>71</v>
      </c>
      <c r="J100">
        <v>0.1</v>
      </c>
      <c r="K100" s="20">
        <v>1994</v>
      </c>
      <c r="L100">
        <v>160</v>
      </c>
      <c r="M100">
        <v>8</v>
      </c>
      <c r="N100" t="str">
        <v/>
      </c>
      <c r="O100" t="str">
        <v/>
      </c>
      <c r="P100" s="20">
        <v>1966</v>
      </c>
      <c r="Q100">
        <v>120</v>
      </c>
      <c r="R100">
        <v>7.7</v>
      </c>
      <c r="S100">
        <v>72</v>
      </c>
      <c r="T100">
        <v>28.35</v>
      </c>
      <c r="Z100" s="20">
        <v>2017</v>
      </c>
      <c r="AA100">
        <v>130</v>
      </c>
      <c r="AB100">
        <v>7.9</v>
      </c>
      <c r="AC100">
        <v>74</v>
      </c>
      <c r="AD100">
        <v>315.06</v>
      </c>
      <c r="AO100" s="20">
        <v>2009</v>
      </c>
      <c r="AP100">
        <v>95</v>
      </c>
      <c r="AQ100">
        <v>7.7</v>
      </c>
      <c r="AR100">
        <v>76</v>
      </c>
      <c r="AS100">
        <v>32.39</v>
      </c>
      <c r="AY100" s="20">
        <v>1963</v>
      </c>
      <c r="AZ100">
        <v>119</v>
      </c>
      <c r="BA100">
        <v>7.6</v>
      </c>
      <c r="BB100">
        <v>90</v>
      </c>
      <c r="BC100">
        <v>11.4</v>
      </c>
      <c r="BD100" s="20">
        <v>1963</v>
      </c>
      <c r="BE100">
        <v>113</v>
      </c>
      <c r="BF100">
        <v>7.9</v>
      </c>
      <c r="BG100">
        <v>83</v>
      </c>
      <c r="BH100">
        <v>13.47</v>
      </c>
      <c r="BS100" s="20">
        <v>2012</v>
      </c>
      <c r="BT100">
        <v>120</v>
      </c>
      <c r="BU100">
        <v>7.7</v>
      </c>
      <c r="BV100">
        <v>86</v>
      </c>
      <c r="BW100">
        <v>136.03</v>
      </c>
    </row>
    <row r="101" spans="1:75">
      <c r="A101">
        <v>2022</v>
      </c>
      <c r="B101">
        <v>168</v>
      </c>
      <c r="C101">
        <v>8.3000000000000007</v>
      </c>
      <c r="D101" t="str">
        <v/>
      </c>
      <c r="E101">
        <v>6.6</v>
      </c>
      <c r="F101" s="20">
        <v>1949</v>
      </c>
      <c r="G101">
        <v>106</v>
      </c>
      <c r="H101">
        <v>8</v>
      </c>
      <c r="I101" t="str">
        <v/>
      </c>
      <c r="J101" t="str">
        <v/>
      </c>
      <c r="K101" s="20">
        <v>2023</v>
      </c>
      <c r="L101">
        <v>169</v>
      </c>
      <c r="M101">
        <v>7.9</v>
      </c>
      <c r="N101">
        <v>78</v>
      </c>
      <c r="O101" t="str">
        <v/>
      </c>
      <c r="P101" s="20">
        <v>2004</v>
      </c>
      <c r="Q101">
        <v>126</v>
      </c>
      <c r="R101">
        <v>7.7</v>
      </c>
      <c r="S101">
        <v>75</v>
      </c>
      <c r="T101">
        <v>16.78</v>
      </c>
      <c r="Z101" s="20">
        <v>1982</v>
      </c>
      <c r="AA101">
        <v>115</v>
      </c>
      <c r="AB101">
        <v>7.9</v>
      </c>
      <c r="AC101">
        <v>92</v>
      </c>
      <c r="AD101">
        <v>435.11</v>
      </c>
      <c r="AO101" s="20">
        <v>2009</v>
      </c>
      <c r="AP101">
        <v>141</v>
      </c>
      <c r="AQ101">
        <v>7.7</v>
      </c>
      <c r="AR101">
        <v>63</v>
      </c>
      <c r="AS101" t="str">
        <v/>
      </c>
      <c r="AY101" s="20">
        <v>2018</v>
      </c>
      <c r="AZ101">
        <v>102</v>
      </c>
      <c r="BA101">
        <v>7.6</v>
      </c>
      <c r="BB101">
        <v>71</v>
      </c>
      <c r="BC101">
        <v>26.02</v>
      </c>
      <c r="BD101" s="20">
        <v>2001</v>
      </c>
      <c r="BE101">
        <v>90</v>
      </c>
      <c r="BF101">
        <v>7.9</v>
      </c>
      <c r="BG101">
        <v>84</v>
      </c>
      <c r="BH101">
        <v>267.67</v>
      </c>
      <c r="BS101" s="20">
        <v>1992</v>
      </c>
      <c r="BT101">
        <v>138</v>
      </c>
      <c r="BU101">
        <v>7.7</v>
      </c>
      <c r="BV101">
        <v>62</v>
      </c>
      <c r="BW101">
        <v>141.34</v>
      </c>
    </row>
    <row r="102" spans="1:75">
      <c r="A102">
        <v>2019</v>
      </c>
      <c r="B102">
        <v>143</v>
      </c>
      <c r="C102">
        <v>8.3000000000000007</v>
      </c>
      <c r="D102" t="str">
        <v/>
      </c>
      <c r="E102">
        <v>0.9</v>
      </c>
      <c r="F102" s="20">
        <v>2013</v>
      </c>
      <c r="G102">
        <v>144</v>
      </c>
      <c r="H102">
        <v>8</v>
      </c>
      <c r="I102" t="str">
        <v/>
      </c>
      <c r="J102">
        <v>1.08</v>
      </c>
      <c r="K102" s="20">
        <v>2009</v>
      </c>
      <c r="L102">
        <v>162</v>
      </c>
      <c r="M102">
        <v>7.9</v>
      </c>
      <c r="N102">
        <v>83</v>
      </c>
      <c r="O102">
        <v>760.51</v>
      </c>
      <c r="P102" s="20">
        <v>2008</v>
      </c>
      <c r="Q102">
        <v>122</v>
      </c>
      <c r="R102">
        <v>7.7</v>
      </c>
      <c r="S102">
        <v>80</v>
      </c>
      <c r="T102">
        <v>18.59</v>
      </c>
      <c r="Z102" s="20">
        <v>2001</v>
      </c>
      <c r="AA102">
        <v>90</v>
      </c>
      <c r="AB102">
        <v>7.9</v>
      </c>
      <c r="AC102">
        <v>84</v>
      </c>
      <c r="AD102">
        <v>267.67</v>
      </c>
      <c r="AO102" s="20">
        <v>1995</v>
      </c>
      <c r="AP102">
        <v>136</v>
      </c>
      <c r="AQ102">
        <v>7.7</v>
      </c>
      <c r="AR102">
        <v>84</v>
      </c>
      <c r="AS102">
        <v>43.18</v>
      </c>
      <c r="AY102" s="20">
        <v>1998</v>
      </c>
      <c r="AZ102">
        <v>100</v>
      </c>
      <c r="BA102">
        <v>7.6</v>
      </c>
      <c r="BB102">
        <v>66</v>
      </c>
      <c r="BC102">
        <v>14.38</v>
      </c>
      <c r="BD102" s="20">
        <v>2008</v>
      </c>
      <c r="BE102">
        <v>107</v>
      </c>
      <c r="BF102">
        <v>7.9</v>
      </c>
      <c r="BG102">
        <v>67</v>
      </c>
      <c r="BH102">
        <v>7.76</v>
      </c>
      <c r="BS102" s="20">
        <v>2014</v>
      </c>
      <c r="BT102">
        <v>108</v>
      </c>
      <c r="BU102">
        <v>7.7</v>
      </c>
      <c r="BV102">
        <v>78</v>
      </c>
      <c r="BW102">
        <v>25.44</v>
      </c>
    </row>
    <row r="103" spans="1:75">
      <c r="A103">
        <v>1921</v>
      </c>
      <c r="B103">
        <v>68</v>
      </c>
      <c r="C103">
        <v>8.3000000000000007</v>
      </c>
      <c r="D103" t="str">
        <v/>
      </c>
      <c r="E103">
        <v>5.45</v>
      </c>
      <c r="F103" s="20">
        <v>2023</v>
      </c>
      <c r="G103">
        <v>169</v>
      </c>
      <c r="H103">
        <v>7.9</v>
      </c>
      <c r="I103">
        <v>78</v>
      </c>
      <c r="J103" t="str">
        <v/>
      </c>
      <c r="K103" s="20">
        <v>2021</v>
      </c>
      <c r="L103">
        <v>242</v>
      </c>
      <c r="M103">
        <v>7.9</v>
      </c>
      <c r="N103">
        <v>54</v>
      </c>
      <c r="O103" t="str">
        <v/>
      </c>
      <c r="P103" s="20">
        <v>2011</v>
      </c>
      <c r="Q103">
        <v>133</v>
      </c>
      <c r="R103">
        <v>7.6</v>
      </c>
      <c r="S103">
        <v>87</v>
      </c>
      <c r="T103">
        <v>75.61</v>
      </c>
      <c r="Z103" s="20">
        <v>2012</v>
      </c>
      <c r="AA103">
        <v>127</v>
      </c>
      <c r="AB103">
        <v>7.9</v>
      </c>
      <c r="AC103">
        <v>79</v>
      </c>
      <c r="AD103">
        <v>124.99</v>
      </c>
      <c r="AO103" s="20">
        <v>2014</v>
      </c>
      <c r="AP103">
        <v>126</v>
      </c>
      <c r="AQ103">
        <v>7.7</v>
      </c>
      <c r="AR103">
        <v>69</v>
      </c>
      <c r="AS103">
        <v>124.87</v>
      </c>
      <c r="AY103" s="20">
        <v>2007</v>
      </c>
      <c r="AZ103">
        <v>114</v>
      </c>
      <c r="BA103">
        <v>7.6</v>
      </c>
      <c r="BB103">
        <v>72</v>
      </c>
      <c r="BC103">
        <v>20.3</v>
      </c>
      <c r="BD103" s="20">
        <v>1980</v>
      </c>
      <c r="BE103">
        <v>133</v>
      </c>
      <c r="BF103">
        <v>7.9</v>
      </c>
      <c r="BG103">
        <v>60</v>
      </c>
      <c r="BH103">
        <v>57.23</v>
      </c>
      <c r="BS103" s="20">
        <v>1967</v>
      </c>
      <c r="BT103">
        <v>108</v>
      </c>
      <c r="BU103">
        <v>7.7</v>
      </c>
      <c r="BV103">
        <v>81</v>
      </c>
      <c r="BW103">
        <v>17.55</v>
      </c>
    </row>
    <row r="104" spans="1:75">
      <c r="A104">
        <v>2021</v>
      </c>
      <c r="B104">
        <v>135</v>
      </c>
      <c r="C104">
        <v>8.3000000000000007</v>
      </c>
      <c r="D104" t="str">
        <v/>
      </c>
      <c r="E104" t="str">
        <v/>
      </c>
      <c r="F104" s="20">
        <v>2019</v>
      </c>
      <c r="G104">
        <v>130</v>
      </c>
      <c r="H104">
        <v>7.9</v>
      </c>
      <c r="I104">
        <v>82</v>
      </c>
      <c r="J104">
        <v>165.36</v>
      </c>
      <c r="K104" s="20">
        <v>2008</v>
      </c>
      <c r="L104">
        <v>126</v>
      </c>
      <c r="M104">
        <v>7.9</v>
      </c>
      <c r="N104">
        <v>79</v>
      </c>
      <c r="O104">
        <v>318.41000000000003</v>
      </c>
      <c r="P104" s="20">
        <v>2009</v>
      </c>
      <c r="Q104">
        <v>129</v>
      </c>
      <c r="R104">
        <v>7.6</v>
      </c>
      <c r="S104">
        <v>53</v>
      </c>
      <c r="T104">
        <v>255.96</v>
      </c>
      <c r="Z104" s="20">
        <v>1980</v>
      </c>
      <c r="AA104">
        <v>133</v>
      </c>
      <c r="AB104">
        <v>7.9</v>
      </c>
      <c r="AC104">
        <v>60</v>
      </c>
      <c r="AD104">
        <v>57.23</v>
      </c>
      <c r="AO104" s="20">
        <v>2011</v>
      </c>
      <c r="AP104">
        <v>94</v>
      </c>
      <c r="AQ104">
        <v>7.7</v>
      </c>
      <c r="AR104">
        <v>81</v>
      </c>
      <c r="AS104">
        <v>56.82</v>
      </c>
      <c r="AY104" s="20">
        <v>2011</v>
      </c>
      <c r="AZ104">
        <v>120</v>
      </c>
      <c r="BA104">
        <v>7.6</v>
      </c>
      <c r="BB104">
        <v>70</v>
      </c>
      <c r="BC104">
        <v>3.19</v>
      </c>
      <c r="BD104" s="20">
        <v>1999</v>
      </c>
      <c r="BE104">
        <v>92</v>
      </c>
      <c r="BF104">
        <v>7.9</v>
      </c>
      <c r="BG104">
        <v>88</v>
      </c>
      <c r="BH104">
        <v>245.85</v>
      </c>
      <c r="BS104" s="20">
        <v>1997</v>
      </c>
      <c r="BT104">
        <v>129</v>
      </c>
      <c r="BU104">
        <v>7.7</v>
      </c>
      <c r="BV104">
        <v>63</v>
      </c>
      <c r="BW104">
        <v>48.32</v>
      </c>
    </row>
    <row r="105" spans="1:75">
      <c r="A105">
        <v>2018</v>
      </c>
      <c r="B105">
        <v>170</v>
      </c>
      <c r="C105">
        <v>8.3000000000000007</v>
      </c>
      <c r="D105" t="str">
        <v/>
      </c>
      <c r="E105" t="str">
        <v/>
      </c>
      <c r="F105" s="20">
        <v>1993</v>
      </c>
      <c r="G105">
        <v>119</v>
      </c>
      <c r="H105">
        <v>7.9</v>
      </c>
      <c r="I105">
        <v>59</v>
      </c>
      <c r="J105">
        <v>12.28</v>
      </c>
      <c r="K105" s="20">
        <v>2009</v>
      </c>
      <c r="L105">
        <v>127</v>
      </c>
      <c r="M105">
        <v>7.9</v>
      </c>
      <c r="N105">
        <v>82</v>
      </c>
      <c r="O105">
        <v>257.73</v>
      </c>
      <c r="P105" s="20">
        <v>2019</v>
      </c>
      <c r="Q105">
        <v>126</v>
      </c>
      <c r="R105">
        <v>7.6</v>
      </c>
      <c r="S105">
        <v>73</v>
      </c>
      <c r="T105" t="str">
        <v/>
      </c>
      <c r="Z105" s="20">
        <v>1999</v>
      </c>
      <c r="AA105">
        <v>92</v>
      </c>
      <c r="AB105">
        <v>7.9</v>
      </c>
      <c r="AC105">
        <v>88</v>
      </c>
      <c r="AD105">
        <v>245.85</v>
      </c>
      <c r="AO105" s="20">
        <v>1997</v>
      </c>
      <c r="AP105">
        <v>139</v>
      </c>
      <c r="AQ105">
        <v>7.7</v>
      </c>
      <c r="AR105">
        <v>67</v>
      </c>
      <c r="AS105">
        <v>148.47999999999999</v>
      </c>
      <c r="AY105" s="20">
        <v>2004</v>
      </c>
      <c r="AZ105">
        <v>133</v>
      </c>
      <c r="BA105">
        <v>7.6</v>
      </c>
      <c r="BB105">
        <v>76</v>
      </c>
      <c r="BC105">
        <v>6.17</v>
      </c>
      <c r="BD105" s="20">
        <v>1984</v>
      </c>
      <c r="BE105">
        <v>82</v>
      </c>
      <c r="BF105">
        <v>7.9</v>
      </c>
      <c r="BG105">
        <v>92</v>
      </c>
      <c r="BH105">
        <v>4.74</v>
      </c>
      <c r="BS105" s="20">
        <v>1972</v>
      </c>
      <c r="BT105">
        <v>109</v>
      </c>
      <c r="BU105">
        <v>7.7</v>
      </c>
      <c r="BV105">
        <v>80</v>
      </c>
      <c r="BW105">
        <v>7.06</v>
      </c>
    </row>
    <row r="106" spans="1:75">
      <c r="A106">
        <v>2013</v>
      </c>
      <c r="B106">
        <v>160</v>
      </c>
      <c r="C106">
        <v>8.3000000000000007</v>
      </c>
      <c r="D106" t="str">
        <v/>
      </c>
      <c r="E106" t="str">
        <v/>
      </c>
      <c r="F106" s="20">
        <v>1948</v>
      </c>
      <c r="G106">
        <v>80</v>
      </c>
      <c r="H106">
        <v>7.9</v>
      </c>
      <c r="I106">
        <v>73</v>
      </c>
      <c r="J106" t="str">
        <v/>
      </c>
      <c r="K106" s="20">
        <v>2014</v>
      </c>
      <c r="L106">
        <v>113</v>
      </c>
      <c r="M106">
        <v>7.9</v>
      </c>
      <c r="N106">
        <v>71</v>
      </c>
      <c r="O106">
        <v>100.21</v>
      </c>
      <c r="P106" s="20">
        <v>2006</v>
      </c>
      <c r="Q106">
        <v>123</v>
      </c>
      <c r="R106">
        <v>7.6</v>
      </c>
      <c r="S106">
        <v>74</v>
      </c>
      <c r="T106">
        <v>17.61</v>
      </c>
      <c r="Z106" s="20">
        <v>1956</v>
      </c>
      <c r="AA106">
        <v>119</v>
      </c>
      <c r="AB106">
        <v>7.9</v>
      </c>
      <c r="AC106">
        <v>94</v>
      </c>
      <c r="AD106" t="str">
        <v/>
      </c>
      <c r="AO106" s="20">
        <v>1989</v>
      </c>
      <c r="AP106">
        <v>95</v>
      </c>
      <c r="AQ106">
        <v>7.7</v>
      </c>
      <c r="AR106">
        <v>76</v>
      </c>
      <c r="AS106">
        <v>92.82</v>
      </c>
      <c r="BD106" s="20">
        <v>2016</v>
      </c>
      <c r="BE106">
        <v>106</v>
      </c>
      <c r="BF106">
        <v>7.9</v>
      </c>
      <c r="BG106">
        <v>79</v>
      </c>
      <c r="BH106">
        <v>3.24</v>
      </c>
      <c r="BS106" s="20">
        <v>1982</v>
      </c>
      <c r="BT106">
        <v>93</v>
      </c>
      <c r="BU106">
        <v>7.7</v>
      </c>
      <c r="BV106">
        <v>61</v>
      </c>
      <c r="BW106">
        <v>47.21</v>
      </c>
    </row>
    <row r="107" spans="1:75">
      <c r="A107">
        <v>2007</v>
      </c>
      <c r="B107">
        <v>158</v>
      </c>
      <c r="C107">
        <v>8.1999999999999993</v>
      </c>
      <c r="D107">
        <v>93</v>
      </c>
      <c r="E107">
        <v>40.22</v>
      </c>
      <c r="F107" s="20">
        <v>2008</v>
      </c>
      <c r="G107">
        <v>107</v>
      </c>
      <c r="H107">
        <v>7.9</v>
      </c>
      <c r="I107">
        <v>67</v>
      </c>
      <c r="J107">
        <v>7.76</v>
      </c>
      <c r="K107" s="20">
        <v>2014</v>
      </c>
      <c r="L107">
        <v>132</v>
      </c>
      <c r="M107">
        <v>7.9</v>
      </c>
      <c r="N107">
        <v>75</v>
      </c>
      <c r="O107">
        <v>233.92</v>
      </c>
      <c r="P107" s="20">
        <v>2007</v>
      </c>
      <c r="Q107">
        <v>122</v>
      </c>
      <c r="R107">
        <v>7.6</v>
      </c>
      <c r="S107">
        <v>78</v>
      </c>
      <c r="T107">
        <v>0.87</v>
      </c>
      <c r="Z107" s="20">
        <v>1960</v>
      </c>
      <c r="AA107">
        <v>197</v>
      </c>
      <c r="AB107">
        <v>7.9</v>
      </c>
      <c r="AC107">
        <v>87</v>
      </c>
      <c r="AD107">
        <v>30</v>
      </c>
      <c r="AO107" s="20">
        <v>2015</v>
      </c>
      <c r="AP107">
        <v>116</v>
      </c>
      <c r="AQ107">
        <v>7.7</v>
      </c>
      <c r="AR107">
        <v>70</v>
      </c>
      <c r="AS107">
        <v>3.48</v>
      </c>
      <c r="BD107" s="20">
        <v>1971</v>
      </c>
      <c r="BE107">
        <v>91</v>
      </c>
      <c r="BF107">
        <v>7.9</v>
      </c>
      <c r="BG107">
        <v>62</v>
      </c>
      <c r="BH107" t="str">
        <v/>
      </c>
      <c r="BS107" s="20">
        <v>2004</v>
      </c>
      <c r="BT107">
        <v>108</v>
      </c>
      <c r="BU107">
        <v>7.7</v>
      </c>
      <c r="BV107">
        <v>73</v>
      </c>
      <c r="BW107">
        <v>176.24</v>
      </c>
    </row>
    <row r="108" spans="1:75">
      <c r="A108">
        <v>2007</v>
      </c>
      <c r="B108">
        <v>122</v>
      </c>
      <c r="C108">
        <v>8.1999999999999993</v>
      </c>
      <c r="D108">
        <v>92</v>
      </c>
      <c r="E108">
        <v>74.28</v>
      </c>
      <c r="F108" s="20">
        <v>2003</v>
      </c>
      <c r="G108">
        <v>138</v>
      </c>
      <c r="H108">
        <v>7.9</v>
      </c>
      <c r="I108">
        <v>84</v>
      </c>
      <c r="J108">
        <v>90.14</v>
      </c>
      <c r="K108" s="20">
        <v>2002</v>
      </c>
      <c r="L108">
        <v>119</v>
      </c>
      <c r="M108">
        <v>7.9</v>
      </c>
      <c r="N108">
        <v>68</v>
      </c>
      <c r="O108">
        <v>121.66</v>
      </c>
      <c r="P108" s="20">
        <v>1996</v>
      </c>
      <c r="Q108">
        <v>105</v>
      </c>
      <c r="R108">
        <v>7.6</v>
      </c>
      <c r="S108">
        <v>87</v>
      </c>
      <c r="T108">
        <v>35.81</v>
      </c>
      <c r="Z108" s="20">
        <v>1956</v>
      </c>
      <c r="AA108">
        <v>220</v>
      </c>
      <c r="AB108">
        <v>7.9</v>
      </c>
      <c r="AC108" t="str">
        <v/>
      </c>
      <c r="AD108">
        <v>93.74</v>
      </c>
      <c r="AO108" s="20">
        <v>2014</v>
      </c>
      <c r="AP108">
        <v>123</v>
      </c>
      <c r="AQ108">
        <v>7.7</v>
      </c>
      <c r="AR108">
        <v>71</v>
      </c>
      <c r="AS108">
        <v>35.89</v>
      </c>
      <c r="BD108" s="20">
        <v>2011</v>
      </c>
      <c r="BE108">
        <v>100</v>
      </c>
      <c r="BF108">
        <v>7.9</v>
      </c>
      <c r="BG108">
        <v>89</v>
      </c>
      <c r="BH108">
        <v>44.67</v>
      </c>
      <c r="BS108" s="20">
        <v>1978</v>
      </c>
      <c r="BT108">
        <v>91</v>
      </c>
      <c r="BU108">
        <v>7.7</v>
      </c>
      <c r="BV108">
        <v>87</v>
      </c>
      <c r="BW108">
        <v>47</v>
      </c>
    </row>
    <row r="109" spans="1:75">
      <c r="A109">
        <v>2005</v>
      </c>
      <c r="B109">
        <v>140</v>
      </c>
      <c r="C109">
        <v>8.1999999999999993</v>
      </c>
      <c r="D109">
        <v>70</v>
      </c>
      <c r="E109">
        <v>206.85</v>
      </c>
      <c r="F109" s="20">
        <v>1993</v>
      </c>
      <c r="G109">
        <v>144</v>
      </c>
      <c r="H109">
        <v>7.9</v>
      </c>
      <c r="I109">
        <v>66</v>
      </c>
      <c r="J109">
        <v>36.950000000000003</v>
      </c>
      <c r="K109" s="20">
        <v>2017</v>
      </c>
      <c r="L109">
        <v>130</v>
      </c>
      <c r="M109">
        <v>7.9</v>
      </c>
      <c r="N109">
        <v>74</v>
      </c>
      <c r="O109">
        <v>315.06</v>
      </c>
      <c r="P109" s="20">
        <v>2013</v>
      </c>
      <c r="Q109">
        <v>98</v>
      </c>
      <c r="R109">
        <v>7.6</v>
      </c>
      <c r="S109">
        <v>77</v>
      </c>
      <c r="T109">
        <v>37.71</v>
      </c>
      <c r="Z109" s="20">
        <v>2000</v>
      </c>
      <c r="AA109">
        <v>120</v>
      </c>
      <c r="AB109">
        <v>7.9</v>
      </c>
      <c r="AC109">
        <v>94</v>
      </c>
      <c r="AD109">
        <v>128.08000000000001</v>
      </c>
      <c r="AO109" s="20">
        <v>2010</v>
      </c>
      <c r="AP109">
        <v>90</v>
      </c>
      <c r="AQ109">
        <v>7.7</v>
      </c>
      <c r="AR109">
        <v>45</v>
      </c>
      <c r="AS109">
        <v>1.75</v>
      </c>
      <c r="BD109" s="20">
        <v>1983</v>
      </c>
      <c r="BE109">
        <v>93</v>
      </c>
      <c r="BF109">
        <v>7.9</v>
      </c>
      <c r="BG109">
        <v>77</v>
      </c>
      <c r="BH109">
        <v>20.61</v>
      </c>
      <c r="BS109" s="20">
        <v>2004</v>
      </c>
      <c r="BT109">
        <v>101</v>
      </c>
      <c r="BU109">
        <v>7.7</v>
      </c>
      <c r="BV109">
        <v>61</v>
      </c>
      <c r="BW109">
        <v>1.08</v>
      </c>
    </row>
    <row r="110" spans="1:75">
      <c r="A110">
        <v>1976</v>
      </c>
      <c r="B110">
        <v>114</v>
      </c>
      <c r="C110">
        <v>8.1999999999999993</v>
      </c>
      <c r="D110">
        <v>94</v>
      </c>
      <c r="E110">
        <v>28.26</v>
      </c>
      <c r="F110" s="20">
        <v>1993</v>
      </c>
      <c r="G110">
        <v>180</v>
      </c>
      <c r="H110">
        <v>7.9</v>
      </c>
      <c r="I110">
        <v>47</v>
      </c>
      <c r="J110">
        <v>4.5</v>
      </c>
      <c r="K110" s="20">
        <v>2006</v>
      </c>
      <c r="L110">
        <v>109</v>
      </c>
      <c r="M110">
        <v>7.9</v>
      </c>
      <c r="N110">
        <v>84</v>
      </c>
      <c r="O110">
        <v>35.549999999999997</v>
      </c>
      <c r="Z110" s="20">
        <v>1969</v>
      </c>
      <c r="AA110">
        <v>135</v>
      </c>
      <c r="AB110">
        <v>7.9</v>
      </c>
      <c r="AC110">
        <v>98</v>
      </c>
      <c r="AD110">
        <v>12.06</v>
      </c>
      <c r="AO110" s="20">
        <v>1967</v>
      </c>
      <c r="AP110">
        <v>100</v>
      </c>
      <c r="AQ110">
        <v>7.7</v>
      </c>
      <c r="AR110" t="str">
        <v/>
      </c>
      <c r="AS110">
        <v>0.03</v>
      </c>
      <c r="BD110" s="20">
        <v>1940</v>
      </c>
      <c r="BE110">
        <v>112</v>
      </c>
      <c r="BF110">
        <v>7.9</v>
      </c>
      <c r="BG110">
        <v>96</v>
      </c>
      <c r="BH110" t="str">
        <v/>
      </c>
      <c r="BS110" s="20">
        <v>2004</v>
      </c>
      <c r="BT110">
        <v>112</v>
      </c>
      <c r="BU110">
        <v>7.7</v>
      </c>
      <c r="BV110">
        <v>66</v>
      </c>
      <c r="BW110">
        <v>54.58</v>
      </c>
    </row>
    <row r="111" spans="1:75">
      <c r="A111">
        <v>2019</v>
      </c>
      <c r="B111">
        <v>119</v>
      </c>
      <c r="C111">
        <v>8.1999999999999993</v>
      </c>
      <c r="D111">
        <v>78</v>
      </c>
      <c r="E111">
        <v>159.22999999999999</v>
      </c>
      <c r="F111" s="20">
        <v>1995</v>
      </c>
      <c r="G111">
        <v>83</v>
      </c>
      <c r="H111">
        <v>7.9</v>
      </c>
      <c r="I111">
        <v>76</v>
      </c>
      <c r="J111">
        <v>0.52</v>
      </c>
      <c r="K111" s="20">
        <v>1980</v>
      </c>
      <c r="L111">
        <v>133</v>
      </c>
      <c r="M111">
        <v>7.9</v>
      </c>
      <c r="N111">
        <v>60</v>
      </c>
      <c r="O111">
        <v>57.23</v>
      </c>
      <c r="Z111" s="20">
        <v>2019</v>
      </c>
      <c r="AA111">
        <v>113</v>
      </c>
      <c r="AB111">
        <v>7.9</v>
      </c>
      <c r="AC111">
        <v>69</v>
      </c>
      <c r="AD111" t="str">
        <v/>
      </c>
      <c r="AO111" s="20">
        <v>1951</v>
      </c>
      <c r="AP111">
        <v>105</v>
      </c>
      <c r="AQ111">
        <v>7.7</v>
      </c>
      <c r="AR111">
        <v>91</v>
      </c>
      <c r="AS111">
        <v>0.54</v>
      </c>
      <c r="BD111" s="20">
        <v>1944</v>
      </c>
      <c r="BE111">
        <v>118</v>
      </c>
      <c r="BF111">
        <v>7.9</v>
      </c>
      <c r="BG111" t="str">
        <v/>
      </c>
      <c r="BH111" t="str">
        <v/>
      </c>
      <c r="BS111" s="20">
        <v>2013</v>
      </c>
      <c r="BT111">
        <v>91</v>
      </c>
      <c r="BU111">
        <v>7.7</v>
      </c>
      <c r="BV111">
        <v>96</v>
      </c>
      <c r="BW111">
        <v>274.08999999999997</v>
      </c>
    </row>
    <row r="112" spans="1:75">
      <c r="A112">
        <v>1995</v>
      </c>
      <c r="B112">
        <v>178</v>
      </c>
      <c r="C112">
        <v>8.1999999999999993</v>
      </c>
      <c r="D112">
        <v>73</v>
      </c>
      <c r="E112">
        <v>42.44</v>
      </c>
      <c r="F112" s="20">
        <v>2014</v>
      </c>
      <c r="G112">
        <v>150</v>
      </c>
      <c r="H112">
        <v>7.9</v>
      </c>
      <c r="I112">
        <v>71</v>
      </c>
      <c r="J112">
        <v>2.63</v>
      </c>
      <c r="K112" s="20">
        <v>2009</v>
      </c>
      <c r="L112">
        <v>112</v>
      </c>
      <c r="M112">
        <v>7.9</v>
      </c>
      <c r="N112">
        <v>81</v>
      </c>
      <c r="O112">
        <v>115.65</v>
      </c>
      <c r="Z112" s="20">
        <v>2002</v>
      </c>
      <c r="AA112">
        <v>120</v>
      </c>
      <c r="AB112">
        <v>7.9</v>
      </c>
      <c r="AC112">
        <v>85</v>
      </c>
      <c r="AD112">
        <v>53.71</v>
      </c>
      <c r="AO112" s="20">
        <v>2015</v>
      </c>
      <c r="AP112">
        <v>105</v>
      </c>
      <c r="AQ112">
        <v>7.7</v>
      </c>
      <c r="AR112">
        <v>74</v>
      </c>
      <c r="AS112">
        <v>6.74</v>
      </c>
      <c r="BD112" s="20">
        <v>2003</v>
      </c>
      <c r="BE112">
        <v>186</v>
      </c>
      <c r="BF112">
        <v>7.9</v>
      </c>
      <c r="BG112">
        <v>54</v>
      </c>
      <c r="BH112">
        <v>1.79</v>
      </c>
      <c r="BS112" s="20">
        <v>2020</v>
      </c>
      <c r="BT112">
        <v>129</v>
      </c>
      <c r="BU112">
        <v>7.7</v>
      </c>
      <c r="BV112">
        <v>76</v>
      </c>
      <c r="BW112" t="str">
        <v/>
      </c>
    </row>
    <row r="113" spans="1:75">
      <c r="A113">
        <v>1992</v>
      </c>
      <c r="B113">
        <v>130</v>
      </c>
      <c r="C113">
        <v>8.1999999999999993</v>
      </c>
      <c r="D113">
        <v>85</v>
      </c>
      <c r="E113">
        <v>101.16</v>
      </c>
      <c r="F113" s="20">
        <v>1994</v>
      </c>
      <c r="G113">
        <v>102</v>
      </c>
      <c r="H113">
        <v>7.9</v>
      </c>
      <c r="I113">
        <v>77</v>
      </c>
      <c r="J113">
        <v>2.2000000000000002</v>
      </c>
      <c r="K113" s="20">
        <v>1995</v>
      </c>
      <c r="L113">
        <v>83</v>
      </c>
      <c r="M113">
        <v>7.9</v>
      </c>
      <c r="N113">
        <v>76</v>
      </c>
      <c r="O113">
        <v>0.52</v>
      </c>
      <c r="Z113" s="20">
        <v>1933</v>
      </c>
      <c r="AA113">
        <v>100</v>
      </c>
      <c r="AB113">
        <v>7.9</v>
      </c>
      <c r="AC113">
        <v>92</v>
      </c>
      <c r="AD113">
        <v>10</v>
      </c>
      <c r="AO113" s="20">
        <v>1952</v>
      </c>
      <c r="AP113">
        <v>129</v>
      </c>
      <c r="AQ113">
        <v>7.7</v>
      </c>
      <c r="AR113">
        <v>85</v>
      </c>
      <c r="AS113">
        <v>10.55</v>
      </c>
      <c r="BD113" s="20">
        <v>1934</v>
      </c>
      <c r="BE113">
        <v>91</v>
      </c>
      <c r="BF113">
        <v>7.9</v>
      </c>
      <c r="BG113">
        <v>86</v>
      </c>
      <c r="BH113" t="str">
        <v/>
      </c>
      <c r="BS113" s="20">
        <v>2002</v>
      </c>
      <c r="BT113">
        <v>117</v>
      </c>
      <c r="BU113">
        <v>7.7</v>
      </c>
      <c r="BV113">
        <v>72</v>
      </c>
      <c r="BW113">
        <v>104.45</v>
      </c>
    </row>
    <row r="114" spans="1:75">
      <c r="A114">
        <v>1998</v>
      </c>
      <c r="B114">
        <v>103</v>
      </c>
      <c r="C114">
        <v>8.1999999999999993</v>
      </c>
      <c r="D114">
        <v>90</v>
      </c>
      <c r="E114">
        <v>125.62</v>
      </c>
      <c r="F114" s="20">
        <v>2018</v>
      </c>
      <c r="G114">
        <v>121</v>
      </c>
      <c r="H114">
        <v>7.9</v>
      </c>
      <c r="I114">
        <v>93</v>
      </c>
      <c r="J114">
        <v>3.31</v>
      </c>
      <c r="K114" s="20">
        <v>1964</v>
      </c>
      <c r="L114">
        <v>99</v>
      </c>
      <c r="M114">
        <v>7.9</v>
      </c>
      <c r="N114">
        <v>65</v>
      </c>
      <c r="O114">
        <v>14.5</v>
      </c>
      <c r="Z114" s="20">
        <v>1938</v>
      </c>
      <c r="AA114">
        <v>102</v>
      </c>
      <c r="AB114">
        <v>7.9</v>
      </c>
      <c r="AC114">
        <v>97</v>
      </c>
      <c r="AD114">
        <v>3.98</v>
      </c>
      <c r="AO114" s="20">
        <v>1997</v>
      </c>
      <c r="AP114">
        <v>96</v>
      </c>
      <c r="AQ114">
        <v>7.7</v>
      </c>
      <c r="AR114">
        <v>70</v>
      </c>
      <c r="AS114">
        <v>0.19</v>
      </c>
      <c r="BD114" s="20">
        <v>1973</v>
      </c>
      <c r="BE114">
        <v>123</v>
      </c>
      <c r="BF114">
        <v>7.9</v>
      </c>
      <c r="BG114" t="str">
        <v/>
      </c>
      <c r="BH114">
        <v>0.57999999999999996</v>
      </c>
      <c r="BS114" s="20">
        <v>1999</v>
      </c>
      <c r="BT114">
        <v>108</v>
      </c>
      <c r="BU114">
        <v>7.7</v>
      </c>
      <c r="BV114">
        <v>44</v>
      </c>
      <c r="BW114">
        <v>0.03</v>
      </c>
    </row>
    <row r="115" spans="1:75">
      <c r="A115">
        <v>2018</v>
      </c>
      <c r="B115">
        <v>130</v>
      </c>
      <c r="C115">
        <v>8.1999999999999993</v>
      </c>
      <c r="D115">
        <v>69</v>
      </c>
      <c r="E115">
        <v>85.08</v>
      </c>
      <c r="F115" s="20">
        <v>1956</v>
      </c>
      <c r="G115">
        <v>84</v>
      </c>
      <c r="H115">
        <v>7.9</v>
      </c>
      <c r="I115">
        <v>91</v>
      </c>
      <c r="J115" t="str">
        <v/>
      </c>
      <c r="K115" s="20">
        <v>2000</v>
      </c>
      <c r="L115">
        <v>120</v>
      </c>
      <c r="M115">
        <v>7.9</v>
      </c>
      <c r="N115">
        <v>94</v>
      </c>
      <c r="O115">
        <v>128.08000000000001</v>
      </c>
      <c r="Z115" s="20">
        <v>2010</v>
      </c>
      <c r="AA115">
        <v>165</v>
      </c>
      <c r="AB115">
        <v>7.9</v>
      </c>
      <c r="AC115">
        <v>50</v>
      </c>
      <c r="AD115">
        <v>4.0199999999999996</v>
      </c>
      <c r="AO115" s="20">
        <v>2012</v>
      </c>
      <c r="AP115">
        <v>111</v>
      </c>
      <c r="AQ115">
        <v>7.7</v>
      </c>
      <c r="AR115">
        <v>70</v>
      </c>
      <c r="AS115">
        <v>0.18</v>
      </c>
      <c r="BD115" s="20">
        <v>1950</v>
      </c>
      <c r="BE115">
        <v>104</v>
      </c>
      <c r="BF115">
        <v>7.9</v>
      </c>
      <c r="BG115" t="str">
        <v/>
      </c>
      <c r="BH115" t="str">
        <v/>
      </c>
      <c r="BS115" s="20">
        <v>1971</v>
      </c>
      <c r="BT115">
        <v>102</v>
      </c>
      <c r="BU115">
        <v>7.7</v>
      </c>
      <c r="BV115">
        <v>87</v>
      </c>
      <c r="BW115">
        <v>35.9</v>
      </c>
    </row>
    <row r="116" spans="1:75">
      <c r="A116">
        <v>1997</v>
      </c>
      <c r="B116">
        <v>138</v>
      </c>
      <c r="C116">
        <v>8.1999999999999993</v>
      </c>
      <c r="D116">
        <v>91</v>
      </c>
      <c r="E116">
        <v>64.62</v>
      </c>
      <c r="F116" s="20">
        <v>2000</v>
      </c>
      <c r="G116">
        <v>140</v>
      </c>
      <c r="H116">
        <v>7.9</v>
      </c>
      <c r="I116">
        <v>63</v>
      </c>
      <c r="J116">
        <v>4.18</v>
      </c>
      <c r="K116" s="20">
        <v>1969</v>
      </c>
      <c r="L116">
        <v>135</v>
      </c>
      <c r="M116">
        <v>7.9</v>
      </c>
      <c r="N116">
        <v>98</v>
      </c>
      <c r="O116">
        <v>12.06</v>
      </c>
      <c r="Z116" s="20">
        <v>1941</v>
      </c>
      <c r="AA116">
        <v>90</v>
      </c>
      <c r="AB116">
        <v>7.9</v>
      </c>
      <c r="AC116" t="str">
        <v/>
      </c>
      <c r="AD116" t="str">
        <v/>
      </c>
      <c r="AO116" s="20">
        <v>2003</v>
      </c>
      <c r="AP116">
        <v>121</v>
      </c>
      <c r="AQ116">
        <v>7.7</v>
      </c>
      <c r="AR116">
        <v>68</v>
      </c>
      <c r="AS116">
        <v>4.0599999999999996</v>
      </c>
      <c r="BD116" s="20">
        <v>1941</v>
      </c>
      <c r="BE116">
        <v>90</v>
      </c>
      <c r="BF116">
        <v>7.9</v>
      </c>
      <c r="BG116" t="str">
        <v/>
      </c>
      <c r="BH116" t="str">
        <v/>
      </c>
      <c r="BS116" s="20">
        <v>2006</v>
      </c>
      <c r="BT116">
        <v>110</v>
      </c>
      <c r="BU116">
        <v>7.7</v>
      </c>
      <c r="BV116">
        <v>53</v>
      </c>
      <c r="BW116">
        <v>22.49</v>
      </c>
    </row>
    <row r="117" spans="1:75">
      <c r="A117">
        <v>1999</v>
      </c>
      <c r="B117">
        <v>107</v>
      </c>
      <c r="C117">
        <v>8.1999999999999993</v>
      </c>
      <c r="D117">
        <v>64</v>
      </c>
      <c r="E117">
        <v>293.51</v>
      </c>
      <c r="F117" s="20">
        <v>1951</v>
      </c>
      <c r="G117">
        <v>101</v>
      </c>
      <c r="H117">
        <v>7.9</v>
      </c>
      <c r="I117">
        <v>88</v>
      </c>
      <c r="J117">
        <v>7.63</v>
      </c>
      <c r="K117" s="20">
        <v>2014</v>
      </c>
      <c r="L117">
        <v>150</v>
      </c>
      <c r="M117">
        <v>7.9</v>
      </c>
      <c r="N117">
        <v>71</v>
      </c>
      <c r="O117">
        <v>2.63</v>
      </c>
      <c r="Z117" s="20">
        <v>2022</v>
      </c>
      <c r="AA117">
        <v>139</v>
      </c>
      <c r="AB117">
        <v>7.8</v>
      </c>
      <c r="AC117">
        <v>81</v>
      </c>
      <c r="AD117">
        <v>72.86</v>
      </c>
      <c r="AO117" s="20">
        <v>1955</v>
      </c>
      <c r="AP117">
        <v>90</v>
      </c>
      <c r="AQ117">
        <v>7.7</v>
      </c>
      <c r="AR117" t="str">
        <v/>
      </c>
      <c r="AS117" t="str">
        <v/>
      </c>
      <c r="BD117" s="20">
        <v>2005</v>
      </c>
      <c r="BE117">
        <v>129</v>
      </c>
      <c r="BF117">
        <v>7.9</v>
      </c>
      <c r="BG117">
        <v>81</v>
      </c>
      <c r="BH117" t="str">
        <v/>
      </c>
      <c r="BS117" s="20">
        <v>1986</v>
      </c>
      <c r="BT117">
        <v>130</v>
      </c>
      <c r="BU117">
        <v>7.7</v>
      </c>
      <c r="BV117">
        <v>54</v>
      </c>
      <c r="BW117">
        <v>7.15</v>
      </c>
    </row>
    <row r="118" spans="1:75">
      <c r="A118">
        <v>2001</v>
      </c>
      <c r="B118">
        <v>135</v>
      </c>
      <c r="C118">
        <v>8.1999999999999993</v>
      </c>
      <c r="D118">
        <v>72</v>
      </c>
      <c r="E118">
        <v>170.74</v>
      </c>
      <c r="F118" s="20">
        <v>1970</v>
      </c>
      <c r="G118">
        <v>140</v>
      </c>
      <c r="H118">
        <v>7.9</v>
      </c>
      <c r="I118">
        <v>92</v>
      </c>
      <c r="J118">
        <v>0.37</v>
      </c>
      <c r="K118" s="20">
        <v>2002</v>
      </c>
      <c r="L118">
        <v>120</v>
      </c>
      <c r="M118">
        <v>7.9</v>
      </c>
      <c r="N118">
        <v>85</v>
      </c>
      <c r="O118">
        <v>53.71</v>
      </c>
      <c r="Z118" s="20">
        <v>1987</v>
      </c>
      <c r="AA118">
        <v>107</v>
      </c>
      <c r="AB118">
        <v>7.8</v>
      </c>
      <c r="AC118">
        <v>47</v>
      </c>
      <c r="AD118">
        <v>59.74</v>
      </c>
      <c r="AO118" s="20">
        <v>1962</v>
      </c>
      <c r="AP118">
        <v>105</v>
      </c>
      <c r="AQ118">
        <v>7.7</v>
      </c>
      <c r="AR118">
        <v>97</v>
      </c>
      <c r="AS118" t="str">
        <v/>
      </c>
      <c r="BD118" s="20">
        <v>1947</v>
      </c>
      <c r="BE118">
        <v>96</v>
      </c>
      <c r="BF118">
        <v>7.9</v>
      </c>
      <c r="BG118">
        <v>88</v>
      </c>
      <c r="BH118">
        <v>2.65</v>
      </c>
      <c r="BS118" s="20">
        <v>1964</v>
      </c>
      <c r="BT118">
        <v>110</v>
      </c>
      <c r="BU118">
        <v>7.7</v>
      </c>
      <c r="BV118">
        <v>87</v>
      </c>
      <c r="BW118">
        <v>51.08</v>
      </c>
    </row>
    <row r="119" spans="1:75">
      <c r="A119">
        <v>2020</v>
      </c>
      <c r="B119">
        <v>97</v>
      </c>
      <c r="C119">
        <v>8.1999999999999993</v>
      </c>
      <c r="D119">
        <v>88</v>
      </c>
      <c r="E119" t="str">
        <v/>
      </c>
      <c r="F119" s="20">
        <v>1946</v>
      </c>
      <c r="G119">
        <v>114</v>
      </c>
      <c r="H119">
        <v>7.9</v>
      </c>
      <c r="I119">
        <v>86</v>
      </c>
      <c r="J119">
        <v>6.54</v>
      </c>
      <c r="K119" s="20">
        <v>1938</v>
      </c>
      <c r="L119">
        <v>102</v>
      </c>
      <c r="M119">
        <v>7.9</v>
      </c>
      <c r="N119">
        <v>97</v>
      </c>
      <c r="O119">
        <v>3.98</v>
      </c>
      <c r="Z119" s="20">
        <v>2018</v>
      </c>
      <c r="AA119">
        <v>101</v>
      </c>
      <c r="AB119">
        <v>7.8</v>
      </c>
      <c r="AC119">
        <v>82</v>
      </c>
      <c r="AD119">
        <v>32.020000000000003</v>
      </c>
      <c r="AO119" s="20">
        <v>1997</v>
      </c>
      <c r="AP119">
        <v>103</v>
      </c>
      <c r="AQ119">
        <v>7.7</v>
      </c>
      <c r="AR119">
        <v>83</v>
      </c>
      <c r="AS119">
        <v>0.23</v>
      </c>
      <c r="BD119" s="20">
        <v>2009</v>
      </c>
      <c r="BE119">
        <v>144</v>
      </c>
      <c r="BF119">
        <v>7.9</v>
      </c>
      <c r="BG119" t="str">
        <v/>
      </c>
      <c r="BH119">
        <v>0.01</v>
      </c>
      <c r="BS119" s="20">
        <v>1990</v>
      </c>
      <c r="BT119">
        <v>115</v>
      </c>
      <c r="BU119">
        <v>7.7</v>
      </c>
      <c r="BV119">
        <v>66</v>
      </c>
      <c r="BW119">
        <v>5.08</v>
      </c>
    </row>
    <row r="120" spans="1:75">
      <c r="A120">
        <v>2004</v>
      </c>
      <c r="B120">
        <v>156</v>
      </c>
      <c r="C120">
        <v>8.1999999999999993</v>
      </c>
      <c r="D120">
        <v>82</v>
      </c>
      <c r="E120">
        <v>5.51</v>
      </c>
      <c r="F120" s="20">
        <v>1944</v>
      </c>
      <c r="G120">
        <v>118</v>
      </c>
      <c r="H120">
        <v>7.9</v>
      </c>
      <c r="I120" t="str">
        <v/>
      </c>
      <c r="J120" t="str">
        <v/>
      </c>
      <c r="K120" s="20">
        <v>2017</v>
      </c>
      <c r="L120">
        <v>137</v>
      </c>
      <c r="M120">
        <v>7.9</v>
      </c>
      <c r="N120">
        <v>69</v>
      </c>
      <c r="O120">
        <v>1.53</v>
      </c>
      <c r="Z120" s="20">
        <v>2012</v>
      </c>
      <c r="AA120">
        <v>169</v>
      </c>
      <c r="AB120">
        <v>7.8</v>
      </c>
      <c r="AC120">
        <v>58</v>
      </c>
      <c r="AD120">
        <v>303</v>
      </c>
      <c r="AO120" s="20">
        <v>1985</v>
      </c>
      <c r="AP120">
        <v>82</v>
      </c>
      <c r="AQ120">
        <v>7.7</v>
      </c>
      <c r="AR120">
        <v>75</v>
      </c>
      <c r="AS120">
        <v>10.63</v>
      </c>
      <c r="BD120" s="20">
        <v>1939</v>
      </c>
      <c r="BE120">
        <v>110</v>
      </c>
      <c r="BF120">
        <v>7.9</v>
      </c>
      <c r="BG120">
        <v>99</v>
      </c>
      <c r="BH120" t="str">
        <v/>
      </c>
      <c r="BS120" s="20">
        <v>2000</v>
      </c>
      <c r="BT120">
        <v>110</v>
      </c>
      <c r="BU120">
        <v>7.7</v>
      </c>
      <c r="BV120">
        <v>58</v>
      </c>
      <c r="BW120" t="str">
        <v/>
      </c>
    </row>
    <row r="121" spans="1:75">
      <c r="A121">
        <v>1939</v>
      </c>
      <c r="B121">
        <v>238</v>
      </c>
      <c r="C121">
        <v>8.1999999999999993</v>
      </c>
      <c r="D121">
        <v>97</v>
      </c>
      <c r="E121">
        <v>198.68</v>
      </c>
      <c r="F121" s="20">
        <v>1934</v>
      </c>
      <c r="G121">
        <v>91</v>
      </c>
      <c r="H121">
        <v>7.9</v>
      </c>
      <c r="I121">
        <v>86</v>
      </c>
      <c r="J121" t="str">
        <v/>
      </c>
      <c r="K121" s="20">
        <v>2015</v>
      </c>
      <c r="L121">
        <v>159</v>
      </c>
      <c r="M121">
        <v>7.9</v>
      </c>
      <c r="N121" t="str">
        <v/>
      </c>
      <c r="O121" t="str">
        <v/>
      </c>
      <c r="Z121" s="20">
        <v>2016</v>
      </c>
      <c r="AA121">
        <v>133</v>
      </c>
      <c r="AB121">
        <v>7.8</v>
      </c>
      <c r="AC121">
        <v>65</v>
      </c>
      <c r="AD121">
        <v>532.17999999999995</v>
      </c>
      <c r="AO121" s="20">
        <v>1998</v>
      </c>
      <c r="AP121">
        <v>93</v>
      </c>
      <c r="AQ121">
        <v>7.6</v>
      </c>
      <c r="AR121">
        <v>86</v>
      </c>
      <c r="AS121">
        <v>17.11</v>
      </c>
      <c r="BD121" s="20">
        <v>2007</v>
      </c>
      <c r="BE121">
        <v>138</v>
      </c>
      <c r="BF121">
        <v>7.9</v>
      </c>
      <c r="BG121" t="str">
        <v/>
      </c>
      <c r="BH121">
        <v>0.41</v>
      </c>
      <c r="BS121" s="20">
        <v>1998</v>
      </c>
      <c r="BT121">
        <v>80</v>
      </c>
      <c r="BU121">
        <v>7.7</v>
      </c>
      <c r="BV121">
        <v>77</v>
      </c>
      <c r="BW121">
        <v>7.27</v>
      </c>
    </row>
    <row r="122" spans="1:75">
      <c r="A122">
        <v>1974</v>
      </c>
      <c r="B122">
        <v>130</v>
      </c>
      <c r="C122">
        <v>8.1999999999999993</v>
      </c>
      <c r="D122">
        <v>92</v>
      </c>
      <c r="E122">
        <v>8.49</v>
      </c>
      <c r="F122" s="20">
        <v>1945</v>
      </c>
      <c r="G122">
        <v>111</v>
      </c>
      <c r="H122">
        <v>7.9</v>
      </c>
      <c r="I122">
        <v>88</v>
      </c>
      <c r="J122" t="str">
        <v/>
      </c>
      <c r="K122" s="20">
        <v>2016</v>
      </c>
      <c r="L122">
        <v>130</v>
      </c>
      <c r="M122">
        <v>7.9</v>
      </c>
      <c r="N122" t="str">
        <v/>
      </c>
      <c r="O122" t="str">
        <v/>
      </c>
      <c r="Z122" s="20">
        <v>2015</v>
      </c>
      <c r="AA122">
        <v>138</v>
      </c>
      <c r="AB122">
        <v>7.8</v>
      </c>
      <c r="AC122">
        <v>80</v>
      </c>
      <c r="AD122">
        <v>936.66</v>
      </c>
      <c r="AO122" s="20">
        <v>2018</v>
      </c>
      <c r="AP122">
        <v>136</v>
      </c>
      <c r="AQ122">
        <v>7.6</v>
      </c>
      <c r="AR122">
        <v>88</v>
      </c>
      <c r="AS122">
        <v>215.29</v>
      </c>
      <c r="BD122" s="20">
        <v>2001</v>
      </c>
      <c r="BE122">
        <v>98</v>
      </c>
      <c r="BF122">
        <v>7.9</v>
      </c>
      <c r="BG122">
        <v>84</v>
      </c>
      <c r="BH122">
        <v>1.06</v>
      </c>
      <c r="BS122" s="20">
        <v>1992</v>
      </c>
      <c r="BT122">
        <v>128</v>
      </c>
      <c r="BU122">
        <v>7.7</v>
      </c>
      <c r="BV122" t="str">
        <v/>
      </c>
      <c r="BW122" t="str">
        <v/>
      </c>
    </row>
    <row r="123" spans="1:75">
      <c r="A123">
        <v>2005</v>
      </c>
      <c r="B123">
        <v>132</v>
      </c>
      <c r="C123">
        <v>8.1999999999999993</v>
      </c>
      <c r="D123">
        <v>62</v>
      </c>
      <c r="E123">
        <v>70.510000000000005</v>
      </c>
      <c r="F123" s="20">
        <v>1967</v>
      </c>
      <c r="G123">
        <v>134</v>
      </c>
      <c r="H123">
        <v>7.9</v>
      </c>
      <c r="I123">
        <v>89</v>
      </c>
      <c r="J123" t="str">
        <v/>
      </c>
      <c r="K123" s="20">
        <v>2022</v>
      </c>
      <c r="L123">
        <v>176</v>
      </c>
      <c r="M123">
        <v>7.8</v>
      </c>
      <c r="N123">
        <v>72</v>
      </c>
      <c r="O123">
        <v>369.35</v>
      </c>
      <c r="Z123" s="20">
        <v>2006</v>
      </c>
      <c r="AA123">
        <v>139</v>
      </c>
      <c r="AB123">
        <v>7.8</v>
      </c>
      <c r="AC123">
        <v>68</v>
      </c>
      <c r="AD123">
        <v>50.87</v>
      </c>
      <c r="AO123" s="20">
        <v>2005</v>
      </c>
      <c r="AP123">
        <v>124</v>
      </c>
      <c r="AQ123">
        <v>7.6</v>
      </c>
      <c r="AR123">
        <v>72</v>
      </c>
      <c r="AS123">
        <v>23.09</v>
      </c>
      <c r="BD123" s="20">
        <v>2018</v>
      </c>
      <c r="BE123">
        <v>124</v>
      </c>
      <c r="BF123">
        <v>7.9</v>
      </c>
      <c r="BG123" t="str">
        <v/>
      </c>
      <c r="BH123" t="str">
        <v/>
      </c>
      <c r="BS123" s="20">
        <v>2006</v>
      </c>
      <c r="BT123">
        <v>145</v>
      </c>
      <c r="BU123">
        <v>7.7</v>
      </c>
      <c r="BV123">
        <v>71</v>
      </c>
      <c r="BW123">
        <v>4.4000000000000004</v>
      </c>
    </row>
    <row r="124" spans="1:75">
      <c r="A124">
        <v>2006</v>
      </c>
      <c r="B124">
        <v>118</v>
      </c>
      <c r="C124">
        <v>8.1999999999999993</v>
      </c>
      <c r="D124">
        <v>98</v>
      </c>
      <c r="E124">
        <v>37.630000000000003</v>
      </c>
      <c r="F124" s="20">
        <v>2004</v>
      </c>
      <c r="G124">
        <v>88</v>
      </c>
      <c r="H124">
        <v>7.9</v>
      </c>
      <c r="I124">
        <v>72</v>
      </c>
      <c r="J124">
        <v>0.24</v>
      </c>
      <c r="K124" s="20">
        <v>2022</v>
      </c>
      <c r="L124">
        <v>139</v>
      </c>
      <c r="M124">
        <v>7.8</v>
      </c>
      <c r="N124">
        <v>81</v>
      </c>
      <c r="O124">
        <v>72.86</v>
      </c>
      <c r="Z124" s="20">
        <v>2000</v>
      </c>
      <c r="AA124">
        <v>143</v>
      </c>
      <c r="AB124">
        <v>7.8</v>
      </c>
      <c r="AC124">
        <v>73</v>
      </c>
      <c r="AD124">
        <v>233.63</v>
      </c>
      <c r="AO124" s="20">
        <v>1995</v>
      </c>
      <c r="AP124">
        <v>135</v>
      </c>
      <c r="AQ124">
        <v>7.6</v>
      </c>
      <c r="AR124">
        <v>69</v>
      </c>
      <c r="AS124">
        <v>71.52</v>
      </c>
      <c r="BD124" s="20">
        <v>2018</v>
      </c>
      <c r="BE124">
        <v>140</v>
      </c>
      <c r="BF124">
        <v>7.9</v>
      </c>
      <c r="BG124" t="str">
        <v/>
      </c>
      <c r="BH124">
        <v>1.66</v>
      </c>
      <c r="BS124" s="20">
        <v>1988</v>
      </c>
      <c r="BT124">
        <v>107</v>
      </c>
      <c r="BU124">
        <v>7.7</v>
      </c>
      <c r="BV124" t="str">
        <v/>
      </c>
      <c r="BW124" t="str">
        <v/>
      </c>
    </row>
    <row r="125" spans="1:75">
      <c r="A125">
        <v>1963</v>
      </c>
      <c r="B125">
        <v>172</v>
      </c>
      <c r="C125">
        <v>8.1999999999999993</v>
      </c>
      <c r="D125">
        <v>86</v>
      </c>
      <c r="E125">
        <v>12.1</v>
      </c>
      <c r="F125" s="20">
        <v>2000</v>
      </c>
      <c r="G125">
        <v>114</v>
      </c>
      <c r="H125">
        <v>7.9</v>
      </c>
      <c r="I125">
        <v>80</v>
      </c>
      <c r="J125">
        <v>1.22</v>
      </c>
      <c r="K125" s="20">
        <v>2017</v>
      </c>
      <c r="L125">
        <v>106</v>
      </c>
      <c r="M125">
        <v>7.8</v>
      </c>
      <c r="N125">
        <v>94</v>
      </c>
      <c r="O125">
        <v>188.37</v>
      </c>
      <c r="Z125" s="20">
        <v>1989</v>
      </c>
      <c r="AA125">
        <v>108</v>
      </c>
      <c r="AB125">
        <v>7.8</v>
      </c>
      <c r="AC125">
        <v>57</v>
      </c>
      <c r="AD125">
        <v>118.5</v>
      </c>
      <c r="AO125" s="20">
        <v>1954</v>
      </c>
      <c r="AP125">
        <v>113</v>
      </c>
      <c r="AQ125">
        <v>7.6</v>
      </c>
      <c r="AR125">
        <v>72</v>
      </c>
      <c r="AS125" t="str">
        <v/>
      </c>
      <c r="BD125" s="20">
        <v>2022</v>
      </c>
      <c r="BE125">
        <v>139</v>
      </c>
      <c r="BF125">
        <v>7.8</v>
      </c>
      <c r="BG125">
        <v>81</v>
      </c>
      <c r="BH125">
        <v>72.86</v>
      </c>
      <c r="BS125" s="20">
        <v>1962</v>
      </c>
      <c r="BT125">
        <v>106</v>
      </c>
      <c r="BU125">
        <v>7.7</v>
      </c>
      <c r="BV125">
        <v>76</v>
      </c>
      <c r="BW125" t="str">
        <v/>
      </c>
    </row>
    <row r="126" spans="1:75">
      <c r="A126">
        <v>1980</v>
      </c>
      <c r="B126">
        <v>124</v>
      </c>
      <c r="C126">
        <v>8.1999999999999993</v>
      </c>
      <c r="D126">
        <v>78</v>
      </c>
      <c r="E126" t="str">
        <v/>
      </c>
      <c r="F126" s="20">
        <v>1958</v>
      </c>
      <c r="G126">
        <v>91</v>
      </c>
      <c r="H126">
        <v>7.9</v>
      </c>
      <c r="I126">
        <v>94</v>
      </c>
      <c r="J126">
        <v>0.11</v>
      </c>
      <c r="K126" s="20">
        <v>2019</v>
      </c>
      <c r="L126">
        <v>113</v>
      </c>
      <c r="M126">
        <v>7.8</v>
      </c>
      <c r="N126">
        <v>51</v>
      </c>
      <c r="O126">
        <v>36.47</v>
      </c>
      <c r="Z126" s="20">
        <v>2014</v>
      </c>
      <c r="AA126">
        <v>136</v>
      </c>
      <c r="AB126">
        <v>7.8</v>
      </c>
      <c r="AC126">
        <v>70</v>
      </c>
      <c r="AD126">
        <v>259.77</v>
      </c>
      <c r="AO126" s="20">
        <v>1953</v>
      </c>
      <c r="AP126">
        <v>118</v>
      </c>
      <c r="AQ126">
        <v>7.6</v>
      </c>
      <c r="AR126">
        <v>85</v>
      </c>
      <c r="AS126">
        <v>30.5</v>
      </c>
      <c r="BD126" s="20">
        <v>2006</v>
      </c>
      <c r="BE126">
        <v>101</v>
      </c>
      <c r="BF126">
        <v>7.8</v>
      </c>
      <c r="BG126">
        <v>80</v>
      </c>
      <c r="BH126">
        <v>59.89</v>
      </c>
      <c r="BS126" s="20">
        <v>1938</v>
      </c>
      <c r="BT126">
        <v>96</v>
      </c>
      <c r="BU126">
        <v>7.7</v>
      </c>
      <c r="BV126">
        <v>98</v>
      </c>
      <c r="BW126" t="str">
        <v/>
      </c>
    </row>
    <row r="127" spans="1:75">
      <c r="A127">
        <v>2009</v>
      </c>
      <c r="B127">
        <v>129</v>
      </c>
      <c r="C127">
        <v>8.1999999999999993</v>
      </c>
      <c r="D127">
        <v>80</v>
      </c>
      <c r="E127">
        <v>6.39</v>
      </c>
      <c r="F127" s="20">
        <v>1953</v>
      </c>
      <c r="G127">
        <v>89</v>
      </c>
      <c r="H127">
        <v>7.9</v>
      </c>
      <c r="I127" t="str">
        <v/>
      </c>
      <c r="J127" t="str">
        <v/>
      </c>
      <c r="K127" s="20">
        <v>2022</v>
      </c>
      <c r="L127">
        <v>148</v>
      </c>
      <c r="M127">
        <v>7.8</v>
      </c>
      <c r="N127">
        <v>76</v>
      </c>
      <c r="O127" t="str">
        <v/>
      </c>
      <c r="Z127" s="20">
        <v>2012</v>
      </c>
      <c r="AA127">
        <v>143</v>
      </c>
      <c r="AB127">
        <v>7.8</v>
      </c>
      <c r="AC127">
        <v>81</v>
      </c>
      <c r="AD127">
        <v>304.36</v>
      </c>
      <c r="AO127" s="20">
        <v>2011</v>
      </c>
      <c r="AP127">
        <v>100</v>
      </c>
      <c r="AQ127">
        <v>7.6</v>
      </c>
      <c r="AR127">
        <v>72</v>
      </c>
      <c r="AS127">
        <v>35.01</v>
      </c>
      <c r="BD127" s="20">
        <v>2012</v>
      </c>
      <c r="BE127">
        <v>94</v>
      </c>
      <c r="BF127">
        <v>7.8</v>
      </c>
      <c r="BG127">
        <v>84</v>
      </c>
      <c r="BH127">
        <v>45.51</v>
      </c>
      <c r="BS127" s="20">
        <v>2016</v>
      </c>
      <c r="BT127">
        <v>124</v>
      </c>
      <c r="BU127">
        <v>7.7</v>
      </c>
      <c r="BV127">
        <v>85</v>
      </c>
      <c r="BW127">
        <v>2.4</v>
      </c>
    </row>
    <row r="128" spans="1:75">
      <c r="A128">
        <v>1965</v>
      </c>
      <c r="B128">
        <v>132</v>
      </c>
      <c r="C128">
        <v>8.1999999999999993</v>
      </c>
      <c r="D128">
        <v>74</v>
      </c>
      <c r="E128">
        <v>15</v>
      </c>
      <c r="F128" s="20">
        <v>2015</v>
      </c>
      <c r="G128">
        <v>159</v>
      </c>
      <c r="H128">
        <v>7.9</v>
      </c>
      <c r="I128" t="str">
        <v/>
      </c>
      <c r="J128" t="str">
        <v/>
      </c>
      <c r="K128" s="20">
        <v>2011</v>
      </c>
      <c r="L128">
        <v>100</v>
      </c>
      <c r="M128">
        <v>7.8</v>
      </c>
      <c r="N128">
        <v>78</v>
      </c>
      <c r="O128">
        <v>35.06</v>
      </c>
      <c r="Z128" s="20">
        <v>2014</v>
      </c>
      <c r="AA128">
        <v>102</v>
      </c>
      <c r="AB128">
        <v>7.8</v>
      </c>
      <c r="AC128">
        <v>74</v>
      </c>
      <c r="AD128">
        <v>222.53</v>
      </c>
      <c r="AO128" s="20">
        <v>2004</v>
      </c>
      <c r="AP128">
        <v>133</v>
      </c>
      <c r="AQ128">
        <v>7.6</v>
      </c>
      <c r="AR128">
        <v>76</v>
      </c>
      <c r="AS128">
        <v>6.17</v>
      </c>
      <c r="BD128" s="20">
        <v>1985</v>
      </c>
      <c r="BE128">
        <v>97</v>
      </c>
      <c r="BF128">
        <v>7.8</v>
      </c>
      <c r="BG128">
        <v>66</v>
      </c>
      <c r="BH128">
        <v>45.88</v>
      </c>
      <c r="BS128" s="20">
        <v>2010</v>
      </c>
      <c r="BT128">
        <v>106</v>
      </c>
      <c r="BU128">
        <v>7.7</v>
      </c>
      <c r="BV128" t="str">
        <v/>
      </c>
      <c r="BW128" t="str">
        <v/>
      </c>
    </row>
    <row r="129" spans="1:75">
      <c r="A129">
        <v>1985</v>
      </c>
      <c r="B129">
        <v>162</v>
      </c>
      <c r="C129">
        <v>8.1999999999999993</v>
      </c>
      <c r="D129">
        <v>97</v>
      </c>
      <c r="E129">
        <v>4.1399999999999997</v>
      </c>
      <c r="F129" s="20">
        <v>2022</v>
      </c>
      <c r="G129">
        <v>176</v>
      </c>
      <c r="H129">
        <v>7.8</v>
      </c>
      <c r="I129">
        <v>72</v>
      </c>
      <c r="J129">
        <v>369.35</v>
      </c>
      <c r="K129" s="20">
        <v>2007</v>
      </c>
      <c r="L129">
        <v>121</v>
      </c>
      <c r="M129">
        <v>7.8</v>
      </c>
      <c r="N129">
        <v>81</v>
      </c>
      <c r="O129">
        <v>23.64</v>
      </c>
      <c r="Z129" s="20">
        <v>2022</v>
      </c>
      <c r="AA129">
        <v>147</v>
      </c>
      <c r="AB129">
        <v>7.8</v>
      </c>
      <c r="AC129">
        <v>66</v>
      </c>
      <c r="AD129" t="str">
        <v/>
      </c>
      <c r="BD129" s="20">
        <v>2019</v>
      </c>
      <c r="BE129">
        <v>113</v>
      </c>
      <c r="BF129">
        <v>7.8</v>
      </c>
      <c r="BG129">
        <v>51</v>
      </c>
      <c r="BH129">
        <v>36.47</v>
      </c>
      <c r="BS129" s="20">
        <v>2001</v>
      </c>
      <c r="BT129">
        <v>120</v>
      </c>
      <c r="BU129">
        <v>7.7</v>
      </c>
      <c r="BV129">
        <v>60</v>
      </c>
      <c r="BW129">
        <v>0.14000000000000001</v>
      </c>
    </row>
    <row r="130" spans="1:75">
      <c r="A130">
        <v>2022</v>
      </c>
      <c r="B130">
        <v>140</v>
      </c>
      <c r="C130">
        <v>8.1999999999999993</v>
      </c>
      <c r="D130" t="str">
        <v/>
      </c>
      <c r="E130" t="str">
        <v/>
      </c>
      <c r="F130" s="20">
        <v>1993</v>
      </c>
      <c r="G130">
        <v>121</v>
      </c>
      <c r="H130">
        <v>7.8</v>
      </c>
      <c r="I130">
        <v>80</v>
      </c>
      <c r="J130">
        <v>17.27</v>
      </c>
      <c r="K130" s="20">
        <v>2022</v>
      </c>
      <c r="L130">
        <v>187</v>
      </c>
      <c r="M130">
        <v>7.8</v>
      </c>
      <c r="N130">
        <v>83</v>
      </c>
      <c r="O130">
        <v>14.5</v>
      </c>
      <c r="Z130" s="20">
        <v>2005</v>
      </c>
      <c r="AA130">
        <v>119</v>
      </c>
      <c r="AB130">
        <v>7.8</v>
      </c>
      <c r="AC130">
        <v>74</v>
      </c>
      <c r="AD130">
        <v>25.51</v>
      </c>
      <c r="BD130" s="20">
        <v>2015</v>
      </c>
      <c r="BE130">
        <v>130</v>
      </c>
      <c r="BF130">
        <v>7.8</v>
      </c>
      <c r="BG130">
        <v>81</v>
      </c>
      <c r="BH130">
        <v>70.260000000000005</v>
      </c>
      <c r="BS130" s="20">
        <v>2004</v>
      </c>
      <c r="BT130">
        <v>103</v>
      </c>
      <c r="BU130">
        <v>7.6</v>
      </c>
      <c r="BV130">
        <v>46</v>
      </c>
      <c r="BW130">
        <v>56</v>
      </c>
    </row>
    <row r="131" spans="1:75">
      <c r="A131">
        <v>1950</v>
      </c>
      <c r="B131">
        <v>138</v>
      </c>
      <c r="C131">
        <v>8.1999999999999993</v>
      </c>
      <c r="D131">
        <v>98</v>
      </c>
      <c r="E131">
        <v>0.01</v>
      </c>
      <c r="F131" s="20">
        <v>2019</v>
      </c>
      <c r="G131">
        <v>113</v>
      </c>
      <c r="H131">
        <v>7.8</v>
      </c>
      <c r="I131">
        <v>51</v>
      </c>
      <c r="J131">
        <v>36.47</v>
      </c>
      <c r="K131" s="20">
        <v>1984</v>
      </c>
      <c r="L131">
        <v>105</v>
      </c>
      <c r="M131">
        <v>7.8</v>
      </c>
      <c r="N131">
        <v>71</v>
      </c>
      <c r="O131">
        <v>238.63</v>
      </c>
      <c r="Z131" s="20">
        <v>1973</v>
      </c>
      <c r="AA131">
        <v>114</v>
      </c>
      <c r="AB131">
        <v>7.8</v>
      </c>
      <c r="AC131">
        <v>76</v>
      </c>
      <c r="AD131">
        <v>0.06</v>
      </c>
      <c r="BD131" s="20">
        <v>2007</v>
      </c>
      <c r="BE131">
        <v>121</v>
      </c>
      <c r="BF131">
        <v>7.8</v>
      </c>
      <c r="BG131">
        <v>81</v>
      </c>
      <c r="BH131">
        <v>23.64</v>
      </c>
      <c r="BS131" s="20">
        <v>2004</v>
      </c>
      <c r="BT131">
        <v>113</v>
      </c>
      <c r="BU131">
        <v>7.6</v>
      </c>
      <c r="BV131">
        <v>30</v>
      </c>
      <c r="BW131">
        <v>57.94</v>
      </c>
    </row>
    <row r="132" spans="1:75">
      <c r="A132">
        <v>2017</v>
      </c>
      <c r="B132">
        <v>167</v>
      </c>
      <c r="C132">
        <v>8.1999999999999993</v>
      </c>
      <c r="D132" t="str">
        <v/>
      </c>
      <c r="E132">
        <v>20.190000000000001</v>
      </c>
      <c r="F132" s="20">
        <v>2015</v>
      </c>
      <c r="G132">
        <v>168</v>
      </c>
      <c r="H132">
        <v>7.8</v>
      </c>
      <c r="I132">
        <v>68</v>
      </c>
      <c r="J132">
        <v>54.12</v>
      </c>
      <c r="K132" s="20">
        <v>1987</v>
      </c>
      <c r="L132">
        <v>107</v>
      </c>
      <c r="M132">
        <v>7.8</v>
      </c>
      <c r="N132">
        <v>47</v>
      </c>
      <c r="O132">
        <v>59.74</v>
      </c>
      <c r="Z132" s="20">
        <v>1983</v>
      </c>
      <c r="AA132">
        <v>193</v>
      </c>
      <c r="AB132">
        <v>7.8</v>
      </c>
      <c r="AC132">
        <v>91</v>
      </c>
      <c r="AD132">
        <v>21.5</v>
      </c>
      <c r="BD132" s="20">
        <v>2013</v>
      </c>
      <c r="BE132">
        <v>123</v>
      </c>
      <c r="BF132">
        <v>7.8</v>
      </c>
      <c r="BG132">
        <v>55</v>
      </c>
      <c r="BH132">
        <v>15.32</v>
      </c>
      <c r="BS132" s="20">
        <v>2016</v>
      </c>
      <c r="BT132">
        <v>102</v>
      </c>
      <c r="BU132">
        <v>7.6</v>
      </c>
      <c r="BV132">
        <v>88</v>
      </c>
      <c r="BW132">
        <v>26.86</v>
      </c>
    </row>
    <row r="133" spans="1:75">
      <c r="A133">
        <v>1950</v>
      </c>
      <c r="B133">
        <v>88</v>
      </c>
      <c r="C133">
        <v>8.1999999999999993</v>
      </c>
      <c r="D133">
        <v>98</v>
      </c>
      <c r="E133">
        <v>0.1</v>
      </c>
      <c r="F133" s="20">
        <v>2019</v>
      </c>
      <c r="G133">
        <v>209</v>
      </c>
      <c r="H133">
        <v>7.8</v>
      </c>
      <c r="I133">
        <v>94</v>
      </c>
      <c r="J133">
        <v>7</v>
      </c>
      <c r="K133" s="20">
        <v>2016</v>
      </c>
      <c r="L133">
        <v>133</v>
      </c>
      <c r="M133">
        <v>7.8</v>
      </c>
      <c r="N133">
        <v>65</v>
      </c>
      <c r="O133">
        <v>532.17999999999995</v>
      </c>
      <c r="Z133" s="20">
        <v>2006</v>
      </c>
      <c r="AA133">
        <v>117</v>
      </c>
      <c r="AB133">
        <v>7.8</v>
      </c>
      <c r="AC133">
        <v>64</v>
      </c>
      <c r="AD133">
        <v>2.2800000000000002</v>
      </c>
      <c r="BD133" s="20">
        <v>1984</v>
      </c>
      <c r="BE133">
        <v>105</v>
      </c>
      <c r="BF133">
        <v>7.8</v>
      </c>
      <c r="BG133">
        <v>71</v>
      </c>
      <c r="BH133">
        <v>238.63</v>
      </c>
      <c r="BS133" s="20">
        <v>2007</v>
      </c>
      <c r="BT133">
        <v>100</v>
      </c>
      <c r="BU133">
        <v>7.6</v>
      </c>
      <c r="BV133">
        <v>83</v>
      </c>
      <c r="BW133">
        <v>17.11</v>
      </c>
    </row>
    <row r="134" spans="1:75">
      <c r="A134">
        <v>1948</v>
      </c>
      <c r="B134">
        <v>126</v>
      </c>
      <c r="C134">
        <v>8.1999999999999993</v>
      </c>
      <c r="D134">
        <v>98</v>
      </c>
      <c r="E134">
        <v>5.01</v>
      </c>
      <c r="F134" s="20">
        <v>2011</v>
      </c>
      <c r="G134">
        <v>158</v>
      </c>
      <c r="H134">
        <v>7.8</v>
      </c>
      <c r="I134">
        <v>71</v>
      </c>
      <c r="J134">
        <v>102.52</v>
      </c>
      <c r="K134" s="20">
        <v>2015</v>
      </c>
      <c r="L134">
        <v>138</v>
      </c>
      <c r="M134">
        <v>7.8</v>
      </c>
      <c r="N134">
        <v>80</v>
      </c>
      <c r="O134">
        <v>936.66</v>
      </c>
      <c r="Z134" s="20">
        <v>2017</v>
      </c>
      <c r="AA134">
        <v>103</v>
      </c>
      <c r="AB134">
        <v>7.8</v>
      </c>
      <c r="AC134">
        <v>88</v>
      </c>
      <c r="AD134">
        <v>40.44</v>
      </c>
      <c r="BD134" s="20">
        <v>1993</v>
      </c>
      <c r="BE134">
        <v>101</v>
      </c>
      <c r="BF134">
        <v>7.8</v>
      </c>
      <c r="BG134">
        <v>55</v>
      </c>
      <c r="BH134">
        <v>32.42</v>
      </c>
      <c r="BS134" s="20">
        <v>2001</v>
      </c>
      <c r="BT134">
        <v>104</v>
      </c>
      <c r="BU134">
        <v>7.6</v>
      </c>
      <c r="BV134">
        <v>74</v>
      </c>
      <c r="BW134">
        <v>96.52</v>
      </c>
    </row>
    <row r="135" spans="1:75">
      <c r="A135">
        <v>1961</v>
      </c>
      <c r="B135">
        <v>110</v>
      </c>
      <c r="C135">
        <v>8.1999999999999993</v>
      </c>
      <c r="D135">
        <v>93</v>
      </c>
      <c r="E135" t="str">
        <v/>
      </c>
      <c r="F135" s="20">
        <v>2014</v>
      </c>
      <c r="G135">
        <v>117</v>
      </c>
      <c r="H135">
        <v>7.8</v>
      </c>
      <c r="I135">
        <v>76</v>
      </c>
      <c r="J135">
        <v>32.380000000000003</v>
      </c>
      <c r="K135" s="20">
        <v>2006</v>
      </c>
      <c r="L135">
        <v>139</v>
      </c>
      <c r="M135">
        <v>7.8</v>
      </c>
      <c r="N135">
        <v>68</v>
      </c>
      <c r="O135">
        <v>50.87</v>
      </c>
      <c r="Z135" s="20">
        <v>2014</v>
      </c>
      <c r="AA135">
        <v>102</v>
      </c>
      <c r="AB135">
        <v>7.8</v>
      </c>
      <c r="AC135">
        <v>77</v>
      </c>
      <c r="AD135">
        <v>177</v>
      </c>
      <c r="BD135" s="20">
        <v>2018</v>
      </c>
      <c r="BE135">
        <v>101</v>
      </c>
      <c r="BF135">
        <v>7.8</v>
      </c>
      <c r="BG135">
        <v>82</v>
      </c>
      <c r="BH135">
        <v>32.020000000000003</v>
      </c>
      <c r="BS135" s="20">
        <v>1987</v>
      </c>
      <c r="BT135">
        <v>109</v>
      </c>
      <c r="BU135">
        <v>7.6</v>
      </c>
      <c r="BV135">
        <v>68</v>
      </c>
      <c r="BW135">
        <v>65.209999999999994</v>
      </c>
    </row>
    <row r="136" spans="1:75">
      <c r="A136">
        <v>2015</v>
      </c>
      <c r="B136">
        <v>163</v>
      </c>
      <c r="C136">
        <v>8.1999999999999993</v>
      </c>
      <c r="D136" t="str">
        <v/>
      </c>
      <c r="E136">
        <v>0.74</v>
      </c>
      <c r="F136" s="20">
        <v>1993</v>
      </c>
      <c r="G136">
        <v>130</v>
      </c>
      <c r="H136">
        <v>7.8</v>
      </c>
      <c r="I136">
        <v>87</v>
      </c>
      <c r="J136">
        <v>183.88</v>
      </c>
      <c r="K136" s="20">
        <v>1993</v>
      </c>
      <c r="L136">
        <v>130</v>
      </c>
      <c r="M136">
        <v>7.8</v>
      </c>
      <c r="N136">
        <v>87</v>
      </c>
      <c r="O136">
        <v>183.88</v>
      </c>
      <c r="Z136" s="20">
        <v>2016</v>
      </c>
      <c r="AA136">
        <v>101</v>
      </c>
      <c r="AB136">
        <v>7.8</v>
      </c>
      <c r="AC136">
        <v>81</v>
      </c>
      <c r="AD136">
        <v>5.2</v>
      </c>
      <c r="BD136" s="20">
        <v>1986</v>
      </c>
      <c r="BE136">
        <v>103</v>
      </c>
      <c r="BF136">
        <v>7.8</v>
      </c>
      <c r="BG136">
        <v>61</v>
      </c>
      <c r="BH136">
        <v>70.14</v>
      </c>
      <c r="BS136" s="20">
        <v>2018</v>
      </c>
      <c r="BT136">
        <v>102</v>
      </c>
      <c r="BU136">
        <v>7.6</v>
      </c>
      <c r="BV136">
        <v>71</v>
      </c>
      <c r="BW136">
        <v>26.02</v>
      </c>
    </row>
    <row r="137" spans="1:75">
      <c r="A137">
        <v>2018</v>
      </c>
      <c r="B137">
        <v>104</v>
      </c>
      <c r="C137">
        <v>8.1999999999999993</v>
      </c>
      <c r="D137" t="str">
        <v/>
      </c>
      <c r="E137" t="str">
        <v/>
      </c>
      <c r="F137" s="20">
        <v>2007</v>
      </c>
      <c r="G137">
        <v>157</v>
      </c>
      <c r="H137">
        <v>7.8</v>
      </c>
      <c r="I137">
        <v>76</v>
      </c>
      <c r="J137">
        <v>130.16</v>
      </c>
      <c r="K137" s="20">
        <v>2016</v>
      </c>
      <c r="L137">
        <v>147</v>
      </c>
      <c r="M137">
        <v>7.8</v>
      </c>
      <c r="N137">
        <v>75</v>
      </c>
      <c r="O137">
        <v>408.08</v>
      </c>
      <c r="Z137" s="20">
        <v>1972</v>
      </c>
      <c r="AA137">
        <v>95</v>
      </c>
      <c r="AB137">
        <v>7.8</v>
      </c>
      <c r="AC137" t="str">
        <v/>
      </c>
      <c r="AD137" t="str">
        <v/>
      </c>
      <c r="BD137" s="20">
        <v>1989</v>
      </c>
      <c r="BE137">
        <v>108</v>
      </c>
      <c r="BF137">
        <v>7.8</v>
      </c>
      <c r="BG137">
        <v>57</v>
      </c>
      <c r="BH137">
        <v>118.5</v>
      </c>
      <c r="BS137" s="20">
        <v>2011</v>
      </c>
      <c r="BT137">
        <v>101</v>
      </c>
      <c r="BU137">
        <v>7.6</v>
      </c>
      <c r="BV137">
        <v>73</v>
      </c>
      <c r="BW137">
        <v>4.1100000000000003</v>
      </c>
    </row>
    <row r="138" spans="1:75">
      <c r="A138">
        <v>2011</v>
      </c>
      <c r="B138">
        <v>155</v>
      </c>
      <c r="C138">
        <v>8.1999999999999993</v>
      </c>
      <c r="D138" t="str">
        <v/>
      </c>
      <c r="E138">
        <v>3.11</v>
      </c>
      <c r="F138" s="20">
        <v>1987</v>
      </c>
      <c r="G138">
        <v>119</v>
      </c>
      <c r="H138">
        <v>7.8</v>
      </c>
      <c r="I138">
        <v>79</v>
      </c>
      <c r="J138">
        <v>76.27</v>
      </c>
      <c r="K138" s="20">
        <v>2008</v>
      </c>
      <c r="L138">
        <v>90</v>
      </c>
      <c r="M138">
        <v>7.8</v>
      </c>
      <c r="N138">
        <v>51</v>
      </c>
      <c r="O138">
        <v>145</v>
      </c>
      <c r="Z138" s="20">
        <v>2006</v>
      </c>
      <c r="AA138">
        <v>141</v>
      </c>
      <c r="AB138">
        <v>7.8</v>
      </c>
      <c r="AC138">
        <v>89</v>
      </c>
      <c r="AD138">
        <v>13.76</v>
      </c>
      <c r="BD138" s="20">
        <v>2021</v>
      </c>
      <c r="BE138">
        <v>128</v>
      </c>
      <c r="BF138">
        <v>7.8</v>
      </c>
      <c r="BG138">
        <v>90</v>
      </c>
      <c r="BH138" t="str">
        <v/>
      </c>
      <c r="BS138" s="20">
        <v>1973</v>
      </c>
      <c r="BT138">
        <v>102</v>
      </c>
      <c r="BU138">
        <v>7.6</v>
      </c>
      <c r="BV138">
        <v>83</v>
      </c>
      <c r="BW138">
        <v>25</v>
      </c>
    </row>
    <row r="139" spans="1:75">
      <c r="A139">
        <v>2019</v>
      </c>
      <c r="B139">
        <v>132</v>
      </c>
      <c r="C139">
        <v>8.1999999999999993</v>
      </c>
      <c r="D139" t="str">
        <v/>
      </c>
      <c r="E139" t="str">
        <v/>
      </c>
      <c r="F139" s="20">
        <v>2008</v>
      </c>
      <c r="G139">
        <v>90</v>
      </c>
      <c r="H139">
        <v>7.8</v>
      </c>
      <c r="I139">
        <v>51</v>
      </c>
      <c r="J139">
        <v>145</v>
      </c>
      <c r="K139" s="20">
        <v>2014</v>
      </c>
      <c r="L139">
        <v>136</v>
      </c>
      <c r="M139">
        <v>7.8</v>
      </c>
      <c r="N139">
        <v>70</v>
      </c>
      <c r="O139">
        <v>259.77</v>
      </c>
      <c r="Z139" s="20">
        <v>1944</v>
      </c>
      <c r="AA139">
        <v>100</v>
      </c>
      <c r="AB139">
        <v>7.8</v>
      </c>
      <c r="AC139">
        <v>90</v>
      </c>
      <c r="AD139" t="str">
        <v/>
      </c>
      <c r="BD139" s="20">
        <v>2016</v>
      </c>
      <c r="BE139">
        <v>118</v>
      </c>
      <c r="BF139">
        <v>7.8</v>
      </c>
      <c r="BG139">
        <v>72</v>
      </c>
      <c r="BH139">
        <v>5.88</v>
      </c>
      <c r="BS139" s="20">
        <v>2005</v>
      </c>
      <c r="BT139">
        <v>124</v>
      </c>
      <c r="BU139">
        <v>7.6</v>
      </c>
      <c r="BV139">
        <v>72</v>
      </c>
      <c r="BW139">
        <v>23.09</v>
      </c>
    </row>
    <row r="140" spans="1:75">
      <c r="A140">
        <v>1955</v>
      </c>
      <c r="B140">
        <v>125</v>
      </c>
      <c r="C140">
        <v>8.1999999999999993</v>
      </c>
      <c r="D140" t="str">
        <v/>
      </c>
      <c r="E140">
        <v>0.54</v>
      </c>
      <c r="F140" s="20">
        <v>2013</v>
      </c>
      <c r="G140">
        <v>134</v>
      </c>
      <c r="H140">
        <v>7.8</v>
      </c>
      <c r="I140">
        <v>82</v>
      </c>
      <c r="J140">
        <v>107.1</v>
      </c>
      <c r="K140" s="20">
        <v>2012</v>
      </c>
      <c r="L140">
        <v>143</v>
      </c>
      <c r="M140">
        <v>7.8</v>
      </c>
      <c r="N140">
        <v>81</v>
      </c>
      <c r="O140">
        <v>304.36</v>
      </c>
      <c r="Z140" s="20">
        <v>1939</v>
      </c>
      <c r="AA140">
        <v>96</v>
      </c>
      <c r="AB140">
        <v>7.8</v>
      </c>
      <c r="AC140">
        <v>93</v>
      </c>
      <c r="AD140" t="str">
        <v/>
      </c>
      <c r="BD140" s="20">
        <v>1964</v>
      </c>
      <c r="BE140">
        <v>139</v>
      </c>
      <c r="BF140">
        <v>7.8</v>
      </c>
      <c r="BG140">
        <v>88</v>
      </c>
      <c r="BH140">
        <v>102.27</v>
      </c>
      <c r="BS140" s="20">
        <v>1995</v>
      </c>
      <c r="BT140">
        <v>128</v>
      </c>
      <c r="BU140">
        <v>7.6</v>
      </c>
      <c r="BV140">
        <v>58</v>
      </c>
      <c r="BW140">
        <v>100.01</v>
      </c>
    </row>
    <row r="141" spans="1:75">
      <c r="A141">
        <v>1969</v>
      </c>
      <c r="B141">
        <v>127</v>
      </c>
      <c r="C141">
        <v>8.1999999999999993</v>
      </c>
      <c r="D141">
        <v>86</v>
      </c>
      <c r="E141">
        <v>0.08</v>
      </c>
      <c r="F141" s="20">
        <v>1991</v>
      </c>
      <c r="G141">
        <v>112</v>
      </c>
      <c r="H141">
        <v>7.8</v>
      </c>
      <c r="I141">
        <v>76</v>
      </c>
      <c r="J141">
        <v>57.5</v>
      </c>
      <c r="K141" s="20">
        <v>2013</v>
      </c>
      <c r="L141">
        <v>134</v>
      </c>
      <c r="M141">
        <v>7.8</v>
      </c>
      <c r="N141">
        <v>82</v>
      </c>
      <c r="O141">
        <v>107.1</v>
      </c>
      <c r="Z141" s="20">
        <v>1993</v>
      </c>
      <c r="AA141">
        <v>76</v>
      </c>
      <c r="AB141">
        <v>7.8</v>
      </c>
      <c r="AC141">
        <v>65</v>
      </c>
      <c r="AD141">
        <v>5.62</v>
      </c>
      <c r="BD141" s="20">
        <v>1982</v>
      </c>
      <c r="BE141">
        <v>109</v>
      </c>
      <c r="BF141">
        <v>7.8</v>
      </c>
      <c r="BG141">
        <v>73</v>
      </c>
      <c r="BH141">
        <v>2.5</v>
      </c>
      <c r="BS141" s="20">
        <v>1991</v>
      </c>
      <c r="BT141">
        <v>116</v>
      </c>
      <c r="BU141">
        <v>7.6</v>
      </c>
      <c r="BV141">
        <v>69</v>
      </c>
      <c r="BW141">
        <v>6.15</v>
      </c>
    </row>
    <row r="142" spans="1:75">
      <c r="A142">
        <v>1953</v>
      </c>
      <c r="B142">
        <v>136</v>
      </c>
      <c r="C142">
        <v>8.1999999999999993</v>
      </c>
      <c r="D142">
        <v>100</v>
      </c>
      <c r="E142" t="str">
        <v/>
      </c>
      <c r="F142" s="20">
        <v>2010</v>
      </c>
      <c r="G142">
        <v>144</v>
      </c>
      <c r="H142">
        <v>7.8</v>
      </c>
      <c r="I142">
        <v>67</v>
      </c>
      <c r="J142">
        <v>0.13</v>
      </c>
      <c r="K142" s="20">
        <v>2003</v>
      </c>
      <c r="L142">
        <v>154</v>
      </c>
      <c r="M142">
        <v>7.8</v>
      </c>
      <c r="N142">
        <v>55</v>
      </c>
      <c r="O142">
        <v>111.11</v>
      </c>
      <c r="Z142" s="20">
        <v>1993</v>
      </c>
      <c r="AA142">
        <v>94</v>
      </c>
      <c r="AB142">
        <v>7.8</v>
      </c>
      <c r="AC142" t="str">
        <v/>
      </c>
      <c r="AD142" t="str">
        <v/>
      </c>
      <c r="BD142" s="20">
        <v>2017</v>
      </c>
      <c r="BE142">
        <v>103</v>
      </c>
      <c r="BF142">
        <v>7.8</v>
      </c>
      <c r="BG142">
        <v>88</v>
      </c>
      <c r="BH142">
        <v>40.44</v>
      </c>
      <c r="BS142" s="20">
        <v>2003</v>
      </c>
      <c r="BT142">
        <v>124</v>
      </c>
      <c r="BU142">
        <v>7.6</v>
      </c>
      <c r="BV142">
        <v>70</v>
      </c>
      <c r="BW142">
        <v>16.29</v>
      </c>
    </row>
    <row r="143" spans="1:75">
      <c r="A143">
        <v>1997</v>
      </c>
      <c r="B143">
        <v>89</v>
      </c>
      <c r="C143">
        <v>8.1999999999999993</v>
      </c>
      <c r="D143">
        <v>77</v>
      </c>
      <c r="E143">
        <v>0.93</v>
      </c>
      <c r="F143" s="20">
        <v>1988</v>
      </c>
      <c r="G143">
        <v>128</v>
      </c>
      <c r="H143">
        <v>7.8</v>
      </c>
      <c r="I143">
        <v>65</v>
      </c>
      <c r="J143">
        <v>34.6</v>
      </c>
      <c r="K143" s="20">
        <v>2014</v>
      </c>
      <c r="L143">
        <v>102</v>
      </c>
      <c r="M143">
        <v>7.8</v>
      </c>
      <c r="N143">
        <v>74</v>
      </c>
      <c r="O143">
        <v>222.53</v>
      </c>
      <c r="Z143" s="20">
        <v>1975</v>
      </c>
      <c r="AA143">
        <v>129</v>
      </c>
      <c r="AB143">
        <v>7.8</v>
      </c>
      <c r="AC143">
        <v>91</v>
      </c>
      <c r="AD143" t="str">
        <v/>
      </c>
      <c r="BD143" s="20">
        <v>2014</v>
      </c>
      <c r="BE143">
        <v>119</v>
      </c>
      <c r="BF143">
        <v>7.8</v>
      </c>
      <c r="BG143">
        <v>79</v>
      </c>
      <c r="BH143" t="str">
        <v/>
      </c>
      <c r="BS143" s="20">
        <v>1974</v>
      </c>
      <c r="BT143">
        <v>104</v>
      </c>
      <c r="BU143">
        <v>7.6</v>
      </c>
      <c r="BV143">
        <v>68</v>
      </c>
      <c r="BW143">
        <v>2.4900000000000002</v>
      </c>
    </row>
    <row r="144" spans="1:75">
      <c r="A144">
        <v>2019</v>
      </c>
      <c r="B144">
        <v>138</v>
      </c>
      <c r="C144">
        <v>8.1999999999999993</v>
      </c>
      <c r="D144" t="str">
        <v/>
      </c>
      <c r="E144">
        <v>4.1900000000000004</v>
      </c>
      <c r="F144" s="20">
        <v>1982</v>
      </c>
      <c r="G144">
        <v>109</v>
      </c>
      <c r="H144">
        <v>7.8</v>
      </c>
      <c r="I144">
        <v>73</v>
      </c>
      <c r="J144">
        <v>2.5</v>
      </c>
      <c r="K144" s="20">
        <v>2022</v>
      </c>
      <c r="L144">
        <v>147</v>
      </c>
      <c r="M144">
        <v>7.8</v>
      </c>
      <c r="N144">
        <v>66</v>
      </c>
      <c r="O144" t="str">
        <v/>
      </c>
      <c r="Z144" s="20">
        <v>2003</v>
      </c>
      <c r="AA144">
        <v>92</v>
      </c>
      <c r="AB144">
        <v>7.8</v>
      </c>
      <c r="AC144">
        <v>74</v>
      </c>
      <c r="AD144">
        <v>0.13</v>
      </c>
      <c r="BD144" s="20">
        <v>2016</v>
      </c>
      <c r="BE144">
        <v>101</v>
      </c>
      <c r="BF144">
        <v>7.8</v>
      </c>
      <c r="BG144">
        <v>81</v>
      </c>
      <c r="BH144">
        <v>5.2</v>
      </c>
    </row>
    <row r="145" spans="1:60">
      <c r="A145">
        <v>2004</v>
      </c>
      <c r="B145">
        <v>189</v>
      </c>
      <c r="C145">
        <v>8.1999999999999993</v>
      </c>
      <c r="D145" t="str">
        <v/>
      </c>
      <c r="E145">
        <v>1.22</v>
      </c>
      <c r="F145" s="20">
        <v>2009</v>
      </c>
      <c r="G145">
        <v>152</v>
      </c>
      <c r="H145">
        <v>7.8</v>
      </c>
      <c r="I145">
        <v>76</v>
      </c>
      <c r="J145">
        <v>10.1</v>
      </c>
      <c r="K145" s="20">
        <v>2010</v>
      </c>
      <c r="L145">
        <v>144</v>
      </c>
      <c r="M145">
        <v>7.8</v>
      </c>
      <c r="N145">
        <v>67</v>
      </c>
      <c r="O145">
        <v>0.13</v>
      </c>
      <c r="Z145" s="20">
        <v>2018</v>
      </c>
      <c r="AA145">
        <v>147</v>
      </c>
      <c r="AB145">
        <v>7.7</v>
      </c>
      <c r="AC145">
        <v>86</v>
      </c>
      <c r="AD145">
        <v>220.16</v>
      </c>
      <c r="BD145" s="20">
        <v>1994</v>
      </c>
      <c r="BE145">
        <v>127</v>
      </c>
      <c r="BF145">
        <v>7.8</v>
      </c>
      <c r="BG145">
        <v>70</v>
      </c>
      <c r="BH145">
        <v>5.89</v>
      </c>
    </row>
    <row r="146" spans="1:60">
      <c r="A146">
        <v>1953</v>
      </c>
      <c r="B146">
        <v>131</v>
      </c>
      <c r="C146">
        <v>8.1999999999999993</v>
      </c>
      <c r="D146">
        <v>85</v>
      </c>
      <c r="E146" t="str">
        <v/>
      </c>
      <c r="F146" s="20">
        <v>2008</v>
      </c>
      <c r="G146">
        <v>141</v>
      </c>
      <c r="H146">
        <v>7.8</v>
      </c>
      <c r="I146">
        <v>63</v>
      </c>
      <c r="J146">
        <v>35.74</v>
      </c>
      <c r="K146" s="20">
        <v>2005</v>
      </c>
      <c r="L146">
        <v>119</v>
      </c>
      <c r="M146">
        <v>7.8</v>
      </c>
      <c r="N146">
        <v>74</v>
      </c>
      <c r="O146">
        <v>25.51</v>
      </c>
      <c r="Z146" s="20">
        <v>1985</v>
      </c>
      <c r="AA146">
        <v>114</v>
      </c>
      <c r="AB146">
        <v>7.7</v>
      </c>
      <c r="AC146">
        <v>62</v>
      </c>
      <c r="AD146">
        <v>61.5</v>
      </c>
      <c r="BD146" s="20">
        <v>1938</v>
      </c>
      <c r="BE146">
        <v>102</v>
      </c>
      <c r="BF146">
        <v>7.8</v>
      </c>
      <c r="BG146">
        <v>91</v>
      </c>
      <c r="BH146" t="str">
        <v/>
      </c>
    </row>
    <row r="147" spans="1:60">
      <c r="A147">
        <v>2018</v>
      </c>
      <c r="B147">
        <v>156</v>
      </c>
      <c r="C147">
        <v>8.1999999999999993</v>
      </c>
      <c r="D147" t="str">
        <v/>
      </c>
      <c r="E147" t="str">
        <v/>
      </c>
      <c r="F147" s="20">
        <v>2013</v>
      </c>
      <c r="G147">
        <v>131</v>
      </c>
      <c r="H147">
        <v>7.8</v>
      </c>
      <c r="I147">
        <v>49</v>
      </c>
      <c r="J147">
        <v>0.09</v>
      </c>
      <c r="K147" s="20">
        <v>2010</v>
      </c>
      <c r="L147">
        <v>116</v>
      </c>
      <c r="M147">
        <v>7.8</v>
      </c>
      <c r="N147">
        <v>79</v>
      </c>
      <c r="O147">
        <v>93.62</v>
      </c>
      <c r="Z147" s="20">
        <v>2014</v>
      </c>
      <c r="AA147">
        <v>129</v>
      </c>
      <c r="AB147">
        <v>7.7</v>
      </c>
      <c r="AC147">
        <v>60</v>
      </c>
      <c r="AD147">
        <v>128.26</v>
      </c>
      <c r="BD147" s="20">
        <v>1967</v>
      </c>
      <c r="BE147">
        <v>108</v>
      </c>
      <c r="BF147">
        <v>7.8</v>
      </c>
      <c r="BG147">
        <v>63</v>
      </c>
      <c r="BH147">
        <v>56.7</v>
      </c>
    </row>
    <row r="148" spans="1:60">
      <c r="A148">
        <v>1928</v>
      </c>
      <c r="B148">
        <v>114</v>
      </c>
      <c r="C148">
        <v>8.1999999999999993</v>
      </c>
      <c r="D148">
        <v>98</v>
      </c>
      <c r="E148">
        <v>0.02</v>
      </c>
      <c r="F148" s="20">
        <v>1973</v>
      </c>
      <c r="G148">
        <v>143</v>
      </c>
      <c r="H148">
        <v>7.8</v>
      </c>
      <c r="I148">
        <v>80</v>
      </c>
      <c r="J148">
        <v>16.059999999999999</v>
      </c>
      <c r="K148" s="20">
        <v>2014</v>
      </c>
      <c r="L148">
        <v>102</v>
      </c>
      <c r="M148">
        <v>7.8</v>
      </c>
      <c r="N148">
        <v>77</v>
      </c>
      <c r="O148">
        <v>177</v>
      </c>
      <c r="Z148" s="20">
        <v>2005</v>
      </c>
      <c r="AA148">
        <v>157</v>
      </c>
      <c r="AB148">
        <v>7.7</v>
      </c>
      <c r="AC148">
        <v>81</v>
      </c>
      <c r="AD148">
        <v>290.01</v>
      </c>
      <c r="BD148" s="20">
        <v>1999</v>
      </c>
      <c r="BE148">
        <v>101</v>
      </c>
      <c r="BF148">
        <v>7.8</v>
      </c>
      <c r="BG148">
        <v>87</v>
      </c>
      <c r="BH148">
        <v>8.26</v>
      </c>
    </row>
    <row r="149" spans="1:60">
      <c r="A149">
        <v>2005</v>
      </c>
      <c r="B149">
        <v>112</v>
      </c>
      <c r="C149">
        <v>8.1999999999999993</v>
      </c>
      <c r="D149" t="str">
        <v/>
      </c>
      <c r="E149" t="str">
        <v/>
      </c>
      <c r="F149" s="20">
        <v>2002</v>
      </c>
      <c r="G149">
        <v>109</v>
      </c>
      <c r="H149">
        <v>7.8</v>
      </c>
      <c r="I149">
        <v>83</v>
      </c>
      <c r="J149">
        <v>0.18</v>
      </c>
      <c r="K149" s="20">
        <v>1972</v>
      </c>
      <c r="L149">
        <v>95</v>
      </c>
      <c r="M149">
        <v>7.8</v>
      </c>
      <c r="N149" t="str">
        <v/>
      </c>
      <c r="O149" t="str">
        <v/>
      </c>
      <c r="Z149" s="20">
        <v>2010</v>
      </c>
      <c r="AA149">
        <v>146</v>
      </c>
      <c r="AB149">
        <v>7.7</v>
      </c>
      <c r="AC149">
        <v>65</v>
      </c>
      <c r="AD149">
        <v>295.98</v>
      </c>
      <c r="BD149" s="20">
        <v>1979</v>
      </c>
      <c r="BE149">
        <v>96</v>
      </c>
      <c r="BF149">
        <v>7.8</v>
      </c>
      <c r="BG149">
        <v>83</v>
      </c>
      <c r="BH149">
        <v>45.7</v>
      </c>
    </row>
    <row r="150" spans="1:60">
      <c r="A150">
        <v>1975</v>
      </c>
      <c r="B150">
        <v>142</v>
      </c>
      <c r="C150">
        <v>8.1999999999999993</v>
      </c>
      <c r="D150" t="str">
        <v/>
      </c>
      <c r="E150" t="str">
        <v/>
      </c>
      <c r="F150" s="20">
        <v>1944</v>
      </c>
      <c r="G150">
        <v>114</v>
      </c>
      <c r="H150">
        <v>7.8</v>
      </c>
      <c r="I150">
        <v>78</v>
      </c>
      <c r="J150" t="str">
        <v/>
      </c>
      <c r="K150" s="20">
        <v>2006</v>
      </c>
      <c r="L150">
        <v>141</v>
      </c>
      <c r="M150">
        <v>7.8</v>
      </c>
      <c r="N150">
        <v>89</v>
      </c>
      <c r="O150">
        <v>13.76</v>
      </c>
      <c r="Z150" s="20">
        <v>1992</v>
      </c>
      <c r="AA150">
        <v>112</v>
      </c>
      <c r="AB150">
        <v>7.7</v>
      </c>
      <c r="AC150">
        <v>76</v>
      </c>
      <c r="AD150">
        <v>75.510000000000005</v>
      </c>
      <c r="BD150" s="20">
        <v>1944</v>
      </c>
      <c r="BE150">
        <v>100</v>
      </c>
      <c r="BF150">
        <v>7.8</v>
      </c>
      <c r="BG150">
        <v>90</v>
      </c>
      <c r="BH150" t="str">
        <v/>
      </c>
    </row>
    <row r="151" spans="1:60">
      <c r="A151">
        <v>1952</v>
      </c>
      <c r="B151">
        <v>89</v>
      </c>
      <c r="C151">
        <v>8.1999999999999993</v>
      </c>
      <c r="D151">
        <v>92</v>
      </c>
      <c r="E151">
        <v>7.0000000000000007E-2</v>
      </c>
      <c r="F151" s="20">
        <v>2008</v>
      </c>
      <c r="G151">
        <v>125</v>
      </c>
      <c r="H151">
        <v>7.8</v>
      </c>
      <c r="I151">
        <v>64</v>
      </c>
      <c r="J151" t="str">
        <v/>
      </c>
      <c r="K151" s="20">
        <v>2008</v>
      </c>
      <c r="L151">
        <v>125</v>
      </c>
      <c r="M151">
        <v>7.8</v>
      </c>
      <c r="N151">
        <v>64</v>
      </c>
      <c r="O151" t="str">
        <v/>
      </c>
      <c r="Z151" s="20">
        <v>1988</v>
      </c>
      <c r="AA151">
        <v>104</v>
      </c>
      <c r="AB151">
        <v>7.7</v>
      </c>
      <c r="AC151">
        <v>83</v>
      </c>
      <c r="AD151">
        <v>156.44999999999999</v>
      </c>
      <c r="BD151" s="20">
        <v>1940</v>
      </c>
      <c r="BE151">
        <v>92</v>
      </c>
      <c r="BF151">
        <v>7.8</v>
      </c>
      <c r="BG151" t="str">
        <v/>
      </c>
      <c r="BH151">
        <v>0.30000000000000004</v>
      </c>
    </row>
    <row r="152" spans="1:60">
      <c r="A152">
        <v>2017</v>
      </c>
      <c r="B152">
        <v>147</v>
      </c>
      <c r="C152">
        <v>8.1999999999999993</v>
      </c>
      <c r="D152" t="str">
        <v/>
      </c>
      <c r="E152" t="str">
        <v/>
      </c>
      <c r="F152" s="20">
        <v>2009</v>
      </c>
      <c r="G152">
        <v>155</v>
      </c>
      <c r="H152">
        <v>7.8</v>
      </c>
      <c r="I152">
        <v>90</v>
      </c>
      <c r="J152">
        <v>2.08</v>
      </c>
      <c r="K152" s="20">
        <v>1993</v>
      </c>
      <c r="L152">
        <v>76</v>
      </c>
      <c r="M152">
        <v>7.8</v>
      </c>
      <c r="N152">
        <v>65</v>
      </c>
      <c r="O152">
        <v>5.62</v>
      </c>
      <c r="Z152" s="20">
        <v>2002</v>
      </c>
      <c r="AA152">
        <v>131</v>
      </c>
      <c r="AB152">
        <v>7.7</v>
      </c>
      <c r="AC152">
        <v>61</v>
      </c>
      <c r="AD152">
        <v>54.23</v>
      </c>
      <c r="BD152" s="20">
        <v>1986</v>
      </c>
      <c r="BE152">
        <v>107</v>
      </c>
      <c r="BF152">
        <v>7.8</v>
      </c>
      <c r="BG152">
        <v>90</v>
      </c>
      <c r="BH152">
        <v>40.08</v>
      </c>
    </row>
    <row r="153" spans="1:60">
      <c r="A153">
        <v>2018</v>
      </c>
      <c r="B153">
        <v>170</v>
      </c>
      <c r="C153">
        <v>8.1999999999999993</v>
      </c>
      <c r="D153" t="str">
        <v/>
      </c>
      <c r="E153">
        <v>3.51</v>
      </c>
      <c r="F153" s="20">
        <v>1989</v>
      </c>
      <c r="G153">
        <v>111</v>
      </c>
      <c r="H153">
        <v>7.8</v>
      </c>
      <c r="I153">
        <v>82</v>
      </c>
      <c r="J153" t="str">
        <v/>
      </c>
      <c r="K153" s="20">
        <v>1993</v>
      </c>
      <c r="L153">
        <v>94</v>
      </c>
      <c r="M153">
        <v>7.8</v>
      </c>
      <c r="N153" t="str">
        <v/>
      </c>
      <c r="O153" t="str">
        <v/>
      </c>
      <c r="Z153" s="20">
        <v>2014</v>
      </c>
      <c r="AA153">
        <v>100</v>
      </c>
      <c r="AB153">
        <v>7.7</v>
      </c>
      <c r="AC153">
        <v>83</v>
      </c>
      <c r="AD153">
        <v>257.76</v>
      </c>
      <c r="BD153" s="20">
        <v>1994</v>
      </c>
      <c r="BE153">
        <v>108</v>
      </c>
      <c r="BF153">
        <v>7.8</v>
      </c>
      <c r="BG153">
        <v>81</v>
      </c>
      <c r="BH153">
        <v>21.85</v>
      </c>
    </row>
    <row r="154" spans="1:60">
      <c r="A154">
        <v>2013</v>
      </c>
      <c r="B154">
        <v>186</v>
      </c>
      <c r="C154">
        <v>8.1999999999999993</v>
      </c>
      <c r="D154" t="str">
        <v/>
      </c>
      <c r="E154">
        <v>1.63</v>
      </c>
      <c r="F154" s="20">
        <v>2001</v>
      </c>
      <c r="G154">
        <v>115</v>
      </c>
      <c r="H154">
        <v>7.8</v>
      </c>
      <c r="I154">
        <v>61</v>
      </c>
      <c r="J154">
        <v>1</v>
      </c>
      <c r="K154" s="20">
        <v>1989</v>
      </c>
      <c r="L154">
        <v>111</v>
      </c>
      <c r="M154">
        <v>7.8</v>
      </c>
      <c r="N154">
        <v>82</v>
      </c>
      <c r="O154" t="str">
        <v/>
      </c>
      <c r="Z154" s="20">
        <v>2010</v>
      </c>
      <c r="AA154">
        <v>100</v>
      </c>
      <c r="AB154">
        <v>7.7</v>
      </c>
      <c r="AC154">
        <v>71</v>
      </c>
      <c r="AD154">
        <v>200.82</v>
      </c>
      <c r="BD154" s="20">
        <v>1938</v>
      </c>
      <c r="BE154">
        <v>126</v>
      </c>
      <c r="BF154">
        <v>7.8</v>
      </c>
      <c r="BG154" t="str">
        <v/>
      </c>
      <c r="BH154">
        <v>4.66</v>
      </c>
    </row>
    <row r="155" spans="1:60">
      <c r="A155">
        <v>2013</v>
      </c>
      <c r="B155">
        <v>153</v>
      </c>
      <c r="C155">
        <v>8.1</v>
      </c>
      <c r="D155">
        <v>70</v>
      </c>
      <c r="E155">
        <v>61</v>
      </c>
      <c r="F155" s="20">
        <v>2011</v>
      </c>
      <c r="G155">
        <v>157</v>
      </c>
      <c r="H155">
        <v>7.8</v>
      </c>
      <c r="I155">
        <v>82</v>
      </c>
      <c r="J155">
        <v>0.14000000000000001</v>
      </c>
      <c r="K155" s="20">
        <v>2001</v>
      </c>
      <c r="L155">
        <v>115</v>
      </c>
      <c r="M155">
        <v>7.8</v>
      </c>
      <c r="N155">
        <v>61</v>
      </c>
      <c r="O155">
        <v>1</v>
      </c>
      <c r="Z155" s="20">
        <v>1972</v>
      </c>
      <c r="AA155">
        <v>109</v>
      </c>
      <c r="AB155">
        <v>7.7</v>
      </c>
      <c r="AC155">
        <v>80</v>
      </c>
      <c r="AD155">
        <v>7.06</v>
      </c>
      <c r="BD155" s="20">
        <v>2004</v>
      </c>
      <c r="BE155">
        <v>97</v>
      </c>
      <c r="BF155">
        <v>7.8</v>
      </c>
      <c r="BG155">
        <v>56</v>
      </c>
      <c r="BH155">
        <v>3.64</v>
      </c>
    </row>
    <row r="156" spans="1:60">
      <c r="A156">
        <v>1982</v>
      </c>
      <c r="B156">
        <v>117</v>
      </c>
      <c r="C156">
        <v>8.1</v>
      </c>
      <c r="D156">
        <v>84</v>
      </c>
      <c r="E156">
        <v>32.869999999999997</v>
      </c>
      <c r="F156" s="20">
        <v>1950</v>
      </c>
      <c r="G156">
        <v>112</v>
      </c>
      <c r="H156">
        <v>7.8</v>
      </c>
      <c r="I156">
        <v>85</v>
      </c>
      <c r="J156" t="str">
        <v/>
      </c>
      <c r="K156" s="20">
        <v>1997</v>
      </c>
      <c r="L156">
        <v>87</v>
      </c>
      <c r="M156">
        <v>7.8</v>
      </c>
      <c r="N156" t="str">
        <v/>
      </c>
      <c r="O156" t="str">
        <v/>
      </c>
      <c r="Z156" s="20">
        <v>1982</v>
      </c>
      <c r="AA156">
        <v>93</v>
      </c>
      <c r="AB156">
        <v>7.7</v>
      </c>
      <c r="AC156">
        <v>61</v>
      </c>
      <c r="AD156">
        <v>47.21</v>
      </c>
      <c r="BD156" s="20">
        <v>2003</v>
      </c>
      <c r="BE156">
        <v>92</v>
      </c>
      <c r="BF156">
        <v>7.8</v>
      </c>
      <c r="BG156">
        <v>74</v>
      </c>
      <c r="BH156">
        <v>0.13</v>
      </c>
    </row>
    <row r="157" spans="1:60">
      <c r="A157">
        <v>2014</v>
      </c>
      <c r="B157">
        <v>149</v>
      </c>
      <c r="C157">
        <v>8.1</v>
      </c>
      <c r="D157">
        <v>79</v>
      </c>
      <c r="E157">
        <v>167.77</v>
      </c>
      <c r="F157" s="20">
        <v>1997</v>
      </c>
      <c r="G157">
        <v>87</v>
      </c>
      <c r="H157">
        <v>7.8</v>
      </c>
      <c r="I157" t="str">
        <v/>
      </c>
      <c r="J157" t="str">
        <v/>
      </c>
      <c r="K157" s="20">
        <v>2018</v>
      </c>
      <c r="L157">
        <v>147</v>
      </c>
      <c r="M157">
        <v>7.7</v>
      </c>
      <c r="N157">
        <v>86</v>
      </c>
      <c r="O157">
        <v>220.16</v>
      </c>
      <c r="Z157" s="20">
        <v>1982</v>
      </c>
      <c r="AA157">
        <v>113</v>
      </c>
      <c r="AB157">
        <v>7.7</v>
      </c>
      <c r="AC157">
        <v>68</v>
      </c>
      <c r="AD157">
        <v>78.91</v>
      </c>
      <c r="BD157" s="20">
        <v>1989</v>
      </c>
      <c r="BE157">
        <v>104</v>
      </c>
      <c r="BF157">
        <v>7.8</v>
      </c>
      <c r="BG157">
        <v>77</v>
      </c>
      <c r="BH157">
        <v>18.25</v>
      </c>
    </row>
    <row r="158" spans="1:60">
      <c r="A158">
        <v>2019</v>
      </c>
      <c r="B158">
        <v>152</v>
      </c>
      <c r="C158">
        <v>8.1</v>
      </c>
      <c r="D158">
        <v>81</v>
      </c>
      <c r="E158">
        <v>117.62</v>
      </c>
      <c r="F158" s="20">
        <v>2001</v>
      </c>
      <c r="G158">
        <v>116</v>
      </c>
      <c r="H158">
        <v>7.7</v>
      </c>
      <c r="I158">
        <v>74</v>
      </c>
      <c r="J158">
        <v>183.42</v>
      </c>
      <c r="K158" s="20">
        <v>2014</v>
      </c>
      <c r="L158">
        <v>129</v>
      </c>
      <c r="M158">
        <v>7.7</v>
      </c>
      <c r="N158">
        <v>60</v>
      </c>
      <c r="O158">
        <v>128.26</v>
      </c>
      <c r="Z158" s="20">
        <v>2012</v>
      </c>
      <c r="AA158">
        <v>101</v>
      </c>
      <c r="AB158">
        <v>7.7</v>
      </c>
      <c r="AC158">
        <v>72</v>
      </c>
      <c r="AD158">
        <v>189.42</v>
      </c>
      <c r="BD158" s="20">
        <v>1972</v>
      </c>
      <c r="BE158">
        <v>102</v>
      </c>
      <c r="BF158">
        <v>7.8</v>
      </c>
      <c r="BG158">
        <v>93</v>
      </c>
      <c r="BH158">
        <v>0.2</v>
      </c>
    </row>
    <row r="159" spans="1:60">
      <c r="A159">
        <v>2011</v>
      </c>
      <c r="B159">
        <v>146</v>
      </c>
      <c r="C159">
        <v>8.1</v>
      </c>
      <c r="D159">
        <v>62</v>
      </c>
      <c r="E159">
        <v>169.71</v>
      </c>
      <c r="F159" s="20">
        <v>2007</v>
      </c>
      <c r="G159">
        <v>157</v>
      </c>
      <c r="H159">
        <v>7.7</v>
      </c>
      <c r="I159">
        <v>79</v>
      </c>
      <c r="J159">
        <v>33.08</v>
      </c>
      <c r="K159" s="20">
        <v>2001</v>
      </c>
      <c r="L159">
        <v>144</v>
      </c>
      <c r="M159">
        <v>7.7</v>
      </c>
      <c r="N159">
        <v>74</v>
      </c>
      <c r="O159">
        <v>108.64</v>
      </c>
      <c r="Z159" s="20">
        <v>1995</v>
      </c>
      <c r="AA159">
        <v>140</v>
      </c>
      <c r="AB159">
        <v>7.7</v>
      </c>
      <c r="AC159">
        <v>77</v>
      </c>
      <c r="AD159">
        <v>173.84</v>
      </c>
      <c r="BD159" s="20">
        <v>2012</v>
      </c>
      <c r="BE159">
        <v>134</v>
      </c>
      <c r="BF159">
        <v>7.8</v>
      </c>
      <c r="BG159" t="str">
        <v/>
      </c>
      <c r="BH159">
        <v>1.67</v>
      </c>
    </row>
    <row r="160" spans="1:60">
      <c r="A160">
        <v>2017</v>
      </c>
      <c r="B160">
        <v>137</v>
      </c>
      <c r="C160">
        <v>8.1</v>
      </c>
      <c r="D160">
        <v>77</v>
      </c>
      <c r="E160">
        <v>226.28</v>
      </c>
      <c r="F160" s="20">
        <v>1996</v>
      </c>
      <c r="G160">
        <v>129</v>
      </c>
      <c r="H160">
        <v>7.7</v>
      </c>
      <c r="I160">
        <v>47</v>
      </c>
      <c r="J160">
        <v>56.12</v>
      </c>
      <c r="K160" s="20">
        <v>1992</v>
      </c>
      <c r="L160">
        <v>112</v>
      </c>
      <c r="M160">
        <v>7.7</v>
      </c>
      <c r="N160">
        <v>76</v>
      </c>
      <c r="O160">
        <v>75.510000000000005</v>
      </c>
      <c r="Z160" s="20">
        <v>2019</v>
      </c>
      <c r="AA160">
        <v>100</v>
      </c>
      <c r="AB160">
        <v>7.7</v>
      </c>
      <c r="AC160">
        <v>84</v>
      </c>
      <c r="AD160">
        <v>434.04</v>
      </c>
      <c r="BD160" s="20">
        <v>1933</v>
      </c>
      <c r="BE160">
        <v>69</v>
      </c>
      <c r="BF160">
        <v>7.8</v>
      </c>
      <c r="BG160">
        <v>93</v>
      </c>
      <c r="BH160" t="str">
        <v/>
      </c>
    </row>
    <row r="161" spans="1:60">
      <c r="A161">
        <v>2002</v>
      </c>
      <c r="B161">
        <v>141</v>
      </c>
      <c r="C161">
        <v>8.1</v>
      </c>
      <c r="D161">
        <v>75</v>
      </c>
      <c r="E161">
        <v>164.62</v>
      </c>
      <c r="F161" s="20">
        <v>2017</v>
      </c>
      <c r="G161">
        <v>107</v>
      </c>
      <c r="H161">
        <v>7.7</v>
      </c>
      <c r="I161">
        <v>73</v>
      </c>
      <c r="J161">
        <v>33.799999999999997</v>
      </c>
      <c r="K161" s="20">
        <v>2011</v>
      </c>
      <c r="L161">
        <v>131</v>
      </c>
      <c r="M161">
        <v>7.7</v>
      </c>
      <c r="N161">
        <v>65</v>
      </c>
      <c r="O161">
        <v>146.41</v>
      </c>
      <c r="Z161" s="20">
        <v>2000</v>
      </c>
      <c r="AA161">
        <v>107</v>
      </c>
      <c r="AB161">
        <v>7.7</v>
      </c>
      <c r="AC161">
        <v>69</v>
      </c>
      <c r="AD161">
        <v>45.51</v>
      </c>
      <c r="BD161" s="20">
        <v>1997</v>
      </c>
      <c r="BE161">
        <v>87</v>
      </c>
      <c r="BF161">
        <v>7.8</v>
      </c>
      <c r="BG161" t="str">
        <v/>
      </c>
      <c r="BH161" t="str">
        <v/>
      </c>
    </row>
    <row r="162" spans="1:60">
      <c r="A162">
        <v>2016</v>
      </c>
      <c r="B162">
        <v>139</v>
      </c>
      <c r="C162">
        <v>8.1</v>
      </c>
      <c r="D162">
        <v>71</v>
      </c>
      <c r="E162">
        <v>67.209999999999994</v>
      </c>
      <c r="F162" s="20">
        <v>2007</v>
      </c>
      <c r="G162">
        <v>122</v>
      </c>
      <c r="H162">
        <v>7.7</v>
      </c>
      <c r="I162">
        <v>76</v>
      </c>
      <c r="J162">
        <v>53.61</v>
      </c>
      <c r="K162" s="20">
        <v>2007</v>
      </c>
      <c r="L162">
        <v>122</v>
      </c>
      <c r="M162">
        <v>7.7</v>
      </c>
      <c r="N162">
        <v>76</v>
      </c>
      <c r="O162">
        <v>53.61</v>
      </c>
      <c r="Z162" s="20">
        <v>1960</v>
      </c>
      <c r="AA162">
        <v>128</v>
      </c>
      <c r="AB162">
        <v>7.7</v>
      </c>
      <c r="AC162">
        <v>74</v>
      </c>
      <c r="AD162">
        <v>4.91</v>
      </c>
      <c r="BD162" s="20">
        <v>2016</v>
      </c>
      <c r="BE162">
        <v>70</v>
      </c>
      <c r="BF162">
        <v>7.8</v>
      </c>
      <c r="BG162">
        <v>85</v>
      </c>
      <c r="BH162">
        <v>0.28999999999999998</v>
      </c>
    </row>
    <row r="163" spans="1:60">
      <c r="A163">
        <v>1986</v>
      </c>
      <c r="B163">
        <v>89</v>
      </c>
      <c r="C163">
        <v>8.1</v>
      </c>
      <c r="D163">
        <v>75</v>
      </c>
      <c r="E163">
        <v>52.29</v>
      </c>
      <c r="F163" s="20">
        <v>2001</v>
      </c>
      <c r="G163">
        <v>122</v>
      </c>
      <c r="H163">
        <v>7.7</v>
      </c>
      <c r="I163">
        <v>69</v>
      </c>
      <c r="J163">
        <v>76.63</v>
      </c>
      <c r="K163" s="20">
        <v>2001</v>
      </c>
      <c r="L163">
        <v>122</v>
      </c>
      <c r="M163">
        <v>7.7</v>
      </c>
      <c r="N163">
        <v>69</v>
      </c>
      <c r="O163">
        <v>76.63</v>
      </c>
      <c r="Z163" s="20">
        <v>2013</v>
      </c>
      <c r="AA163">
        <v>132</v>
      </c>
      <c r="AB163">
        <v>7.7</v>
      </c>
      <c r="AC163">
        <v>72</v>
      </c>
      <c r="AD163">
        <v>228.78</v>
      </c>
      <c r="BD163" s="20">
        <v>1935</v>
      </c>
      <c r="BE163">
        <v>96</v>
      </c>
      <c r="BF163">
        <v>7.8</v>
      </c>
      <c r="BG163" t="str">
        <v/>
      </c>
      <c r="BH163">
        <v>2.54</v>
      </c>
    </row>
    <row r="164" spans="1:60">
      <c r="A164">
        <v>2016</v>
      </c>
      <c r="B164">
        <v>145</v>
      </c>
      <c r="C164">
        <v>8.1</v>
      </c>
      <c r="D164">
        <v>85</v>
      </c>
      <c r="E164">
        <v>2.0099999999999998</v>
      </c>
      <c r="F164" s="20">
        <v>1986</v>
      </c>
      <c r="G164">
        <v>120</v>
      </c>
      <c r="H164">
        <v>7.7</v>
      </c>
      <c r="I164">
        <v>76</v>
      </c>
      <c r="J164">
        <v>8.5500000000000007</v>
      </c>
      <c r="K164" s="20">
        <v>2002</v>
      </c>
      <c r="L164">
        <v>131</v>
      </c>
      <c r="M164">
        <v>7.7</v>
      </c>
      <c r="N164">
        <v>61</v>
      </c>
      <c r="O164">
        <v>54.23</v>
      </c>
      <c r="Z164" s="20">
        <v>1967</v>
      </c>
      <c r="AA164">
        <v>150</v>
      </c>
      <c r="AB164">
        <v>7.7</v>
      </c>
      <c r="AC164">
        <v>73</v>
      </c>
      <c r="AD164">
        <v>45.3</v>
      </c>
      <c r="BD164" s="20">
        <v>2017</v>
      </c>
      <c r="BE164">
        <v>132</v>
      </c>
      <c r="BF164">
        <v>7.8</v>
      </c>
      <c r="BG164" t="str">
        <v/>
      </c>
      <c r="BH164" t="str">
        <v/>
      </c>
    </row>
    <row r="165" spans="1:60">
      <c r="A165">
        <v>1976</v>
      </c>
      <c r="B165">
        <v>120</v>
      </c>
      <c r="C165">
        <v>8.1</v>
      </c>
      <c r="D165">
        <v>70</v>
      </c>
      <c r="E165">
        <v>117.24</v>
      </c>
      <c r="F165" s="20">
        <v>1992</v>
      </c>
      <c r="G165">
        <v>100</v>
      </c>
      <c r="H165">
        <v>7.7</v>
      </c>
      <c r="I165">
        <v>82</v>
      </c>
      <c r="J165">
        <v>10.73</v>
      </c>
      <c r="K165" s="20">
        <v>2014</v>
      </c>
      <c r="L165">
        <v>100</v>
      </c>
      <c r="M165">
        <v>7.7</v>
      </c>
      <c r="N165">
        <v>83</v>
      </c>
      <c r="O165">
        <v>257.76</v>
      </c>
      <c r="Z165" s="20">
        <v>1964</v>
      </c>
      <c r="AA165">
        <v>110</v>
      </c>
      <c r="AB165">
        <v>7.7</v>
      </c>
      <c r="AC165">
        <v>87</v>
      </c>
      <c r="AD165">
        <v>51.08</v>
      </c>
      <c r="BD165" s="20">
        <v>2012</v>
      </c>
      <c r="BE165">
        <v>126</v>
      </c>
      <c r="BF165">
        <v>7.8</v>
      </c>
      <c r="BG165" t="str">
        <v/>
      </c>
      <c r="BH165">
        <v>0.17</v>
      </c>
    </row>
    <row r="166" spans="1:60">
      <c r="A166">
        <v>1954</v>
      </c>
      <c r="B166">
        <v>108</v>
      </c>
      <c r="C166">
        <v>8.1</v>
      </c>
      <c r="D166">
        <v>91</v>
      </c>
      <c r="E166">
        <v>9.6</v>
      </c>
      <c r="F166" s="20">
        <v>2004</v>
      </c>
      <c r="G166">
        <v>146</v>
      </c>
      <c r="H166">
        <v>7.7</v>
      </c>
      <c r="I166">
        <v>47</v>
      </c>
      <c r="J166">
        <v>77.91</v>
      </c>
      <c r="K166" s="20">
        <v>2004</v>
      </c>
      <c r="L166">
        <v>146</v>
      </c>
      <c r="M166">
        <v>7.7</v>
      </c>
      <c r="N166">
        <v>47</v>
      </c>
      <c r="O166">
        <v>77.91</v>
      </c>
      <c r="Z166" s="20">
        <v>2016</v>
      </c>
      <c r="AA166">
        <v>101</v>
      </c>
      <c r="AB166">
        <v>7.7</v>
      </c>
      <c r="AC166">
        <v>84</v>
      </c>
      <c r="AD166">
        <v>48.02</v>
      </c>
      <c r="BD166" s="20">
        <v>2022</v>
      </c>
      <c r="BE166">
        <v>114</v>
      </c>
      <c r="BF166">
        <v>7.7</v>
      </c>
      <c r="BG166">
        <v>87</v>
      </c>
      <c r="BH166" t="str">
        <v/>
      </c>
    </row>
    <row r="167" spans="1:60">
      <c r="A167">
        <v>1996</v>
      </c>
      <c r="B167">
        <v>93</v>
      </c>
      <c r="C167">
        <v>8.1</v>
      </c>
      <c r="D167">
        <v>83</v>
      </c>
      <c r="E167">
        <v>16.5</v>
      </c>
      <c r="F167" s="20">
        <v>2000</v>
      </c>
      <c r="G167">
        <v>107</v>
      </c>
      <c r="H167">
        <v>7.7</v>
      </c>
      <c r="I167">
        <v>69</v>
      </c>
      <c r="J167">
        <v>45.51</v>
      </c>
      <c r="K167" s="20">
        <v>1982</v>
      </c>
      <c r="L167">
        <v>93</v>
      </c>
      <c r="M167">
        <v>7.7</v>
      </c>
      <c r="N167">
        <v>61</v>
      </c>
      <c r="O167">
        <v>47.21</v>
      </c>
      <c r="Z167" s="20">
        <v>1951</v>
      </c>
      <c r="AA167">
        <v>105</v>
      </c>
      <c r="AB167">
        <v>7.7</v>
      </c>
      <c r="AC167">
        <v>91</v>
      </c>
      <c r="AD167">
        <v>0.54</v>
      </c>
      <c r="BD167" s="20">
        <v>1985</v>
      </c>
      <c r="BE167">
        <v>114</v>
      </c>
      <c r="BF167">
        <v>7.7</v>
      </c>
      <c r="BG167">
        <v>62</v>
      </c>
      <c r="BH167">
        <v>61.5</v>
      </c>
    </row>
    <row r="168" spans="1:60">
      <c r="A168">
        <v>2017</v>
      </c>
      <c r="B168">
        <v>115</v>
      </c>
      <c r="C168">
        <v>8.1</v>
      </c>
      <c r="D168">
        <v>88</v>
      </c>
      <c r="E168">
        <v>54.51</v>
      </c>
      <c r="F168" s="20">
        <v>2004</v>
      </c>
      <c r="G168">
        <v>112</v>
      </c>
      <c r="H168">
        <v>7.7</v>
      </c>
      <c r="I168">
        <v>66</v>
      </c>
      <c r="J168">
        <v>54.58</v>
      </c>
      <c r="K168" s="20">
        <v>1982</v>
      </c>
      <c r="L168">
        <v>113</v>
      </c>
      <c r="M168">
        <v>7.7</v>
      </c>
      <c r="N168">
        <v>68</v>
      </c>
      <c r="O168">
        <v>78.91</v>
      </c>
      <c r="Z168" s="20">
        <v>1992</v>
      </c>
      <c r="AA168">
        <v>94</v>
      </c>
      <c r="AB168">
        <v>7.7</v>
      </c>
      <c r="AC168">
        <v>83</v>
      </c>
      <c r="AD168" t="str">
        <v/>
      </c>
      <c r="BD168" s="20">
        <v>2014</v>
      </c>
      <c r="BE168">
        <v>129</v>
      </c>
      <c r="BF168">
        <v>7.7</v>
      </c>
      <c r="BG168">
        <v>60</v>
      </c>
      <c r="BH168">
        <v>128.26</v>
      </c>
    </row>
    <row r="169" spans="1:60">
      <c r="A169">
        <v>1989</v>
      </c>
      <c r="B169">
        <v>128</v>
      </c>
      <c r="C169">
        <v>8.1</v>
      </c>
      <c r="D169">
        <v>79</v>
      </c>
      <c r="E169">
        <v>95.86</v>
      </c>
      <c r="F169" s="20">
        <v>1971</v>
      </c>
      <c r="G169">
        <v>104</v>
      </c>
      <c r="H169">
        <v>7.7</v>
      </c>
      <c r="I169">
        <v>94</v>
      </c>
      <c r="J169">
        <v>15.63</v>
      </c>
      <c r="K169" s="20">
        <v>2004</v>
      </c>
      <c r="L169">
        <v>108</v>
      </c>
      <c r="M169">
        <v>7.7</v>
      </c>
      <c r="N169">
        <v>73</v>
      </c>
      <c r="O169">
        <v>176.24</v>
      </c>
      <c r="Z169" s="20">
        <v>2003</v>
      </c>
      <c r="AA169">
        <v>80</v>
      </c>
      <c r="AB169">
        <v>7.7</v>
      </c>
      <c r="AC169">
        <v>91</v>
      </c>
      <c r="AD169">
        <v>7</v>
      </c>
      <c r="BD169" s="20">
        <v>2009</v>
      </c>
      <c r="BE169">
        <v>100</v>
      </c>
      <c r="BF169">
        <v>7.7</v>
      </c>
      <c r="BG169">
        <v>73</v>
      </c>
      <c r="BH169">
        <v>277.32</v>
      </c>
    </row>
    <row r="170" spans="1:60">
      <c r="A170">
        <v>2007</v>
      </c>
      <c r="B170">
        <v>148</v>
      </c>
      <c r="C170">
        <v>8.1</v>
      </c>
      <c r="D170">
        <v>73</v>
      </c>
      <c r="E170">
        <v>18.350000000000001</v>
      </c>
      <c r="F170" s="20">
        <v>1997</v>
      </c>
      <c r="G170">
        <v>127</v>
      </c>
      <c r="H170">
        <v>7.7</v>
      </c>
      <c r="I170">
        <v>76</v>
      </c>
      <c r="J170">
        <v>41.91</v>
      </c>
      <c r="K170" s="20">
        <v>1960</v>
      </c>
      <c r="L170">
        <v>128</v>
      </c>
      <c r="M170">
        <v>7.7</v>
      </c>
      <c r="N170">
        <v>74</v>
      </c>
      <c r="O170">
        <v>4.91</v>
      </c>
      <c r="Z170" s="20">
        <v>2015</v>
      </c>
      <c r="AA170">
        <v>108</v>
      </c>
      <c r="AB170">
        <v>7.7</v>
      </c>
      <c r="AC170">
        <v>70</v>
      </c>
      <c r="AD170">
        <v>1.34</v>
      </c>
      <c r="BD170" s="20">
        <v>2012</v>
      </c>
      <c r="BE170">
        <v>122</v>
      </c>
      <c r="BF170">
        <v>7.7</v>
      </c>
      <c r="BG170">
        <v>81</v>
      </c>
      <c r="BH170">
        <v>132.09</v>
      </c>
    </row>
    <row r="171" spans="1:60">
      <c r="A171">
        <v>1978</v>
      </c>
      <c r="B171">
        <v>183</v>
      </c>
      <c r="C171">
        <v>8.1</v>
      </c>
      <c r="D171">
        <v>86</v>
      </c>
      <c r="E171">
        <v>48.98</v>
      </c>
      <c r="F171" s="20">
        <v>2002</v>
      </c>
      <c r="G171">
        <v>117</v>
      </c>
      <c r="H171">
        <v>7.7</v>
      </c>
      <c r="I171">
        <v>72</v>
      </c>
      <c r="J171">
        <v>104.45</v>
      </c>
      <c r="K171" s="20">
        <v>1971</v>
      </c>
      <c r="L171">
        <v>104</v>
      </c>
      <c r="M171">
        <v>7.7</v>
      </c>
      <c r="N171">
        <v>94</v>
      </c>
      <c r="O171">
        <v>15.63</v>
      </c>
      <c r="Z171" s="20">
        <v>2004</v>
      </c>
      <c r="AA171">
        <v>126</v>
      </c>
      <c r="AB171">
        <v>7.7</v>
      </c>
      <c r="AC171">
        <v>75</v>
      </c>
      <c r="AD171">
        <v>16.78</v>
      </c>
      <c r="BD171" s="20">
        <v>1974</v>
      </c>
      <c r="BE171">
        <v>93</v>
      </c>
      <c r="BF171">
        <v>7.7</v>
      </c>
      <c r="BG171">
        <v>73</v>
      </c>
      <c r="BH171">
        <v>119.5</v>
      </c>
    </row>
    <row r="172" spans="1:60">
      <c r="A172">
        <v>2003</v>
      </c>
      <c r="B172">
        <v>132</v>
      </c>
      <c r="C172">
        <v>8.1</v>
      </c>
      <c r="D172">
        <v>82</v>
      </c>
      <c r="E172">
        <v>0.01</v>
      </c>
      <c r="F172" s="20">
        <v>1971</v>
      </c>
      <c r="G172">
        <v>102</v>
      </c>
      <c r="H172">
        <v>7.7</v>
      </c>
      <c r="I172">
        <v>87</v>
      </c>
      <c r="J172">
        <v>35.9</v>
      </c>
      <c r="K172" s="20">
        <v>1999</v>
      </c>
      <c r="L172">
        <v>108</v>
      </c>
      <c r="M172">
        <v>7.7</v>
      </c>
      <c r="N172">
        <v>44</v>
      </c>
      <c r="O172">
        <v>0.03</v>
      </c>
      <c r="Z172" s="20">
        <v>2006</v>
      </c>
      <c r="AA172">
        <v>98</v>
      </c>
      <c r="AB172">
        <v>7.7</v>
      </c>
      <c r="AC172">
        <v>66</v>
      </c>
      <c r="AD172" t="str">
        <v/>
      </c>
      <c r="BD172" s="20">
        <v>2003</v>
      </c>
      <c r="BE172">
        <v>102</v>
      </c>
      <c r="BF172">
        <v>7.7</v>
      </c>
      <c r="BG172">
        <v>91</v>
      </c>
      <c r="BH172">
        <v>44.59</v>
      </c>
    </row>
    <row r="173" spans="1:60">
      <c r="A173">
        <v>2015</v>
      </c>
      <c r="B173">
        <v>118</v>
      </c>
      <c r="C173">
        <v>8.1</v>
      </c>
      <c r="D173">
        <v>86</v>
      </c>
      <c r="E173">
        <v>14.68</v>
      </c>
      <c r="F173" s="20">
        <v>1973</v>
      </c>
      <c r="G173">
        <v>130</v>
      </c>
      <c r="H173">
        <v>7.7</v>
      </c>
      <c r="I173">
        <v>81</v>
      </c>
      <c r="J173">
        <v>29.8</v>
      </c>
      <c r="K173" s="20">
        <v>2013</v>
      </c>
      <c r="L173">
        <v>132</v>
      </c>
      <c r="M173">
        <v>7.7</v>
      </c>
      <c r="N173">
        <v>72</v>
      </c>
      <c r="O173">
        <v>228.78</v>
      </c>
      <c r="Z173" s="20">
        <v>2022</v>
      </c>
      <c r="AA173">
        <v>192</v>
      </c>
      <c r="AB173">
        <v>7.6</v>
      </c>
      <c r="AC173">
        <v>67</v>
      </c>
      <c r="AD173">
        <v>659.68</v>
      </c>
      <c r="BD173" s="20">
        <v>1987</v>
      </c>
      <c r="BE173">
        <v>84</v>
      </c>
      <c r="BF173">
        <v>7.7</v>
      </c>
      <c r="BG173">
        <v>72</v>
      </c>
      <c r="BH173">
        <v>5.92</v>
      </c>
    </row>
    <row r="174" spans="1:60">
      <c r="A174">
        <v>1995</v>
      </c>
      <c r="B174">
        <v>101</v>
      </c>
      <c r="C174">
        <v>8.1</v>
      </c>
      <c r="D174">
        <v>77</v>
      </c>
      <c r="E174">
        <v>5.54</v>
      </c>
      <c r="F174" s="20">
        <v>2006</v>
      </c>
      <c r="G174">
        <v>110</v>
      </c>
      <c r="H174">
        <v>7.7</v>
      </c>
      <c r="I174">
        <v>53</v>
      </c>
      <c r="J174">
        <v>22.49</v>
      </c>
      <c r="K174" s="20">
        <v>2004</v>
      </c>
      <c r="L174">
        <v>99</v>
      </c>
      <c r="M174">
        <v>7.7</v>
      </c>
      <c r="N174">
        <v>78</v>
      </c>
      <c r="O174">
        <v>17.11</v>
      </c>
      <c r="Z174" s="20">
        <v>2001</v>
      </c>
      <c r="AA174">
        <v>152</v>
      </c>
      <c r="AB174">
        <v>7.6</v>
      </c>
      <c r="AC174">
        <v>65</v>
      </c>
      <c r="AD174">
        <v>317.58</v>
      </c>
      <c r="BD174" s="20">
        <v>2009</v>
      </c>
      <c r="BE174">
        <v>95</v>
      </c>
      <c r="BF174">
        <v>7.7</v>
      </c>
      <c r="BG174">
        <v>76</v>
      </c>
      <c r="BH174">
        <v>32.39</v>
      </c>
    </row>
    <row r="175" spans="1:60">
      <c r="A175">
        <v>2013</v>
      </c>
      <c r="B175">
        <v>123</v>
      </c>
      <c r="C175">
        <v>8.1</v>
      </c>
      <c r="D175">
        <v>74</v>
      </c>
      <c r="E175">
        <v>26.95</v>
      </c>
      <c r="F175" s="20">
        <v>2006</v>
      </c>
      <c r="G175">
        <v>101</v>
      </c>
      <c r="H175">
        <v>7.7</v>
      </c>
      <c r="I175">
        <v>86</v>
      </c>
      <c r="J175">
        <v>0.33</v>
      </c>
      <c r="K175" s="20">
        <v>1971</v>
      </c>
      <c r="L175">
        <v>102</v>
      </c>
      <c r="M175">
        <v>7.7</v>
      </c>
      <c r="N175">
        <v>87</v>
      </c>
      <c r="O175">
        <v>35.9</v>
      </c>
      <c r="Z175" s="20">
        <v>1997</v>
      </c>
      <c r="AA175">
        <v>126</v>
      </c>
      <c r="AB175">
        <v>7.6</v>
      </c>
      <c r="AC175">
        <v>52</v>
      </c>
      <c r="AD175">
        <v>63.54</v>
      </c>
      <c r="BD175" s="20">
        <v>1980</v>
      </c>
      <c r="BE175">
        <v>88</v>
      </c>
      <c r="BF175">
        <v>7.7</v>
      </c>
      <c r="BG175">
        <v>78</v>
      </c>
      <c r="BH175">
        <v>83.4</v>
      </c>
    </row>
    <row r="176" spans="1:60">
      <c r="A176">
        <v>2013</v>
      </c>
      <c r="B176">
        <v>134</v>
      </c>
      <c r="C176">
        <v>8.1</v>
      </c>
      <c r="D176">
        <v>96</v>
      </c>
      <c r="E176">
        <v>56.67</v>
      </c>
      <c r="F176" s="20">
        <v>1967</v>
      </c>
      <c r="G176">
        <v>111</v>
      </c>
      <c r="H176">
        <v>7.7</v>
      </c>
      <c r="I176">
        <v>86</v>
      </c>
      <c r="J176" t="str">
        <v/>
      </c>
      <c r="K176" s="20">
        <v>1967</v>
      </c>
      <c r="L176">
        <v>150</v>
      </c>
      <c r="M176">
        <v>7.7</v>
      </c>
      <c r="N176">
        <v>73</v>
      </c>
      <c r="O176">
        <v>45.3</v>
      </c>
      <c r="Z176" s="20">
        <v>2018</v>
      </c>
      <c r="AA176">
        <v>119</v>
      </c>
      <c r="AB176">
        <v>7.6</v>
      </c>
      <c r="AC176">
        <v>66</v>
      </c>
      <c r="AD176">
        <v>324.58999999999997</v>
      </c>
      <c r="BD176" s="20">
        <v>1990</v>
      </c>
      <c r="BE176">
        <v>103</v>
      </c>
      <c r="BF176">
        <v>7.7</v>
      </c>
      <c r="BG176">
        <v>63</v>
      </c>
      <c r="BH176">
        <v>285.76</v>
      </c>
    </row>
    <row r="177" spans="1:60">
      <c r="A177">
        <v>2015</v>
      </c>
      <c r="B177">
        <v>129</v>
      </c>
      <c r="C177">
        <v>8.1</v>
      </c>
      <c r="D177">
        <v>93</v>
      </c>
      <c r="E177">
        <v>45.06</v>
      </c>
      <c r="F177" s="20">
        <v>1990</v>
      </c>
      <c r="G177">
        <v>115</v>
      </c>
      <c r="H177">
        <v>7.7</v>
      </c>
      <c r="I177">
        <v>66</v>
      </c>
      <c r="J177">
        <v>5.08</v>
      </c>
      <c r="K177" s="20">
        <v>1962</v>
      </c>
      <c r="L177">
        <v>178</v>
      </c>
      <c r="M177">
        <v>7.7</v>
      </c>
      <c r="N177">
        <v>75</v>
      </c>
      <c r="O177">
        <v>39.1</v>
      </c>
      <c r="Z177" s="20">
        <v>2017</v>
      </c>
      <c r="AA177">
        <v>136</v>
      </c>
      <c r="AB177">
        <v>7.6</v>
      </c>
      <c r="AC177">
        <v>67</v>
      </c>
      <c r="AD177">
        <v>389.81</v>
      </c>
      <c r="BD177" s="20">
        <v>1988</v>
      </c>
      <c r="BE177">
        <v>104</v>
      </c>
      <c r="BF177">
        <v>7.7</v>
      </c>
      <c r="BG177">
        <v>83</v>
      </c>
      <c r="BH177">
        <v>156.44999999999999</v>
      </c>
    </row>
    <row r="178" spans="1:60">
      <c r="A178">
        <v>1965</v>
      </c>
      <c r="B178">
        <v>172</v>
      </c>
      <c r="C178">
        <v>8.1</v>
      </c>
      <c r="D178">
        <v>63</v>
      </c>
      <c r="E178">
        <v>163.21</v>
      </c>
      <c r="F178" s="20">
        <v>1998</v>
      </c>
      <c r="G178">
        <v>80</v>
      </c>
      <c r="H178">
        <v>7.7</v>
      </c>
      <c r="I178">
        <v>77</v>
      </c>
      <c r="J178">
        <v>7.27</v>
      </c>
      <c r="K178" s="20">
        <v>1964</v>
      </c>
      <c r="L178">
        <v>110</v>
      </c>
      <c r="M178">
        <v>7.7</v>
      </c>
      <c r="N178">
        <v>87</v>
      </c>
      <c r="O178">
        <v>51.08</v>
      </c>
      <c r="Z178" s="20">
        <v>2016</v>
      </c>
      <c r="AA178">
        <v>107</v>
      </c>
      <c r="AB178">
        <v>7.6</v>
      </c>
      <c r="AC178">
        <v>81</v>
      </c>
      <c r="AD178">
        <v>248.76</v>
      </c>
      <c r="BD178" s="20">
        <v>2010</v>
      </c>
      <c r="BE178">
        <v>100</v>
      </c>
      <c r="BF178">
        <v>7.7</v>
      </c>
      <c r="BG178">
        <v>71</v>
      </c>
      <c r="BH178">
        <v>200.82</v>
      </c>
    </row>
    <row r="179" spans="1:60">
      <c r="A179">
        <v>1986</v>
      </c>
      <c r="B179">
        <v>120</v>
      </c>
      <c r="C179">
        <v>8.1</v>
      </c>
      <c r="D179">
        <v>92</v>
      </c>
      <c r="E179">
        <v>138.53</v>
      </c>
      <c r="F179" s="20">
        <v>1992</v>
      </c>
      <c r="G179">
        <v>128</v>
      </c>
      <c r="H179">
        <v>7.7</v>
      </c>
      <c r="I179" t="str">
        <v/>
      </c>
      <c r="J179" t="str">
        <v/>
      </c>
      <c r="K179" s="20">
        <v>1967</v>
      </c>
      <c r="L179">
        <v>111</v>
      </c>
      <c r="M179">
        <v>7.7</v>
      </c>
      <c r="N179">
        <v>86</v>
      </c>
      <c r="O179" t="str">
        <v/>
      </c>
      <c r="Z179" s="20">
        <v>2005</v>
      </c>
      <c r="AA179">
        <v>140</v>
      </c>
      <c r="AB179">
        <v>7.6</v>
      </c>
      <c r="AC179">
        <v>68</v>
      </c>
      <c r="AD179">
        <v>380.26</v>
      </c>
      <c r="BD179" s="20">
        <v>2014</v>
      </c>
      <c r="BE179">
        <v>119</v>
      </c>
      <c r="BF179">
        <v>7.7</v>
      </c>
      <c r="BG179">
        <v>87</v>
      </c>
      <c r="BH179">
        <v>42.34</v>
      </c>
    </row>
    <row r="180" spans="1:60">
      <c r="A180">
        <v>2011</v>
      </c>
      <c r="B180">
        <v>140</v>
      </c>
      <c r="C180">
        <v>8.1</v>
      </c>
      <c r="D180">
        <v>71</v>
      </c>
      <c r="E180">
        <v>13.66</v>
      </c>
      <c r="F180" s="20">
        <v>2010</v>
      </c>
      <c r="G180">
        <v>119</v>
      </c>
      <c r="H180">
        <v>7.7</v>
      </c>
      <c r="I180" t="str">
        <v/>
      </c>
      <c r="J180">
        <v>0.01</v>
      </c>
      <c r="K180" s="20">
        <v>2000</v>
      </c>
      <c r="L180">
        <v>110</v>
      </c>
      <c r="M180">
        <v>7.7</v>
      </c>
      <c r="N180">
        <v>58</v>
      </c>
      <c r="O180" t="str">
        <v/>
      </c>
      <c r="Z180" s="20">
        <v>2007</v>
      </c>
      <c r="AA180">
        <v>127</v>
      </c>
      <c r="AB180">
        <v>7.6</v>
      </c>
      <c r="AC180">
        <v>66</v>
      </c>
      <c r="AD180">
        <v>38.630000000000003</v>
      </c>
      <c r="BD180" s="20">
        <v>2012</v>
      </c>
      <c r="BE180">
        <v>101</v>
      </c>
      <c r="BF180">
        <v>7.7</v>
      </c>
      <c r="BG180">
        <v>72</v>
      </c>
      <c r="BH180">
        <v>189.42</v>
      </c>
    </row>
    <row r="181" spans="1:60">
      <c r="A181">
        <v>2019</v>
      </c>
      <c r="B181">
        <v>122</v>
      </c>
      <c r="C181">
        <v>8.1</v>
      </c>
      <c r="D181">
        <v>95</v>
      </c>
      <c r="E181">
        <v>3.76</v>
      </c>
      <c r="F181" s="20">
        <v>2009</v>
      </c>
      <c r="G181">
        <v>129</v>
      </c>
      <c r="H181">
        <v>7.7</v>
      </c>
      <c r="I181">
        <v>79</v>
      </c>
      <c r="J181">
        <v>0.55000000000000004</v>
      </c>
      <c r="K181" s="20">
        <v>1998</v>
      </c>
      <c r="L181">
        <v>80</v>
      </c>
      <c r="M181">
        <v>7.7</v>
      </c>
      <c r="N181">
        <v>77</v>
      </c>
      <c r="O181">
        <v>7.27</v>
      </c>
      <c r="Z181" s="20">
        <v>2008</v>
      </c>
      <c r="AA181">
        <v>92</v>
      </c>
      <c r="AB181">
        <v>7.6</v>
      </c>
      <c r="AC181">
        <v>74</v>
      </c>
      <c r="AD181">
        <v>215.43</v>
      </c>
      <c r="BD181" s="20">
        <v>2011</v>
      </c>
      <c r="BE181">
        <v>94</v>
      </c>
      <c r="BF181">
        <v>7.7</v>
      </c>
      <c r="BG181">
        <v>81</v>
      </c>
      <c r="BH181">
        <v>56.82</v>
      </c>
    </row>
    <row r="182" spans="1:60">
      <c r="A182">
        <v>2008</v>
      </c>
      <c r="B182">
        <v>116</v>
      </c>
      <c r="C182">
        <v>8.1</v>
      </c>
      <c r="D182">
        <v>72</v>
      </c>
      <c r="E182">
        <v>148.1</v>
      </c>
      <c r="F182" s="20">
        <v>1973</v>
      </c>
      <c r="G182">
        <v>94</v>
      </c>
      <c r="H182">
        <v>7.7</v>
      </c>
      <c r="I182">
        <v>93</v>
      </c>
      <c r="J182" t="str">
        <v/>
      </c>
      <c r="K182" s="20">
        <v>1992</v>
      </c>
      <c r="L182">
        <v>128</v>
      </c>
      <c r="M182">
        <v>7.7</v>
      </c>
      <c r="N182" t="str">
        <v/>
      </c>
      <c r="O182" t="str">
        <v/>
      </c>
      <c r="Z182" s="20">
        <v>1998</v>
      </c>
      <c r="AA182">
        <v>87</v>
      </c>
      <c r="AB182">
        <v>7.6</v>
      </c>
      <c r="AC182">
        <v>71</v>
      </c>
      <c r="AD182">
        <v>120.62</v>
      </c>
      <c r="BD182" s="20">
        <v>2019</v>
      </c>
      <c r="BE182">
        <v>100</v>
      </c>
      <c r="BF182">
        <v>7.7</v>
      </c>
      <c r="BG182">
        <v>84</v>
      </c>
      <c r="BH182">
        <v>434.04</v>
      </c>
    </row>
    <row r="183" spans="1:60">
      <c r="A183">
        <v>2004</v>
      </c>
      <c r="B183">
        <v>132</v>
      </c>
      <c r="C183">
        <v>8.1</v>
      </c>
      <c r="D183">
        <v>86</v>
      </c>
      <c r="E183">
        <v>100.49</v>
      </c>
      <c r="F183" s="20">
        <v>1960</v>
      </c>
      <c r="G183">
        <v>90</v>
      </c>
      <c r="H183">
        <v>7.7</v>
      </c>
      <c r="I183" t="str">
        <v/>
      </c>
      <c r="J183">
        <v>0.34</v>
      </c>
      <c r="K183" s="20">
        <v>2016</v>
      </c>
      <c r="L183">
        <v>101</v>
      </c>
      <c r="M183">
        <v>7.7</v>
      </c>
      <c r="N183">
        <v>84</v>
      </c>
      <c r="O183">
        <v>48.02</v>
      </c>
      <c r="Z183" s="20">
        <v>2021</v>
      </c>
      <c r="AA183">
        <v>114</v>
      </c>
      <c r="AB183">
        <v>7.6</v>
      </c>
      <c r="AC183">
        <v>81</v>
      </c>
      <c r="AD183" t="str">
        <v/>
      </c>
      <c r="BD183" s="20">
        <v>2000</v>
      </c>
      <c r="BE183">
        <v>107</v>
      </c>
      <c r="BF183">
        <v>7.7</v>
      </c>
      <c r="BG183">
        <v>69</v>
      </c>
      <c r="BH183">
        <v>45.51</v>
      </c>
    </row>
    <row r="184" spans="1:60">
      <c r="A184">
        <v>1975</v>
      </c>
      <c r="B184">
        <v>185</v>
      </c>
      <c r="C184">
        <v>8.1</v>
      </c>
      <c r="D184">
        <v>89</v>
      </c>
      <c r="E184" t="str">
        <v/>
      </c>
      <c r="F184" s="20">
        <v>1932</v>
      </c>
      <c r="G184">
        <v>93</v>
      </c>
      <c r="H184">
        <v>7.7</v>
      </c>
      <c r="I184">
        <v>90</v>
      </c>
      <c r="J184" t="str">
        <v/>
      </c>
      <c r="K184" s="20">
        <v>2010</v>
      </c>
      <c r="L184">
        <v>119</v>
      </c>
      <c r="M184">
        <v>7.7</v>
      </c>
      <c r="N184" t="str">
        <v/>
      </c>
      <c r="O184">
        <v>0.01</v>
      </c>
      <c r="Z184" s="20">
        <v>2010</v>
      </c>
      <c r="AA184">
        <v>95</v>
      </c>
      <c r="AB184">
        <v>7.6</v>
      </c>
      <c r="AC184">
        <v>72</v>
      </c>
      <c r="AD184">
        <v>251.51</v>
      </c>
      <c r="BD184" s="20">
        <v>1997</v>
      </c>
      <c r="BE184">
        <v>139</v>
      </c>
      <c r="BF184">
        <v>7.7</v>
      </c>
      <c r="BG184">
        <v>67</v>
      </c>
      <c r="BH184">
        <v>148.47999999999999</v>
      </c>
    </row>
    <row r="185" spans="1:60">
      <c r="A185">
        <v>2000</v>
      </c>
      <c r="B185">
        <v>98</v>
      </c>
      <c r="C185">
        <v>8.1</v>
      </c>
      <c r="D185">
        <v>87</v>
      </c>
      <c r="E185">
        <v>2.73</v>
      </c>
      <c r="F185" s="20">
        <v>1986</v>
      </c>
      <c r="G185">
        <v>107</v>
      </c>
      <c r="H185">
        <v>7.7</v>
      </c>
      <c r="I185">
        <v>75</v>
      </c>
      <c r="J185">
        <v>1.44</v>
      </c>
      <c r="K185" s="20">
        <v>1973</v>
      </c>
      <c r="L185">
        <v>94</v>
      </c>
      <c r="M185">
        <v>7.7</v>
      </c>
      <c r="N185">
        <v>93</v>
      </c>
      <c r="O185" t="str">
        <v/>
      </c>
      <c r="Z185" s="20">
        <v>1981</v>
      </c>
      <c r="AA185">
        <v>96</v>
      </c>
      <c r="AB185">
        <v>7.6</v>
      </c>
      <c r="AC185">
        <v>77</v>
      </c>
      <c r="AD185">
        <v>12.47</v>
      </c>
      <c r="BD185" s="20">
        <v>1993</v>
      </c>
      <c r="BE185">
        <v>131</v>
      </c>
      <c r="BF185">
        <v>7.7</v>
      </c>
      <c r="BG185">
        <v>85</v>
      </c>
      <c r="BH185">
        <v>1.77</v>
      </c>
    </row>
    <row r="186" spans="1:60">
      <c r="A186">
        <v>1995</v>
      </c>
      <c r="B186">
        <v>98</v>
      </c>
      <c r="C186">
        <v>8.1</v>
      </c>
      <c r="D186" t="str">
        <v/>
      </c>
      <c r="E186">
        <v>0.31</v>
      </c>
      <c r="F186" s="20">
        <v>1948</v>
      </c>
      <c r="G186">
        <v>100</v>
      </c>
      <c r="H186">
        <v>7.7</v>
      </c>
      <c r="I186" t="str">
        <v/>
      </c>
      <c r="J186" t="str">
        <v/>
      </c>
      <c r="K186" s="20">
        <v>1932</v>
      </c>
      <c r="L186">
        <v>93</v>
      </c>
      <c r="M186">
        <v>7.7</v>
      </c>
      <c r="N186">
        <v>90</v>
      </c>
      <c r="O186" t="str">
        <v/>
      </c>
      <c r="Z186" s="20">
        <v>2008</v>
      </c>
      <c r="AA186">
        <v>101</v>
      </c>
      <c r="AB186">
        <v>7.6</v>
      </c>
      <c r="AC186">
        <v>86</v>
      </c>
      <c r="AD186">
        <v>15.09</v>
      </c>
      <c r="BD186" s="20">
        <v>1989</v>
      </c>
      <c r="BE186">
        <v>95</v>
      </c>
      <c r="BF186">
        <v>7.7</v>
      </c>
      <c r="BG186">
        <v>76</v>
      </c>
      <c r="BH186">
        <v>92.82</v>
      </c>
    </row>
    <row r="187" spans="1:60">
      <c r="A187">
        <v>2009</v>
      </c>
      <c r="B187">
        <v>93</v>
      </c>
      <c r="C187">
        <v>8.1</v>
      </c>
      <c r="D187" t="str">
        <v/>
      </c>
      <c r="E187" t="str">
        <v/>
      </c>
      <c r="F187" s="20">
        <v>2005</v>
      </c>
      <c r="G187">
        <v>94</v>
      </c>
      <c r="H187">
        <v>7.7</v>
      </c>
      <c r="I187">
        <v>51</v>
      </c>
      <c r="J187" t="str">
        <v/>
      </c>
      <c r="K187" s="20">
        <v>1948</v>
      </c>
      <c r="L187">
        <v>100</v>
      </c>
      <c r="M187">
        <v>7.7</v>
      </c>
      <c r="N187" t="str">
        <v/>
      </c>
      <c r="O187" t="str">
        <v/>
      </c>
      <c r="Z187" s="20">
        <v>1967</v>
      </c>
      <c r="AA187">
        <v>78</v>
      </c>
      <c r="AB187">
        <v>7.6</v>
      </c>
      <c r="AC187">
        <v>65</v>
      </c>
      <c r="AD187">
        <v>141.84</v>
      </c>
      <c r="BD187" s="20">
        <v>2015</v>
      </c>
      <c r="BE187">
        <v>116</v>
      </c>
      <c r="BF187">
        <v>7.7</v>
      </c>
      <c r="BG187">
        <v>70</v>
      </c>
      <c r="BH187">
        <v>3.48</v>
      </c>
    </row>
    <row r="188" spans="1:60">
      <c r="A188">
        <v>1980</v>
      </c>
      <c r="B188">
        <v>129</v>
      </c>
      <c r="C188">
        <v>8.1</v>
      </c>
      <c r="D188">
        <v>90</v>
      </c>
      <c r="E188">
        <v>23.38</v>
      </c>
      <c r="F188" s="20">
        <v>1997</v>
      </c>
      <c r="G188">
        <v>103</v>
      </c>
      <c r="H188">
        <v>7.7</v>
      </c>
      <c r="I188">
        <v>83</v>
      </c>
      <c r="J188">
        <v>0.23</v>
      </c>
      <c r="K188" s="20">
        <v>2022</v>
      </c>
      <c r="L188">
        <v>192</v>
      </c>
      <c r="M188">
        <v>7.6</v>
      </c>
      <c r="N188">
        <v>67</v>
      </c>
      <c r="O188">
        <v>659.68</v>
      </c>
      <c r="Z188" s="20">
        <v>2012</v>
      </c>
      <c r="AA188">
        <v>109</v>
      </c>
      <c r="AB188">
        <v>7.6</v>
      </c>
      <c r="AC188">
        <v>68</v>
      </c>
      <c r="AD188">
        <v>41</v>
      </c>
      <c r="BD188" s="20">
        <v>2004</v>
      </c>
      <c r="BE188">
        <v>99</v>
      </c>
      <c r="BF188">
        <v>7.7</v>
      </c>
      <c r="BG188">
        <v>78</v>
      </c>
      <c r="BH188">
        <v>17.11</v>
      </c>
    </row>
    <row r="189" spans="1:60">
      <c r="A189">
        <v>1967</v>
      </c>
      <c r="B189">
        <v>127</v>
      </c>
      <c r="C189">
        <v>8.1</v>
      </c>
      <c r="D189">
        <v>92</v>
      </c>
      <c r="E189">
        <v>16.22</v>
      </c>
      <c r="F189" s="20">
        <v>2000</v>
      </c>
      <c r="G189">
        <v>102</v>
      </c>
      <c r="H189">
        <v>7.6</v>
      </c>
      <c r="I189">
        <v>64</v>
      </c>
      <c r="J189">
        <v>15.07</v>
      </c>
      <c r="K189" s="20">
        <v>1997</v>
      </c>
      <c r="L189">
        <v>126</v>
      </c>
      <c r="M189">
        <v>7.6</v>
      </c>
      <c r="N189">
        <v>52</v>
      </c>
      <c r="O189">
        <v>63.54</v>
      </c>
      <c r="Z189" s="20">
        <v>2014</v>
      </c>
      <c r="AA189">
        <v>130</v>
      </c>
      <c r="AB189">
        <v>7.6</v>
      </c>
      <c r="AC189">
        <v>79</v>
      </c>
      <c r="AD189">
        <v>208.55</v>
      </c>
      <c r="BD189" s="20">
        <v>1998</v>
      </c>
      <c r="BE189">
        <v>134</v>
      </c>
      <c r="BF189">
        <v>7.7</v>
      </c>
      <c r="BG189">
        <v>81</v>
      </c>
      <c r="BH189">
        <v>2.81</v>
      </c>
    </row>
    <row r="190" spans="1:60">
      <c r="A190">
        <v>2014</v>
      </c>
      <c r="B190">
        <v>122</v>
      </c>
      <c r="C190">
        <v>8.1</v>
      </c>
      <c r="D190">
        <v>77</v>
      </c>
      <c r="E190">
        <v>3.11</v>
      </c>
      <c r="F190" s="20">
        <v>1987</v>
      </c>
      <c r="G190">
        <v>102</v>
      </c>
      <c r="H190">
        <v>7.6</v>
      </c>
      <c r="I190">
        <v>70</v>
      </c>
      <c r="J190">
        <v>53.42</v>
      </c>
      <c r="K190" s="20">
        <v>2006</v>
      </c>
      <c r="L190">
        <v>117</v>
      </c>
      <c r="M190">
        <v>7.6</v>
      </c>
      <c r="N190">
        <v>52</v>
      </c>
      <c r="O190">
        <v>210.61</v>
      </c>
      <c r="Z190" s="20">
        <v>1995</v>
      </c>
      <c r="AA190">
        <v>128</v>
      </c>
      <c r="AB190">
        <v>7.6</v>
      </c>
      <c r="AC190">
        <v>58</v>
      </c>
      <c r="AD190">
        <v>100.01</v>
      </c>
      <c r="BD190" s="20">
        <v>1999</v>
      </c>
      <c r="BE190">
        <v>113</v>
      </c>
      <c r="BF190">
        <v>7.7</v>
      </c>
      <c r="BG190">
        <v>90</v>
      </c>
      <c r="BH190">
        <v>22.86</v>
      </c>
    </row>
    <row r="191" spans="1:60">
      <c r="A191">
        <v>2004</v>
      </c>
      <c r="B191">
        <v>80</v>
      </c>
      <c r="C191">
        <v>8.1</v>
      </c>
      <c r="D191">
        <v>91</v>
      </c>
      <c r="E191">
        <v>5.82</v>
      </c>
      <c r="F191" s="20">
        <v>2010</v>
      </c>
      <c r="G191">
        <v>117</v>
      </c>
      <c r="H191">
        <v>7.6</v>
      </c>
      <c r="I191">
        <v>66</v>
      </c>
      <c r="J191">
        <v>48.07</v>
      </c>
      <c r="K191" s="20">
        <v>2009</v>
      </c>
      <c r="L191">
        <v>162</v>
      </c>
      <c r="M191">
        <v>7.6</v>
      </c>
      <c r="N191">
        <v>56</v>
      </c>
      <c r="O191">
        <v>107.51</v>
      </c>
      <c r="Z191" s="20">
        <v>1937</v>
      </c>
      <c r="AA191">
        <v>83</v>
      </c>
      <c r="AB191">
        <v>7.6</v>
      </c>
      <c r="AC191">
        <v>96</v>
      </c>
      <c r="AD191">
        <v>184.93</v>
      </c>
      <c r="BD191" s="20">
        <v>2002</v>
      </c>
      <c r="BE191">
        <v>115</v>
      </c>
      <c r="BF191">
        <v>7.7</v>
      </c>
      <c r="BG191">
        <v>83</v>
      </c>
      <c r="BH191">
        <v>22.25</v>
      </c>
    </row>
    <row r="192" spans="1:60">
      <c r="A192">
        <v>1979</v>
      </c>
      <c r="B192">
        <v>162</v>
      </c>
      <c r="C192">
        <v>8.1</v>
      </c>
      <c r="D192">
        <v>85</v>
      </c>
      <c r="E192">
        <v>0.23</v>
      </c>
      <c r="F192" s="20">
        <v>2015</v>
      </c>
      <c r="G192">
        <v>121</v>
      </c>
      <c r="H192">
        <v>7.6</v>
      </c>
      <c r="I192">
        <v>82</v>
      </c>
      <c r="J192">
        <v>46.89</v>
      </c>
      <c r="K192" s="20">
        <v>2018</v>
      </c>
      <c r="L192">
        <v>119</v>
      </c>
      <c r="M192">
        <v>7.6</v>
      </c>
      <c r="N192">
        <v>66</v>
      </c>
      <c r="O192">
        <v>324.58999999999997</v>
      </c>
      <c r="BD192" s="20">
        <v>1994</v>
      </c>
      <c r="BE192">
        <v>92</v>
      </c>
      <c r="BF192">
        <v>7.7</v>
      </c>
      <c r="BG192">
        <v>70</v>
      </c>
      <c r="BH192">
        <v>3.15</v>
      </c>
    </row>
    <row r="193" spans="1:60">
      <c r="A193">
        <v>2016</v>
      </c>
      <c r="B193">
        <v>130</v>
      </c>
      <c r="C193">
        <v>8.1</v>
      </c>
      <c r="D193">
        <v>78</v>
      </c>
      <c r="E193" t="str">
        <v/>
      </c>
      <c r="F193" s="20">
        <v>1992</v>
      </c>
      <c r="G193">
        <v>120</v>
      </c>
      <c r="H193">
        <v>7.6</v>
      </c>
      <c r="I193">
        <v>68</v>
      </c>
      <c r="J193">
        <v>52.93</v>
      </c>
      <c r="K193" s="20">
        <v>2017</v>
      </c>
      <c r="L193">
        <v>136</v>
      </c>
      <c r="M193">
        <v>7.6</v>
      </c>
      <c r="N193">
        <v>67</v>
      </c>
      <c r="O193">
        <v>389.81</v>
      </c>
      <c r="BD193" s="20">
        <v>2010</v>
      </c>
      <c r="BE193">
        <v>90</v>
      </c>
      <c r="BF193">
        <v>7.7</v>
      </c>
      <c r="BG193">
        <v>45</v>
      </c>
      <c r="BH193">
        <v>1.75</v>
      </c>
    </row>
    <row r="194" spans="1:60">
      <c r="A194">
        <v>1976</v>
      </c>
      <c r="B194">
        <v>121</v>
      </c>
      <c r="C194">
        <v>8.1</v>
      </c>
      <c r="D194">
        <v>83</v>
      </c>
      <c r="E194" t="str">
        <v/>
      </c>
      <c r="F194" s="20">
        <v>2006</v>
      </c>
      <c r="G194">
        <v>129</v>
      </c>
      <c r="H194">
        <v>7.6</v>
      </c>
      <c r="I194">
        <v>76</v>
      </c>
      <c r="J194">
        <v>88.51</v>
      </c>
      <c r="K194" s="20">
        <v>1987</v>
      </c>
      <c r="L194">
        <v>102</v>
      </c>
      <c r="M194">
        <v>7.6</v>
      </c>
      <c r="N194">
        <v>70</v>
      </c>
      <c r="O194">
        <v>53.42</v>
      </c>
      <c r="BD194" s="20">
        <v>1999</v>
      </c>
      <c r="BE194">
        <v>81</v>
      </c>
      <c r="BF194">
        <v>7.7</v>
      </c>
      <c r="BG194">
        <v>73</v>
      </c>
      <c r="BH194">
        <v>52.04</v>
      </c>
    </row>
    <row r="195" spans="1:60">
      <c r="A195">
        <v>1959</v>
      </c>
      <c r="B195">
        <v>212</v>
      </c>
      <c r="C195">
        <v>8.1</v>
      </c>
      <c r="D195">
        <v>90</v>
      </c>
      <c r="E195">
        <v>74.7</v>
      </c>
      <c r="F195" s="20">
        <v>2002</v>
      </c>
      <c r="G195">
        <v>145</v>
      </c>
      <c r="H195">
        <v>7.6</v>
      </c>
      <c r="I195">
        <v>80</v>
      </c>
      <c r="J195">
        <v>132.07</v>
      </c>
      <c r="K195" s="20">
        <v>2010</v>
      </c>
      <c r="L195">
        <v>117</v>
      </c>
      <c r="M195">
        <v>7.6</v>
      </c>
      <c r="N195">
        <v>66</v>
      </c>
      <c r="O195">
        <v>48.07</v>
      </c>
      <c r="BD195" s="20">
        <v>2015</v>
      </c>
      <c r="BE195">
        <v>105</v>
      </c>
      <c r="BF195">
        <v>7.7</v>
      </c>
      <c r="BG195">
        <v>74</v>
      </c>
      <c r="BH195">
        <v>6.74</v>
      </c>
    </row>
    <row r="196" spans="1:60">
      <c r="A196">
        <v>1984</v>
      </c>
      <c r="B196">
        <v>145</v>
      </c>
      <c r="C196">
        <v>8.1</v>
      </c>
      <c r="D196">
        <v>81</v>
      </c>
      <c r="E196">
        <v>2.1800000000000002</v>
      </c>
      <c r="F196" s="20">
        <v>2016</v>
      </c>
      <c r="G196">
        <v>102</v>
      </c>
      <c r="H196">
        <v>7.6</v>
      </c>
      <c r="I196">
        <v>88</v>
      </c>
      <c r="J196">
        <v>26.86</v>
      </c>
      <c r="K196" s="20">
        <v>2015</v>
      </c>
      <c r="L196">
        <v>121</v>
      </c>
      <c r="M196">
        <v>7.6</v>
      </c>
      <c r="N196">
        <v>82</v>
      </c>
      <c r="O196">
        <v>46.89</v>
      </c>
      <c r="BD196" s="20">
        <v>1952</v>
      </c>
      <c r="BE196">
        <v>129</v>
      </c>
      <c r="BF196">
        <v>7.7</v>
      </c>
      <c r="BG196">
        <v>85</v>
      </c>
      <c r="BH196">
        <v>10.55</v>
      </c>
    </row>
    <row r="197" spans="1:60">
      <c r="A197">
        <v>1957</v>
      </c>
      <c r="B197">
        <v>96</v>
      </c>
      <c r="C197">
        <v>8.1</v>
      </c>
      <c r="D197">
        <v>88</v>
      </c>
      <c r="E197" t="str">
        <v/>
      </c>
      <c r="F197" s="20">
        <v>2007</v>
      </c>
      <c r="G197">
        <v>100</v>
      </c>
      <c r="H197">
        <v>7.6</v>
      </c>
      <c r="I197">
        <v>83</v>
      </c>
      <c r="J197">
        <v>17.11</v>
      </c>
      <c r="K197" s="20">
        <v>2005</v>
      </c>
      <c r="L197">
        <v>140</v>
      </c>
      <c r="M197">
        <v>7.6</v>
      </c>
      <c r="N197">
        <v>68</v>
      </c>
      <c r="O197">
        <v>380.26</v>
      </c>
      <c r="BD197" s="20">
        <v>1993</v>
      </c>
      <c r="BE197">
        <v>188</v>
      </c>
      <c r="BF197">
        <v>7.7</v>
      </c>
      <c r="BG197">
        <v>81</v>
      </c>
      <c r="BH197">
        <v>6.11</v>
      </c>
    </row>
    <row r="198" spans="1:60">
      <c r="A198">
        <v>1957</v>
      </c>
      <c r="B198">
        <v>161</v>
      </c>
      <c r="C198">
        <v>8.1</v>
      </c>
      <c r="D198">
        <v>87</v>
      </c>
      <c r="E198">
        <v>44.91</v>
      </c>
      <c r="F198" s="20">
        <v>1987</v>
      </c>
      <c r="G198">
        <v>109</v>
      </c>
      <c r="H198">
        <v>7.6</v>
      </c>
      <c r="I198">
        <v>68</v>
      </c>
      <c r="J198">
        <v>65.209999999999994</v>
      </c>
      <c r="K198" s="20">
        <v>2008</v>
      </c>
      <c r="L198">
        <v>92</v>
      </c>
      <c r="M198">
        <v>7.6</v>
      </c>
      <c r="N198">
        <v>74</v>
      </c>
      <c r="O198">
        <v>215.43</v>
      </c>
      <c r="BD198" s="20">
        <v>1992</v>
      </c>
      <c r="BE198">
        <v>94</v>
      </c>
      <c r="BF198">
        <v>7.7</v>
      </c>
      <c r="BG198">
        <v>83</v>
      </c>
      <c r="BH198" t="str">
        <v/>
      </c>
    </row>
    <row r="199" spans="1:60">
      <c r="A199">
        <v>1966</v>
      </c>
      <c r="B199">
        <v>83</v>
      </c>
      <c r="C199">
        <v>8.1</v>
      </c>
      <c r="D199">
        <v>86</v>
      </c>
      <c r="E199" t="str">
        <v/>
      </c>
      <c r="F199" s="20">
        <v>2011</v>
      </c>
      <c r="G199">
        <v>101</v>
      </c>
      <c r="H199">
        <v>7.6</v>
      </c>
      <c r="I199">
        <v>73</v>
      </c>
      <c r="J199">
        <v>4.1100000000000003</v>
      </c>
      <c r="K199" s="20">
        <v>2002</v>
      </c>
      <c r="L199">
        <v>145</v>
      </c>
      <c r="M199">
        <v>7.6</v>
      </c>
      <c r="N199">
        <v>80</v>
      </c>
      <c r="O199">
        <v>132.07</v>
      </c>
      <c r="BD199" s="20">
        <v>2001</v>
      </c>
      <c r="BE199">
        <v>95</v>
      </c>
      <c r="BF199">
        <v>7.7</v>
      </c>
      <c r="BG199">
        <v>85</v>
      </c>
      <c r="BH199">
        <v>3.03</v>
      </c>
    </row>
    <row r="200" spans="1:60">
      <c r="A200">
        <v>1993</v>
      </c>
      <c r="B200">
        <v>133</v>
      </c>
      <c r="C200">
        <v>8.1</v>
      </c>
      <c r="D200">
        <v>84</v>
      </c>
      <c r="E200">
        <v>25.01</v>
      </c>
      <c r="F200" s="20">
        <v>2007</v>
      </c>
      <c r="G200">
        <v>114</v>
      </c>
      <c r="H200">
        <v>7.6</v>
      </c>
      <c r="I200">
        <v>72</v>
      </c>
      <c r="J200">
        <v>20.3</v>
      </c>
      <c r="K200" s="20">
        <v>1987</v>
      </c>
      <c r="L200">
        <v>109</v>
      </c>
      <c r="M200">
        <v>7.6</v>
      </c>
      <c r="N200">
        <v>68</v>
      </c>
      <c r="O200">
        <v>65.209999999999994</v>
      </c>
      <c r="BD200" s="20">
        <v>2016</v>
      </c>
      <c r="BE200">
        <v>96</v>
      </c>
      <c r="BF200">
        <v>7.7</v>
      </c>
      <c r="BG200" t="str">
        <v/>
      </c>
      <c r="BH200" t="str">
        <v/>
      </c>
    </row>
    <row r="201" spans="1:60">
      <c r="A201">
        <v>2004</v>
      </c>
      <c r="B201">
        <v>121</v>
      </c>
      <c r="C201">
        <v>8.1</v>
      </c>
      <c r="D201">
        <v>79</v>
      </c>
      <c r="E201">
        <v>23.53</v>
      </c>
      <c r="F201" s="20">
        <v>1973</v>
      </c>
      <c r="G201">
        <v>102</v>
      </c>
      <c r="H201">
        <v>7.6</v>
      </c>
      <c r="I201">
        <v>83</v>
      </c>
      <c r="J201">
        <v>25</v>
      </c>
      <c r="K201" s="20">
        <v>2011</v>
      </c>
      <c r="L201">
        <v>101</v>
      </c>
      <c r="M201">
        <v>7.6</v>
      </c>
      <c r="N201">
        <v>73</v>
      </c>
      <c r="O201">
        <v>4.1100000000000003</v>
      </c>
      <c r="BD201" s="20">
        <v>1991</v>
      </c>
      <c r="BE201">
        <v>129</v>
      </c>
      <c r="BF201">
        <v>7.7</v>
      </c>
      <c r="BG201">
        <v>68</v>
      </c>
      <c r="BH201">
        <v>2.02</v>
      </c>
    </row>
    <row r="202" spans="1:60">
      <c r="A202">
        <v>2000</v>
      </c>
      <c r="B202">
        <v>154</v>
      </c>
      <c r="C202">
        <v>8.1</v>
      </c>
      <c r="D202">
        <v>83</v>
      </c>
      <c r="E202">
        <v>5.38</v>
      </c>
      <c r="F202" s="20">
        <v>2012</v>
      </c>
      <c r="G202">
        <v>109</v>
      </c>
      <c r="H202">
        <v>7.6</v>
      </c>
      <c r="I202">
        <v>68</v>
      </c>
      <c r="J202">
        <v>41</v>
      </c>
      <c r="K202" s="20">
        <v>1981</v>
      </c>
      <c r="L202">
        <v>96</v>
      </c>
      <c r="M202">
        <v>7.6</v>
      </c>
      <c r="N202">
        <v>77</v>
      </c>
      <c r="O202">
        <v>12.47</v>
      </c>
      <c r="BD202" s="20">
        <v>2003</v>
      </c>
      <c r="BE202">
        <v>80</v>
      </c>
      <c r="BF202">
        <v>7.7</v>
      </c>
      <c r="BG202">
        <v>91</v>
      </c>
      <c r="BH202">
        <v>7</v>
      </c>
    </row>
    <row r="203" spans="1:60">
      <c r="A203">
        <v>1976</v>
      </c>
      <c r="B203">
        <v>177</v>
      </c>
      <c r="C203">
        <v>8.1</v>
      </c>
      <c r="D203" t="str">
        <v/>
      </c>
      <c r="E203" t="str">
        <v/>
      </c>
      <c r="F203" s="20">
        <v>1985</v>
      </c>
      <c r="G203">
        <v>97</v>
      </c>
      <c r="H203">
        <v>7.6</v>
      </c>
      <c r="I203">
        <v>90</v>
      </c>
      <c r="J203">
        <v>10.6</v>
      </c>
      <c r="K203" s="20">
        <v>1973</v>
      </c>
      <c r="L203">
        <v>102</v>
      </c>
      <c r="M203">
        <v>7.6</v>
      </c>
      <c r="N203">
        <v>83</v>
      </c>
      <c r="O203">
        <v>25</v>
      </c>
      <c r="BD203" s="20">
        <v>2003</v>
      </c>
      <c r="BE203">
        <v>121</v>
      </c>
      <c r="BF203">
        <v>7.7</v>
      </c>
      <c r="BG203">
        <v>68</v>
      </c>
      <c r="BH203">
        <v>4.0599999999999996</v>
      </c>
    </row>
    <row r="204" spans="1:60">
      <c r="A204">
        <v>1940</v>
      </c>
      <c r="B204">
        <v>130</v>
      </c>
      <c r="C204">
        <v>8.1</v>
      </c>
      <c r="D204">
        <v>86</v>
      </c>
      <c r="E204">
        <v>4.3600000000000003</v>
      </c>
      <c r="F204" s="20">
        <v>2003</v>
      </c>
      <c r="G204">
        <v>124</v>
      </c>
      <c r="H204">
        <v>7.6</v>
      </c>
      <c r="I204">
        <v>70</v>
      </c>
      <c r="J204">
        <v>16.29</v>
      </c>
      <c r="K204" s="20">
        <v>2012</v>
      </c>
      <c r="L204">
        <v>109</v>
      </c>
      <c r="M204">
        <v>7.6</v>
      </c>
      <c r="N204">
        <v>68</v>
      </c>
      <c r="O204">
        <v>41</v>
      </c>
      <c r="BD204" s="20">
        <v>1986</v>
      </c>
      <c r="BE204">
        <v>107</v>
      </c>
      <c r="BF204">
        <v>7.7</v>
      </c>
      <c r="BG204">
        <v>75</v>
      </c>
      <c r="BH204">
        <v>1.44</v>
      </c>
    </row>
    <row r="205" spans="1:60">
      <c r="A205">
        <v>1997</v>
      </c>
      <c r="B205">
        <v>87</v>
      </c>
      <c r="C205">
        <v>8.1</v>
      </c>
      <c r="D205" t="str">
        <v/>
      </c>
      <c r="E205" t="str">
        <v/>
      </c>
      <c r="F205" s="20">
        <v>1974</v>
      </c>
      <c r="G205">
        <v>104</v>
      </c>
      <c r="H205">
        <v>7.6</v>
      </c>
      <c r="I205">
        <v>68</v>
      </c>
      <c r="J205">
        <v>2.4900000000000002</v>
      </c>
      <c r="K205" s="20">
        <v>2014</v>
      </c>
      <c r="L205">
        <v>130</v>
      </c>
      <c r="M205">
        <v>7.6</v>
      </c>
      <c r="N205">
        <v>79</v>
      </c>
      <c r="O205">
        <v>208.55</v>
      </c>
      <c r="BD205" s="20">
        <v>2005</v>
      </c>
      <c r="BE205">
        <v>94</v>
      </c>
      <c r="BF205">
        <v>7.7</v>
      </c>
      <c r="BG205">
        <v>51</v>
      </c>
      <c r="BH205" t="str">
        <v/>
      </c>
    </row>
    <row r="206" spans="1:60">
      <c r="A206">
        <v>1962</v>
      </c>
      <c r="B206">
        <v>123</v>
      </c>
      <c r="C206">
        <v>8.1</v>
      </c>
      <c r="D206">
        <v>94</v>
      </c>
      <c r="E206" t="str">
        <v/>
      </c>
      <c r="F206" s="20">
        <v>2009</v>
      </c>
      <c r="G206">
        <v>113</v>
      </c>
      <c r="H206">
        <v>7.6</v>
      </c>
      <c r="I206" t="str">
        <v/>
      </c>
      <c r="J206" t="str">
        <v/>
      </c>
      <c r="K206" s="20">
        <v>1995</v>
      </c>
      <c r="L206">
        <v>128</v>
      </c>
      <c r="M206">
        <v>7.6</v>
      </c>
      <c r="N206">
        <v>58</v>
      </c>
      <c r="O206">
        <v>100.01</v>
      </c>
      <c r="BD206" s="20">
        <v>2006</v>
      </c>
      <c r="BE206">
        <v>98</v>
      </c>
      <c r="BF206">
        <v>7.7</v>
      </c>
      <c r="BG206">
        <v>66</v>
      </c>
      <c r="BH206" t="str">
        <v/>
      </c>
    </row>
    <row r="207" spans="1:60">
      <c r="A207">
        <v>1960</v>
      </c>
      <c r="B207">
        <v>128</v>
      </c>
      <c r="C207">
        <v>8.1</v>
      </c>
      <c r="D207">
        <v>75</v>
      </c>
      <c r="E207" t="str">
        <v/>
      </c>
      <c r="K207" s="20">
        <v>2006</v>
      </c>
      <c r="L207">
        <v>111</v>
      </c>
      <c r="M207">
        <v>7.6</v>
      </c>
      <c r="N207">
        <v>90</v>
      </c>
      <c r="O207">
        <v>31.57</v>
      </c>
      <c r="BD207" s="20">
        <v>1975</v>
      </c>
      <c r="BE207">
        <v>85</v>
      </c>
      <c r="BF207">
        <v>7.7</v>
      </c>
      <c r="BG207">
        <v>89</v>
      </c>
      <c r="BH207" t="str">
        <v/>
      </c>
    </row>
    <row r="208" spans="1:60">
      <c r="A208">
        <v>1973</v>
      </c>
      <c r="B208">
        <v>102</v>
      </c>
      <c r="C208">
        <v>8.1</v>
      </c>
      <c r="D208">
        <v>77</v>
      </c>
      <c r="E208">
        <v>30.93</v>
      </c>
      <c r="K208" s="20">
        <v>1974</v>
      </c>
      <c r="L208">
        <v>104</v>
      </c>
      <c r="M208">
        <v>7.6</v>
      </c>
      <c r="N208">
        <v>68</v>
      </c>
      <c r="O208">
        <v>2.4900000000000002</v>
      </c>
      <c r="BD208" s="20">
        <v>1985</v>
      </c>
      <c r="BE208">
        <v>82</v>
      </c>
      <c r="BF208">
        <v>7.7</v>
      </c>
      <c r="BG208">
        <v>75</v>
      </c>
      <c r="BH208">
        <v>10.63</v>
      </c>
    </row>
    <row r="209" spans="1:60">
      <c r="A209">
        <v>1946</v>
      </c>
      <c r="B209">
        <v>170</v>
      </c>
      <c r="C209">
        <v>8.1</v>
      </c>
      <c r="D209">
        <v>93</v>
      </c>
      <c r="E209">
        <v>23.65</v>
      </c>
      <c r="K209" s="20">
        <v>2009</v>
      </c>
      <c r="L209">
        <v>113</v>
      </c>
      <c r="M209">
        <v>7.6</v>
      </c>
      <c r="N209" t="str">
        <v/>
      </c>
      <c r="O209" t="str">
        <v/>
      </c>
      <c r="BD209" s="20">
        <v>1992</v>
      </c>
      <c r="BE209">
        <v>85</v>
      </c>
      <c r="BF209">
        <v>7.7</v>
      </c>
      <c r="BG209">
        <v>64</v>
      </c>
      <c r="BH209">
        <v>27.28</v>
      </c>
    </row>
    <row r="210" spans="1:60">
      <c r="A210">
        <v>1940</v>
      </c>
      <c r="B210">
        <v>129</v>
      </c>
      <c r="C210">
        <v>8.1</v>
      </c>
      <c r="D210">
        <v>96</v>
      </c>
      <c r="E210">
        <v>0.06</v>
      </c>
      <c r="BD210" s="20">
        <v>1983</v>
      </c>
      <c r="BE210">
        <v>79</v>
      </c>
      <c r="BF210">
        <v>7.7</v>
      </c>
      <c r="BG210" t="str">
        <v/>
      </c>
      <c r="BH210">
        <v>11.8</v>
      </c>
    </row>
    <row r="211" spans="1:60">
      <c r="A211">
        <v>1930</v>
      </c>
      <c r="B211">
        <v>152</v>
      </c>
      <c r="C211">
        <v>8.1</v>
      </c>
      <c r="D211">
        <v>91</v>
      </c>
      <c r="E211">
        <v>3.27</v>
      </c>
      <c r="BD211" s="20">
        <v>2019</v>
      </c>
      <c r="BE211">
        <v>161</v>
      </c>
      <c r="BF211">
        <v>7.6</v>
      </c>
      <c r="BG211">
        <v>83</v>
      </c>
      <c r="BH211">
        <v>142.5</v>
      </c>
    </row>
    <row r="212" spans="1:60">
      <c r="A212">
        <v>2009</v>
      </c>
      <c r="B212">
        <v>92</v>
      </c>
      <c r="C212">
        <v>8.1</v>
      </c>
      <c r="D212" t="str">
        <v/>
      </c>
      <c r="E212" t="str">
        <v/>
      </c>
      <c r="BD212" s="20">
        <v>2007</v>
      </c>
      <c r="BE212">
        <v>113</v>
      </c>
      <c r="BF212">
        <v>7.6</v>
      </c>
      <c r="BG212">
        <v>76</v>
      </c>
      <c r="BH212">
        <v>121.46</v>
      </c>
    </row>
    <row r="213" spans="1:60">
      <c r="A213">
        <v>1974</v>
      </c>
      <c r="B213">
        <v>155</v>
      </c>
      <c r="C213">
        <v>8.1</v>
      </c>
      <c r="D213">
        <v>88</v>
      </c>
      <c r="E213">
        <v>13.34</v>
      </c>
      <c r="BD213" s="20">
        <v>2001</v>
      </c>
      <c r="BE213">
        <v>110</v>
      </c>
      <c r="BF213">
        <v>7.6</v>
      </c>
      <c r="BG213">
        <v>76</v>
      </c>
      <c r="BH213">
        <v>52.36</v>
      </c>
    </row>
    <row r="214" spans="1:60">
      <c r="A214">
        <v>1959</v>
      </c>
      <c r="B214">
        <v>99</v>
      </c>
      <c r="C214">
        <v>8.1</v>
      </c>
      <c r="D214" t="str">
        <v/>
      </c>
      <c r="E214" t="str">
        <v/>
      </c>
      <c r="BD214" s="20">
        <v>2018</v>
      </c>
      <c r="BE214">
        <v>119</v>
      </c>
      <c r="BF214">
        <v>7.6</v>
      </c>
      <c r="BG214">
        <v>66</v>
      </c>
      <c r="BH214">
        <v>324.58999999999997</v>
      </c>
    </row>
    <row r="215" spans="1:60">
      <c r="A215">
        <v>1994</v>
      </c>
      <c r="B215">
        <v>99</v>
      </c>
      <c r="C215">
        <v>8.1</v>
      </c>
      <c r="D215">
        <v>100</v>
      </c>
      <c r="E215">
        <v>4.04</v>
      </c>
      <c r="BD215" s="20">
        <v>2017</v>
      </c>
      <c r="BE215">
        <v>136</v>
      </c>
      <c r="BF215">
        <v>7.6</v>
      </c>
      <c r="BG215">
        <v>67</v>
      </c>
      <c r="BH215">
        <v>389.81</v>
      </c>
    </row>
    <row r="216" spans="1:60">
      <c r="A216">
        <v>1998</v>
      </c>
      <c r="B216">
        <v>105</v>
      </c>
      <c r="C216">
        <v>8.1</v>
      </c>
      <c r="D216">
        <v>82</v>
      </c>
      <c r="E216">
        <v>1.65</v>
      </c>
      <c r="BD216" s="20">
        <v>2016</v>
      </c>
      <c r="BE216">
        <v>107</v>
      </c>
      <c r="BF216">
        <v>7.6</v>
      </c>
      <c r="BG216">
        <v>81</v>
      </c>
      <c r="BH216">
        <v>248.76</v>
      </c>
    </row>
    <row r="217" spans="1:60">
      <c r="A217">
        <v>2014</v>
      </c>
      <c r="B217">
        <v>153</v>
      </c>
      <c r="C217">
        <v>8.1</v>
      </c>
      <c r="D217" t="str">
        <v/>
      </c>
      <c r="E217">
        <v>10.62</v>
      </c>
      <c r="BD217" s="20">
        <v>2010</v>
      </c>
      <c r="BE217">
        <v>117</v>
      </c>
      <c r="BF217">
        <v>7.6</v>
      </c>
      <c r="BG217">
        <v>66</v>
      </c>
      <c r="BH217">
        <v>48.07</v>
      </c>
    </row>
    <row r="218" spans="1:60">
      <c r="A218">
        <v>1982</v>
      </c>
      <c r="B218">
        <v>188</v>
      </c>
      <c r="C218">
        <v>8.1</v>
      </c>
      <c r="D218">
        <v>100</v>
      </c>
      <c r="E218">
        <v>4.97</v>
      </c>
      <c r="BD218" s="20">
        <v>1992</v>
      </c>
      <c r="BE218">
        <v>120</v>
      </c>
      <c r="BF218">
        <v>7.6</v>
      </c>
      <c r="BG218">
        <v>68</v>
      </c>
      <c r="BH218">
        <v>52.93</v>
      </c>
    </row>
    <row r="219" spans="1:60">
      <c r="A219">
        <v>1957</v>
      </c>
      <c r="B219">
        <v>91</v>
      </c>
      <c r="C219">
        <v>8.1</v>
      </c>
      <c r="D219">
        <v>88</v>
      </c>
      <c r="E219" t="str">
        <v/>
      </c>
      <c r="BD219" s="20">
        <v>1998</v>
      </c>
      <c r="BE219">
        <v>93</v>
      </c>
      <c r="BF219">
        <v>7.6</v>
      </c>
      <c r="BG219">
        <v>86</v>
      </c>
      <c r="BH219">
        <v>17.11</v>
      </c>
    </row>
    <row r="220" spans="1:60">
      <c r="A220">
        <v>1948</v>
      </c>
      <c r="B220">
        <v>135</v>
      </c>
      <c r="C220">
        <v>8.1</v>
      </c>
      <c r="D220" t="str">
        <v/>
      </c>
      <c r="E220">
        <v>10.9</v>
      </c>
      <c r="BD220" s="20">
        <v>1999</v>
      </c>
      <c r="BE220">
        <v>89</v>
      </c>
      <c r="BF220">
        <v>7.6</v>
      </c>
      <c r="BG220">
        <v>68</v>
      </c>
      <c r="BH220">
        <v>10.82</v>
      </c>
    </row>
    <row r="221" spans="1:60">
      <c r="A221">
        <v>2001</v>
      </c>
      <c r="B221">
        <v>224</v>
      </c>
      <c r="C221">
        <v>8.1</v>
      </c>
      <c r="D221">
        <v>84</v>
      </c>
      <c r="E221">
        <v>7.0000000000000007E-2</v>
      </c>
      <c r="BD221" s="20">
        <v>1998</v>
      </c>
      <c r="BE221">
        <v>87</v>
      </c>
      <c r="BF221">
        <v>7.6</v>
      </c>
      <c r="BG221">
        <v>71</v>
      </c>
      <c r="BH221">
        <v>120.62</v>
      </c>
    </row>
    <row r="222" spans="1:60">
      <c r="A222">
        <v>2000</v>
      </c>
      <c r="B222">
        <v>173</v>
      </c>
      <c r="C222">
        <v>8.1</v>
      </c>
      <c r="D222">
        <v>94</v>
      </c>
      <c r="E222">
        <v>1.1400000000000001</v>
      </c>
      <c r="BD222" s="20">
        <v>2014</v>
      </c>
      <c r="BE222">
        <v>86</v>
      </c>
      <c r="BF222">
        <v>7.6</v>
      </c>
      <c r="BG222">
        <v>76</v>
      </c>
      <c r="BH222">
        <v>3.33</v>
      </c>
    </row>
    <row r="223" spans="1:60">
      <c r="A223">
        <v>1995</v>
      </c>
      <c r="B223">
        <v>167</v>
      </c>
      <c r="C223">
        <v>8.1</v>
      </c>
      <c r="D223">
        <v>79</v>
      </c>
      <c r="E223">
        <v>0.17</v>
      </c>
      <c r="BD223" s="20">
        <v>2021</v>
      </c>
      <c r="BE223">
        <v>114</v>
      </c>
      <c r="BF223">
        <v>7.6</v>
      </c>
      <c r="BG223">
        <v>81</v>
      </c>
      <c r="BH223" t="str">
        <v/>
      </c>
    </row>
    <row r="224" spans="1:60">
      <c r="A224">
        <v>1966</v>
      </c>
      <c r="B224">
        <v>121</v>
      </c>
      <c r="C224">
        <v>8.1</v>
      </c>
      <c r="D224">
        <v>96</v>
      </c>
      <c r="E224">
        <v>0.06</v>
      </c>
      <c r="BD224" s="20">
        <v>2010</v>
      </c>
      <c r="BE224">
        <v>95</v>
      </c>
      <c r="BF224">
        <v>7.6</v>
      </c>
      <c r="BG224">
        <v>72</v>
      </c>
      <c r="BH224">
        <v>251.51</v>
      </c>
    </row>
    <row r="225" spans="1:60">
      <c r="A225">
        <v>1993</v>
      </c>
      <c r="B225">
        <v>171</v>
      </c>
      <c r="C225">
        <v>8.1</v>
      </c>
      <c r="D225">
        <v>83</v>
      </c>
      <c r="E225">
        <v>5.22</v>
      </c>
      <c r="BD225" s="20">
        <v>2008</v>
      </c>
      <c r="BE225">
        <v>101</v>
      </c>
      <c r="BF225">
        <v>7.6</v>
      </c>
      <c r="BG225">
        <v>86</v>
      </c>
      <c r="BH225">
        <v>15.09</v>
      </c>
    </row>
    <row r="226" spans="1:60">
      <c r="A226">
        <v>1939</v>
      </c>
      <c r="B226">
        <v>129</v>
      </c>
      <c r="C226">
        <v>8.1</v>
      </c>
      <c r="D226">
        <v>73</v>
      </c>
      <c r="E226">
        <v>9.6</v>
      </c>
      <c r="BD226" s="20">
        <v>1967</v>
      </c>
      <c r="BE226">
        <v>78</v>
      </c>
      <c r="BF226">
        <v>7.6</v>
      </c>
      <c r="BG226">
        <v>65</v>
      </c>
      <c r="BH226">
        <v>141.84</v>
      </c>
    </row>
    <row r="227" spans="1:60">
      <c r="A227">
        <v>2014</v>
      </c>
      <c r="B227">
        <v>196</v>
      </c>
      <c r="C227">
        <v>8.1</v>
      </c>
      <c r="D227">
        <v>88</v>
      </c>
      <c r="E227">
        <v>0.17</v>
      </c>
      <c r="BD227" s="20">
        <v>1985</v>
      </c>
      <c r="BE227">
        <v>97</v>
      </c>
      <c r="BF227">
        <v>7.6</v>
      </c>
      <c r="BG227">
        <v>90</v>
      </c>
      <c r="BH227">
        <v>10.6</v>
      </c>
    </row>
    <row r="228" spans="1:60">
      <c r="A228">
        <v>1955</v>
      </c>
      <c r="B228">
        <v>117</v>
      </c>
      <c r="C228">
        <v>8.1</v>
      </c>
      <c r="D228" t="str">
        <v/>
      </c>
      <c r="E228">
        <v>1.0900000000000001</v>
      </c>
      <c r="BD228" s="20">
        <v>1954</v>
      </c>
      <c r="BE228">
        <v>113</v>
      </c>
      <c r="BF228">
        <v>7.6</v>
      </c>
      <c r="BG228">
        <v>72</v>
      </c>
      <c r="BH228" t="str">
        <v/>
      </c>
    </row>
    <row r="229" spans="1:60">
      <c r="A229">
        <v>1966</v>
      </c>
      <c r="B229">
        <v>205</v>
      </c>
      <c r="C229">
        <v>8.1</v>
      </c>
      <c r="D229" t="str">
        <v/>
      </c>
      <c r="E229">
        <v>0.1</v>
      </c>
      <c r="BD229" s="20">
        <v>2011</v>
      </c>
      <c r="BE229">
        <v>100</v>
      </c>
      <c r="BF229">
        <v>7.6</v>
      </c>
      <c r="BG229">
        <v>72</v>
      </c>
      <c r="BH229">
        <v>35.01</v>
      </c>
    </row>
    <row r="230" spans="1:60">
      <c r="A230">
        <v>2001</v>
      </c>
      <c r="B230">
        <v>183</v>
      </c>
      <c r="C230">
        <v>8.1</v>
      </c>
      <c r="D230" t="str">
        <v/>
      </c>
      <c r="E230">
        <v>0.30000000000000004</v>
      </c>
      <c r="BD230" s="20">
        <v>1991</v>
      </c>
      <c r="BE230">
        <v>116</v>
      </c>
      <c r="BF230">
        <v>7.6</v>
      </c>
      <c r="BG230">
        <v>69</v>
      </c>
      <c r="BH230">
        <v>6.15</v>
      </c>
    </row>
    <row r="231" spans="1:60">
      <c r="A231">
        <v>2012</v>
      </c>
      <c r="B231">
        <v>117</v>
      </c>
      <c r="C231">
        <v>8.1</v>
      </c>
      <c r="D231">
        <v>71</v>
      </c>
      <c r="E231" t="str">
        <v/>
      </c>
      <c r="BD231" s="20">
        <v>2013</v>
      </c>
      <c r="BE231">
        <v>98</v>
      </c>
      <c r="BF231">
        <v>7.6</v>
      </c>
      <c r="BG231">
        <v>77</v>
      </c>
      <c r="BH231">
        <v>37.71</v>
      </c>
    </row>
    <row r="232" spans="1:60">
      <c r="A232">
        <v>1958</v>
      </c>
      <c r="B232">
        <v>126</v>
      </c>
      <c r="C232">
        <v>8.1</v>
      </c>
      <c r="D232">
        <v>89</v>
      </c>
      <c r="E232" t="str">
        <v/>
      </c>
    </row>
    <row r="233" spans="1:60">
      <c r="A233">
        <v>1951</v>
      </c>
      <c r="B233">
        <v>111</v>
      </c>
      <c r="C233">
        <v>8.1</v>
      </c>
      <c r="D233">
        <v>72</v>
      </c>
      <c r="E233">
        <v>3.97</v>
      </c>
    </row>
    <row r="234" spans="1:60">
      <c r="A234">
        <v>1949</v>
      </c>
      <c r="B234">
        <v>114</v>
      </c>
      <c r="C234">
        <v>8.1</v>
      </c>
      <c r="D234" t="str">
        <v/>
      </c>
      <c r="E234" t="str">
        <v/>
      </c>
    </row>
    <row r="235" spans="1:60">
      <c r="A235">
        <v>2015</v>
      </c>
      <c r="B235">
        <v>109</v>
      </c>
      <c r="C235">
        <v>8.1</v>
      </c>
      <c r="D235" t="str">
        <v/>
      </c>
      <c r="E235" t="str">
        <v/>
      </c>
    </row>
    <row r="236" spans="1:60">
      <c r="A236">
        <v>1925</v>
      </c>
      <c r="B236">
        <v>95</v>
      </c>
      <c r="C236">
        <v>8.1</v>
      </c>
      <c r="D236" t="str">
        <v/>
      </c>
      <c r="E236">
        <v>5.45</v>
      </c>
    </row>
    <row r="237" spans="1:60">
      <c r="A237">
        <v>1957</v>
      </c>
      <c r="B237">
        <v>110</v>
      </c>
      <c r="C237">
        <v>8.1</v>
      </c>
      <c r="D237" t="str">
        <v/>
      </c>
      <c r="E237" t="str">
        <v/>
      </c>
    </row>
    <row r="238" spans="1:60">
      <c r="A238">
        <v>2012</v>
      </c>
      <c r="B238">
        <v>151</v>
      </c>
      <c r="C238">
        <v>8.1</v>
      </c>
      <c r="D238" t="str">
        <v/>
      </c>
      <c r="E238">
        <v>2.8</v>
      </c>
    </row>
    <row r="239" spans="1:60">
      <c r="A239">
        <v>2015</v>
      </c>
      <c r="B239">
        <v>132</v>
      </c>
      <c r="C239">
        <v>8.1</v>
      </c>
      <c r="D239" t="str">
        <v/>
      </c>
      <c r="E239">
        <v>0.34</v>
      </c>
    </row>
    <row r="240" spans="1:60">
      <c r="A240">
        <v>1927</v>
      </c>
      <c r="B240">
        <v>94</v>
      </c>
      <c r="C240">
        <v>8.1</v>
      </c>
      <c r="D240">
        <v>95</v>
      </c>
      <c r="E240">
        <v>0.54</v>
      </c>
    </row>
    <row r="241" spans="1:5">
      <c r="A241">
        <v>1978</v>
      </c>
      <c r="B241">
        <v>99</v>
      </c>
      <c r="C241">
        <v>8.1</v>
      </c>
      <c r="D241" t="str">
        <v/>
      </c>
      <c r="E241" t="str">
        <v/>
      </c>
    </row>
    <row r="242" spans="1:5">
      <c r="A242">
        <v>2008</v>
      </c>
      <c r="B242">
        <v>104</v>
      </c>
      <c r="C242">
        <v>8.1</v>
      </c>
      <c r="D242" t="str">
        <v/>
      </c>
      <c r="E242" t="str">
        <v/>
      </c>
    </row>
    <row r="243" spans="1:5">
      <c r="A243">
        <v>1955</v>
      </c>
      <c r="B243">
        <v>118</v>
      </c>
      <c r="C243">
        <v>8.1</v>
      </c>
      <c r="D243">
        <v>97</v>
      </c>
      <c r="E243">
        <v>0.06</v>
      </c>
    </row>
    <row r="244" spans="1:5">
      <c r="A244">
        <v>2006</v>
      </c>
      <c r="B244">
        <v>167</v>
      </c>
      <c r="C244">
        <v>8.1</v>
      </c>
      <c r="D244" t="str">
        <v/>
      </c>
      <c r="E244">
        <v>2.2000000000000002</v>
      </c>
    </row>
    <row r="245" spans="1:5">
      <c r="A245">
        <v>1937</v>
      </c>
      <c r="B245">
        <v>113</v>
      </c>
      <c r="C245">
        <v>8.1</v>
      </c>
      <c r="D245" t="str">
        <v/>
      </c>
      <c r="E245">
        <v>0.17</v>
      </c>
    </row>
    <row r="246" spans="1:5">
      <c r="A246">
        <v>1991</v>
      </c>
      <c r="B246">
        <v>125</v>
      </c>
      <c r="C246">
        <v>8.1</v>
      </c>
      <c r="D246" t="str">
        <v/>
      </c>
      <c r="E246">
        <v>2.6</v>
      </c>
    </row>
    <row r="247" spans="1:5">
      <c r="A247">
        <v>1957</v>
      </c>
      <c r="B247">
        <v>110</v>
      </c>
      <c r="C247">
        <v>8.1</v>
      </c>
      <c r="D247" t="str">
        <v/>
      </c>
      <c r="E247">
        <v>0.75</v>
      </c>
    </row>
    <row r="248" spans="1:5">
      <c r="A248">
        <v>2016</v>
      </c>
      <c r="B248">
        <v>136</v>
      </c>
      <c r="C248">
        <v>8.1</v>
      </c>
      <c r="D248" t="str">
        <v/>
      </c>
      <c r="E248">
        <v>1.24</v>
      </c>
    </row>
    <row r="249" spans="1:5">
      <c r="A249">
        <v>2007</v>
      </c>
      <c r="B249">
        <v>153</v>
      </c>
      <c r="C249">
        <v>8.1</v>
      </c>
      <c r="D249">
        <v>68</v>
      </c>
      <c r="E249">
        <v>1.1100000000000001</v>
      </c>
    </row>
    <row r="250" spans="1:5">
      <c r="A250">
        <v>1960</v>
      </c>
      <c r="B250">
        <v>89</v>
      </c>
      <c r="C250">
        <v>8.1</v>
      </c>
      <c r="D250" t="str">
        <v/>
      </c>
      <c r="E250">
        <v>1.53</v>
      </c>
    </row>
    <row r="251" spans="1:5">
      <c r="A251">
        <v>2013</v>
      </c>
      <c r="B251">
        <v>146</v>
      </c>
      <c r="C251">
        <v>8.1</v>
      </c>
      <c r="D251" t="str">
        <v/>
      </c>
      <c r="E251">
        <v>1.43</v>
      </c>
    </row>
    <row r="252" spans="1:5">
      <c r="A252">
        <v>1986</v>
      </c>
      <c r="B252">
        <v>120</v>
      </c>
      <c r="C252">
        <v>8.1</v>
      </c>
      <c r="D252" t="str">
        <v/>
      </c>
      <c r="E252">
        <v>4.9400000000000004</v>
      </c>
    </row>
    <row r="253" spans="1:5">
      <c r="A253">
        <v>2019</v>
      </c>
      <c r="B253">
        <v>130</v>
      </c>
      <c r="C253">
        <v>8.1</v>
      </c>
      <c r="D253" t="str">
        <v/>
      </c>
      <c r="E253" t="str">
        <v/>
      </c>
    </row>
    <row r="254" spans="1:5">
      <c r="A254">
        <v>1988</v>
      </c>
      <c r="B254">
        <v>142</v>
      </c>
      <c r="C254">
        <v>8.1</v>
      </c>
      <c r="D254" t="str">
        <v/>
      </c>
      <c r="E254">
        <v>0.28000000000000003</v>
      </c>
    </row>
    <row r="255" spans="1:5">
      <c r="A255">
        <v>2003</v>
      </c>
      <c r="B255">
        <v>156</v>
      </c>
      <c r="C255">
        <v>8.1</v>
      </c>
      <c r="D255" t="str">
        <v/>
      </c>
      <c r="E255" t="str">
        <v/>
      </c>
    </row>
    <row r="256" spans="1:5">
      <c r="A256">
        <v>2013</v>
      </c>
      <c r="B256">
        <v>87</v>
      </c>
      <c r="C256">
        <v>8.1</v>
      </c>
      <c r="D256">
        <v>73</v>
      </c>
      <c r="E256">
        <v>0.14000000000000001</v>
      </c>
    </row>
    <row r="257" spans="1:5">
      <c r="A257">
        <v>1996</v>
      </c>
      <c r="B257">
        <v>128</v>
      </c>
      <c r="C257">
        <v>8.1</v>
      </c>
      <c r="D257" t="str">
        <v/>
      </c>
      <c r="E257" t="str">
        <v/>
      </c>
    </row>
    <row r="258" spans="1:5">
      <c r="A258">
        <v>2010</v>
      </c>
      <c r="B258">
        <v>134</v>
      </c>
      <c r="C258">
        <v>8.1</v>
      </c>
      <c r="D258" t="str">
        <v/>
      </c>
      <c r="E258">
        <v>0.01</v>
      </c>
    </row>
    <row r="259" spans="1:5">
      <c r="A259">
        <v>2012</v>
      </c>
      <c r="B259">
        <v>125</v>
      </c>
      <c r="C259">
        <v>8.1</v>
      </c>
      <c r="D259" t="str">
        <v/>
      </c>
      <c r="E259">
        <v>0.92</v>
      </c>
    </row>
    <row r="260" spans="1:5">
      <c r="A260">
        <v>2005</v>
      </c>
      <c r="B260">
        <v>122</v>
      </c>
      <c r="C260">
        <v>8.1</v>
      </c>
      <c r="D260" t="str">
        <v/>
      </c>
      <c r="E260">
        <v>0.73</v>
      </c>
    </row>
    <row r="261" spans="1:5">
      <c r="A261">
        <v>1998</v>
      </c>
      <c r="B261">
        <v>107</v>
      </c>
      <c r="C261">
        <v>8.1</v>
      </c>
      <c r="D261" t="str">
        <v/>
      </c>
      <c r="E261" t="str">
        <v/>
      </c>
    </row>
    <row r="262" spans="1:5">
      <c r="A262">
        <v>1999</v>
      </c>
      <c r="B262">
        <v>174</v>
      </c>
      <c r="C262">
        <v>8.1</v>
      </c>
      <c r="D262" t="str">
        <v/>
      </c>
      <c r="E262" t="str">
        <v/>
      </c>
    </row>
    <row r="263" spans="1:5">
      <c r="A263">
        <v>1971</v>
      </c>
      <c r="B263">
        <v>122</v>
      </c>
      <c r="C263">
        <v>8.1</v>
      </c>
      <c r="D263" t="str">
        <v/>
      </c>
      <c r="E263" t="str">
        <v/>
      </c>
    </row>
    <row r="264" spans="1:5">
      <c r="A264">
        <v>2021</v>
      </c>
      <c r="B264">
        <v>155</v>
      </c>
      <c r="C264">
        <v>8</v>
      </c>
      <c r="D264">
        <v>74</v>
      </c>
      <c r="E264">
        <v>108.33</v>
      </c>
    </row>
    <row r="265" spans="1:5">
      <c r="A265">
        <v>2017</v>
      </c>
      <c r="B265">
        <v>164</v>
      </c>
      <c r="C265">
        <v>8</v>
      </c>
      <c r="D265">
        <v>81</v>
      </c>
      <c r="E265">
        <v>92.05</v>
      </c>
    </row>
    <row r="266" spans="1:5">
      <c r="A266">
        <v>1988</v>
      </c>
      <c r="B266">
        <v>133</v>
      </c>
      <c r="C266">
        <v>8</v>
      </c>
      <c r="D266">
        <v>65</v>
      </c>
      <c r="E266">
        <v>178.8</v>
      </c>
    </row>
    <row r="267" spans="1:5">
      <c r="A267">
        <v>2010</v>
      </c>
      <c r="B267">
        <v>108</v>
      </c>
      <c r="C267">
        <v>8</v>
      </c>
      <c r="D267">
        <v>79</v>
      </c>
      <c r="E267">
        <v>106.95</v>
      </c>
    </row>
    <row r="268" spans="1:5">
      <c r="A268">
        <v>2016</v>
      </c>
      <c r="B268">
        <v>128</v>
      </c>
      <c r="C268">
        <v>8</v>
      </c>
      <c r="D268">
        <v>94</v>
      </c>
      <c r="E268">
        <v>151.1</v>
      </c>
    </row>
    <row r="269" spans="1:5">
      <c r="A269">
        <v>2015</v>
      </c>
      <c r="B269">
        <v>144</v>
      </c>
      <c r="C269">
        <v>8</v>
      </c>
      <c r="D269">
        <v>80</v>
      </c>
      <c r="E269">
        <v>228.43</v>
      </c>
    </row>
    <row r="270" spans="1:5">
      <c r="A270">
        <v>2001</v>
      </c>
      <c r="B270">
        <v>113</v>
      </c>
      <c r="C270">
        <v>8</v>
      </c>
      <c r="D270">
        <v>88</v>
      </c>
      <c r="E270">
        <v>1.48</v>
      </c>
    </row>
    <row r="271" spans="1:5">
      <c r="A271">
        <v>2013</v>
      </c>
      <c r="B271">
        <v>126</v>
      </c>
      <c r="C271">
        <v>8</v>
      </c>
      <c r="D271">
        <v>91</v>
      </c>
      <c r="E271">
        <v>25.57</v>
      </c>
    </row>
    <row r="272" spans="1:5">
      <c r="A272">
        <v>1967</v>
      </c>
      <c r="B272">
        <v>106</v>
      </c>
      <c r="C272">
        <v>8</v>
      </c>
      <c r="D272">
        <v>83</v>
      </c>
      <c r="E272">
        <v>104.95</v>
      </c>
    </row>
    <row r="273" spans="1:5">
      <c r="A273">
        <v>2015</v>
      </c>
      <c r="B273">
        <v>156</v>
      </c>
      <c r="C273">
        <v>8</v>
      </c>
      <c r="D273">
        <v>76</v>
      </c>
      <c r="E273">
        <v>183.64</v>
      </c>
    </row>
    <row r="274" spans="1:5">
      <c r="A274">
        <v>2014</v>
      </c>
      <c r="B274">
        <v>114</v>
      </c>
      <c r="C274">
        <v>8</v>
      </c>
      <c r="D274">
        <v>71</v>
      </c>
      <c r="E274">
        <v>91.13</v>
      </c>
    </row>
    <row r="275" spans="1:5">
      <c r="A275">
        <v>2021</v>
      </c>
      <c r="B275">
        <v>111</v>
      </c>
      <c r="C275">
        <v>8</v>
      </c>
      <c r="D275">
        <v>72</v>
      </c>
      <c r="E275" t="str">
        <v/>
      </c>
    </row>
    <row r="276" spans="1:5">
      <c r="A276">
        <v>1990</v>
      </c>
      <c r="B276">
        <v>181</v>
      </c>
      <c r="C276">
        <v>8</v>
      </c>
      <c r="D276">
        <v>72</v>
      </c>
      <c r="E276">
        <v>184.21</v>
      </c>
    </row>
    <row r="277" spans="1:5">
      <c r="A277">
        <v>1999</v>
      </c>
      <c r="B277">
        <v>188</v>
      </c>
      <c r="C277">
        <v>8</v>
      </c>
      <c r="D277">
        <v>78</v>
      </c>
      <c r="E277">
        <v>22.46</v>
      </c>
    </row>
    <row r="278" spans="1:5">
      <c r="A278">
        <v>2008</v>
      </c>
      <c r="B278">
        <v>120</v>
      </c>
      <c r="C278">
        <v>8</v>
      </c>
      <c r="D278">
        <v>84</v>
      </c>
      <c r="E278">
        <v>141.32</v>
      </c>
    </row>
    <row r="279" spans="1:5">
      <c r="A279">
        <v>1992</v>
      </c>
      <c r="B279">
        <v>156</v>
      </c>
      <c r="C279">
        <v>8</v>
      </c>
      <c r="D279">
        <v>59</v>
      </c>
      <c r="E279">
        <v>63.9</v>
      </c>
    </row>
    <row r="280" spans="1:5">
      <c r="A280">
        <v>1993</v>
      </c>
      <c r="B280">
        <v>101</v>
      </c>
      <c r="C280">
        <v>8</v>
      </c>
      <c r="D280">
        <v>72</v>
      </c>
      <c r="E280">
        <v>70.91</v>
      </c>
    </row>
    <row r="281" spans="1:5">
      <c r="A281">
        <v>1989</v>
      </c>
      <c r="B281">
        <v>120</v>
      </c>
      <c r="C281">
        <v>8</v>
      </c>
      <c r="D281">
        <v>93</v>
      </c>
      <c r="E281">
        <v>27.55</v>
      </c>
    </row>
    <row r="282" spans="1:5">
      <c r="A282">
        <v>1975</v>
      </c>
      <c r="B282">
        <v>125</v>
      </c>
      <c r="C282">
        <v>8</v>
      </c>
      <c r="D282">
        <v>86</v>
      </c>
      <c r="E282">
        <v>50</v>
      </c>
    </row>
    <row r="283" spans="1:5">
      <c r="A283">
        <v>2006</v>
      </c>
      <c r="B283">
        <v>143</v>
      </c>
      <c r="C283">
        <v>8</v>
      </c>
      <c r="D283">
        <v>64</v>
      </c>
      <c r="E283">
        <v>57.37</v>
      </c>
    </row>
    <row r="284" spans="1:5">
      <c r="A284">
        <v>2006</v>
      </c>
      <c r="B284">
        <v>117</v>
      </c>
      <c r="C284">
        <v>8</v>
      </c>
      <c r="D284">
        <v>64</v>
      </c>
      <c r="E284">
        <v>163.57</v>
      </c>
    </row>
    <row r="285" spans="1:5">
      <c r="A285">
        <v>2003</v>
      </c>
      <c r="B285">
        <v>125</v>
      </c>
      <c r="C285">
        <v>8</v>
      </c>
      <c r="D285">
        <v>58</v>
      </c>
      <c r="E285">
        <v>66.260000000000005</v>
      </c>
    </row>
    <row r="286" spans="1:5">
      <c r="A286">
        <v>1991</v>
      </c>
      <c r="B286">
        <v>189</v>
      </c>
      <c r="C286">
        <v>8</v>
      </c>
      <c r="D286">
        <v>72</v>
      </c>
      <c r="E286">
        <v>70.41</v>
      </c>
    </row>
    <row r="287" spans="1:5">
      <c r="A287">
        <v>1952</v>
      </c>
      <c r="B287">
        <v>85</v>
      </c>
      <c r="C287">
        <v>8</v>
      </c>
      <c r="D287">
        <v>89</v>
      </c>
      <c r="E287">
        <v>9.4499999999999993</v>
      </c>
    </row>
    <row r="288" spans="1:5">
      <c r="A288">
        <v>1988</v>
      </c>
      <c r="B288">
        <v>124</v>
      </c>
      <c r="C288">
        <v>8</v>
      </c>
      <c r="D288">
        <v>67</v>
      </c>
      <c r="E288">
        <v>0.55000000000000004</v>
      </c>
    </row>
    <row r="289" spans="1:5">
      <c r="A289">
        <v>1968</v>
      </c>
      <c r="B289">
        <v>137</v>
      </c>
      <c r="C289">
        <v>8</v>
      </c>
      <c r="D289">
        <v>96</v>
      </c>
      <c r="E289" t="str">
        <v/>
      </c>
    </row>
    <row r="290" spans="1:5">
      <c r="A290">
        <v>1997</v>
      </c>
      <c r="B290">
        <v>81</v>
      </c>
      <c r="C290">
        <v>8</v>
      </c>
      <c r="D290">
        <v>67</v>
      </c>
      <c r="E290">
        <v>0.78</v>
      </c>
    </row>
    <row r="291" spans="1:5">
      <c r="A291">
        <v>2016</v>
      </c>
      <c r="B291">
        <v>106</v>
      </c>
      <c r="C291">
        <v>8</v>
      </c>
      <c r="D291" t="str">
        <v/>
      </c>
      <c r="E291" t="str">
        <v/>
      </c>
    </row>
    <row r="292" spans="1:5">
      <c r="A292">
        <v>1969</v>
      </c>
      <c r="B292">
        <v>110</v>
      </c>
      <c r="C292">
        <v>8</v>
      </c>
      <c r="D292">
        <v>66</v>
      </c>
      <c r="E292">
        <v>102.31</v>
      </c>
    </row>
    <row r="293" spans="1:5">
      <c r="A293">
        <v>2010</v>
      </c>
      <c r="B293">
        <v>118</v>
      </c>
      <c r="C293">
        <v>8</v>
      </c>
      <c r="D293">
        <v>88</v>
      </c>
      <c r="E293">
        <v>138.80000000000001</v>
      </c>
    </row>
    <row r="294" spans="1:5">
      <c r="A294">
        <v>2003</v>
      </c>
      <c r="B294">
        <v>178</v>
      </c>
      <c r="C294">
        <v>8</v>
      </c>
      <c r="D294">
        <v>61</v>
      </c>
      <c r="E294">
        <v>1.53</v>
      </c>
    </row>
    <row r="295" spans="1:5">
      <c r="A295">
        <v>1971</v>
      </c>
      <c r="B295">
        <v>181</v>
      </c>
      <c r="C295">
        <v>8</v>
      </c>
      <c r="D295">
        <v>67</v>
      </c>
      <c r="E295">
        <v>80.5</v>
      </c>
    </row>
    <row r="296" spans="1:5">
      <c r="A296">
        <v>2016</v>
      </c>
      <c r="B296">
        <v>118</v>
      </c>
      <c r="C296">
        <v>8</v>
      </c>
      <c r="D296">
        <v>69</v>
      </c>
      <c r="E296">
        <v>51.74</v>
      </c>
    </row>
    <row r="297" spans="1:5">
      <c r="A297">
        <v>1962</v>
      </c>
      <c r="B297">
        <v>134</v>
      </c>
      <c r="C297">
        <v>8</v>
      </c>
      <c r="D297">
        <v>75</v>
      </c>
      <c r="E297">
        <v>4.05</v>
      </c>
    </row>
    <row r="298" spans="1:5">
      <c r="A298">
        <v>2008</v>
      </c>
      <c r="B298">
        <v>106</v>
      </c>
      <c r="C298">
        <v>8</v>
      </c>
      <c r="D298">
        <v>59</v>
      </c>
      <c r="E298" t="str">
        <v/>
      </c>
    </row>
    <row r="299" spans="1:5">
      <c r="A299">
        <v>1996</v>
      </c>
      <c r="B299">
        <v>135</v>
      </c>
      <c r="C299">
        <v>8</v>
      </c>
      <c r="D299">
        <v>84</v>
      </c>
      <c r="E299">
        <v>24.48</v>
      </c>
    </row>
    <row r="300" spans="1:5">
      <c r="A300">
        <v>1994</v>
      </c>
      <c r="B300">
        <v>102</v>
      </c>
      <c r="C300">
        <v>8</v>
      </c>
      <c r="D300">
        <v>78</v>
      </c>
      <c r="E300">
        <v>0.60000000000000009</v>
      </c>
    </row>
    <row r="301" spans="1:5">
      <c r="A301">
        <v>1973</v>
      </c>
      <c r="B301">
        <v>151</v>
      </c>
      <c r="C301">
        <v>8</v>
      </c>
      <c r="D301">
        <v>58</v>
      </c>
      <c r="E301">
        <v>53.27</v>
      </c>
    </row>
    <row r="302" spans="1:5">
      <c r="A302">
        <v>2014</v>
      </c>
      <c r="B302">
        <v>139</v>
      </c>
      <c r="C302">
        <v>8</v>
      </c>
      <c r="D302">
        <v>74</v>
      </c>
      <c r="E302">
        <v>3.49</v>
      </c>
    </row>
    <row r="303" spans="1:5">
      <c r="A303">
        <v>1979</v>
      </c>
      <c r="B303">
        <v>130</v>
      </c>
      <c r="C303">
        <v>8</v>
      </c>
      <c r="D303">
        <v>83</v>
      </c>
      <c r="E303">
        <v>30.18</v>
      </c>
    </row>
    <row r="304" spans="1:5">
      <c r="A304">
        <v>1971</v>
      </c>
      <c r="B304">
        <v>118</v>
      </c>
      <c r="C304">
        <v>8</v>
      </c>
      <c r="D304">
        <v>93</v>
      </c>
      <c r="E304">
        <v>29.13</v>
      </c>
    </row>
    <row r="305" spans="1:5">
      <c r="A305">
        <v>1963</v>
      </c>
      <c r="B305">
        <v>138</v>
      </c>
      <c r="C305">
        <v>8</v>
      </c>
      <c r="D305">
        <v>93</v>
      </c>
      <c r="E305">
        <v>0.05</v>
      </c>
    </row>
    <row r="306" spans="1:5">
      <c r="A306">
        <v>1972</v>
      </c>
      <c r="B306">
        <v>167</v>
      </c>
      <c r="C306">
        <v>8</v>
      </c>
      <c r="D306">
        <v>93</v>
      </c>
      <c r="E306" t="str">
        <v/>
      </c>
    </row>
    <row r="307" spans="1:5">
      <c r="A307">
        <v>1959</v>
      </c>
      <c r="B307">
        <v>141</v>
      </c>
      <c r="C307">
        <v>8</v>
      </c>
      <c r="D307">
        <v>93</v>
      </c>
      <c r="E307">
        <v>12.54</v>
      </c>
    </row>
    <row r="308" spans="1:5">
      <c r="A308">
        <v>1982</v>
      </c>
      <c r="B308">
        <v>95</v>
      </c>
      <c r="C308">
        <v>8</v>
      </c>
      <c r="D308">
        <v>47</v>
      </c>
      <c r="E308">
        <v>22.24</v>
      </c>
    </row>
    <row r="309" spans="1:5">
      <c r="A309">
        <v>2005</v>
      </c>
      <c r="B309">
        <v>144</v>
      </c>
      <c r="C309">
        <v>8</v>
      </c>
      <c r="D309">
        <v>69</v>
      </c>
      <c r="E309">
        <v>61.65</v>
      </c>
    </row>
    <row r="310" spans="1:5">
      <c r="A310">
        <v>1998</v>
      </c>
      <c r="B310">
        <v>169</v>
      </c>
      <c r="C310">
        <v>8</v>
      </c>
      <c r="D310">
        <v>58</v>
      </c>
      <c r="E310">
        <v>0.26</v>
      </c>
    </row>
    <row r="311" spans="1:5">
      <c r="A311">
        <v>1955</v>
      </c>
      <c r="B311">
        <v>92</v>
      </c>
      <c r="C311">
        <v>8</v>
      </c>
      <c r="D311">
        <v>97</v>
      </c>
      <c r="E311">
        <v>0.65</v>
      </c>
    </row>
    <row r="312" spans="1:5">
      <c r="A312">
        <v>1982</v>
      </c>
      <c r="B312">
        <v>158</v>
      </c>
      <c r="C312">
        <v>8</v>
      </c>
      <c r="D312" t="str">
        <v/>
      </c>
      <c r="E312" t="str">
        <v/>
      </c>
    </row>
    <row r="313" spans="1:5">
      <c r="A313">
        <v>1960</v>
      </c>
      <c r="B313">
        <v>174</v>
      </c>
      <c r="C313">
        <v>8</v>
      </c>
      <c r="D313">
        <v>95</v>
      </c>
      <c r="E313">
        <v>19.52</v>
      </c>
    </row>
    <row r="314" spans="1:5">
      <c r="A314">
        <v>1982</v>
      </c>
      <c r="B314">
        <v>191</v>
      </c>
      <c r="C314">
        <v>8</v>
      </c>
      <c r="D314">
        <v>79</v>
      </c>
      <c r="E314">
        <v>52.77</v>
      </c>
    </row>
    <row r="315" spans="1:5">
      <c r="A315">
        <v>1987</v>
      </c>
      <c r="B315">
        <v>128</v>
      </c>
      <c r="C315">
        <v>8</v>
      </c>
      <c r="D315">
        <v>79</v>
      </c>
      <c r="E315">
        <v>3.33</v>
      </c>
    </row>
    <row r="316" spans="1:5">
      <c r="A316">
        <v>1966</v>
      </c>
      <c r="B316">
        <v>131</v>
      </c>
      <c r="C316">
        <v>8</v>
      </c>
      <c r="D316">
        <v>75</v>
      </c>
      <c r="E316" t="str">
        <v/>
      </c>
    </row>
    <row r="317" spans="1:5">
      <c r="A317">
        <v>2002</v>
      </c>
      <c r="B317">
        <v>101</v>
      </c>
      <c r="C317">
        <v>8</v>
      </c>
      <c r="D317">
        <v>75</v>
      </c>
      <c r="E317">
        <v>0.17</v>
      </c>
    </row>
    <row r="318" spans="1:5">
      <c r="A318">
        <v>1999</v>
      </c>
      <c r="B318">
        <v>112</v>
      </c>
      <c r="C318">
        <v>8</v>
      </c>
      <c r="D318">
        <v>86</v>
      </c>
      <c r="E318">
        <v>6.2</v>
      </c>
    </row>
    <row r="319" spans="1:5">
      <c r="A319">
        <v>2015</v>
      </c>
      <c r="B319">
        <v>159</v>
      </c>
      <c r="C319">
        <v>8</v>
      </c>
      <c r="D319" t="str">
        <v/>
      </c>
      <c r="E319">
        <v>6.74</v>
      </c>
    </row>
    <row r="320" spans="1:5">
      <c r="A320">
        <v>1959</v>
      </c>
      <c r="B320">
        <v>161</v>
      </c>
      <c r="C320">
        <v>8</v>
      </c>
      <c r="D320">
        <v>95</v>
      </c>
      <c r="E320">
        <v>11.9</v>
      </c>
    </row>
    <row r="321" spans="1:5">
      <c r="A321">
        <v>1958</v>
      </c>
      <c r="B321">
        <v>95</v>
      </c>
      <c r="C321">
        <v>8</v>
      </c>
      <c r="D321">
        <v>99</v>
      </c>
      <c r="E321">
        <v>2.2400000000000002</v>
      </c>
    </row>
    <row r="322" spans="1:5">
      <c r="A322">
        <v>1975</v>
      </c>
      <c r="B322">
        <v>107</v>
      </c>
      <c r="C322">
        <v>8</v>
      </c>
      <c r="D322">
        <v>82</v>
      </c>
      <c r="E322">
        <v>0.18</v>
      </c>
    </row>
    <row r="323" spans="1:5">
      <c r="A323">
        <v>1961</v>
      </c>
      <c r="B323">
        <v>134</v>
      </c>
      <c r="C323">
        <v>8</v>
      </c>
      <c r="D323">
        <v>90</v>
      </c>
      <c r="E323">
        <v>8.2799999999999994</v>
      </c>
    </row>
    <row r="324" spans="1:5">
      <c r="A324">
        <v>1963</v>
      </c>
      <c r="B324">
        <v>186</v>
      </c>
      <c r="C324">
        <v>8</v>
      </c>
      <c r="D324">
        <v>100</v>
      </c>
      <c r="E324" t="str">
        <v/>
      </c>
    </row>
    <row r="325" spans="1:5">
      <c r="A325">
        <v>1947</v>
      </c>
      <c r="B325">
        <v>97</v>
      </c>
      <c r="C325">
        <v>8</v>
      </c>
      <c r="D325">
        <v>85</v>
      </c>
      <c r="E325" t="str">
        <v/>
      </c>
    </row>
    <row r="326" spans="1:5">
      <c r="A326">
        <v>1967</v>
      </c>
      <c r="B326">
        <v>101</v>
      </c>
      <c r="C326">
        <v>8</v>
      </c>
      <c r="D326" t="str">
        <v/>
      </c>
      <c r="E326">
        <v>0.04</v>
      </c>
    </row>
    <row r="327" spans="1:5">
      <c r="A327">
        <v>2007</v>
      </c>
      <c r="B327">
        <v>115</v>
      </c>
      <c r="C327">
        <v>8</v>
      </c>
      <c r="D327">
        <v>33</v>
      </c>
      <c r="E327">
        <v>0.01</v>
      </c>
    </row>
    <row r="328" spans="1:5">
      <c r="A328">
        <v>1957</v>
      </c>
      <c r="B328">
        <v>96</v>
      </c>
      <c r="C328">
        <v>8</v>
      </c>
      <c r="D328">
        <v>100</v>
      </c>
      <c r="E328" t="str">
        <v/>
      </c>
    </row>
    <row r="329" spans="1:5">
      <c r="A329">
        <v>2013</v>
      </c>
      <c r="B329">
        <v>137</v>
      </c>
      <c r="C329">
        <v>8</v>
      </c>
      <c r="D329">
        <v>89</v>
      </c>
      <c r="E329">
        <v>1.51</v>
      </c>
    </row>
    <row r="330" spans="1:5">
      <c r="A330">
        <v>2004</v>
      </c>
      <c r="B330">
        <v>141</v>
      </c>
      <c r="C330">
        <v>8</v>
      </c>
      <c r="D330">
        <v>88</v>
      </c>
      <c r="E330">
        <v>0.68</v>
      </c>
    </row>
    <row r="331" spans="1:5">
      <c r="A331">
        <v>1953</v>
      </c>
      <c r="B331">
        <v>120</v>
      </c>
      <c r="C331">
        <v>8</v>
      </c>
      <c r="D331">
        <v>84</v>
      </c>
      <c r="E331" t="str">
        <v/>
      </c>
    </row>
    <row r="332" spans="1:5">
      <c r="A332">
        <v>1996</v>
      </c>
      <c r="B332">
        <v>136</v>
      </c>
      <c r="C332">
        <v>8</v>
      </c>
      <c r="D332">
        <v>91</v>
      </c>
      <c r="E332">
        <v>13.42</v>
      </c>
    </row>
    <row r="333" spans="1:5">
      <c r="A333">
        <v>2007</v>
      </c>
      <c r="B333">
        <v>112</v>
      </c>
      <c r="C333">
        <v>8</v>
      </c>
      <c r="D333">
        <v>92</v>
      </c>
      <c r="E333">
        <v>5.99</v>
      </c>
    </row>
    <row r="334" spans="1:5">
      <c r="A334">
        <v>2014</v>
      </c>
      <c r="B334">
        <v>93</v>
      </c>
      <c r="C334">
        <v>8</v>
      </c>
      <c r="D334">
        <v>85</v>
      </c>
      <c r="E334">
        <v>0.86</v>
      </c>
    </row>
    <row r="335" spans="1:5">
      <c r="A335">
        <v>2004</v>
      </c>
      <c r="B335">
        <v>126</v>
      </c>
      <c r="C335">
        <v>8</v>
      </c>
      <c r="D335">
        <v>74</v>
      </c>
      <c r="E335">
        <v>2.09</v>
      </c>
    </row>
    <row r="336" spans="1:5">
      <c r="A336">
        <v>2001</v>
      </c>
      <c r="B336">
        <v>137</v>
      </c>
      <c r="C336">
        <v>8</v>
      </c>
      <c r="D336" t="str">
        <v/>
      </c>
      <c r="E336" t="str">
        <v/>
      </c>
    </row>
    <row r="337" spans="1:5">
      <c r="A337">
        <v>1972</v>
      </c>
      <c r="B337">
        <v>91</v>
      </c>
      <c r="C337">
        <v>8</v>
      </c>
      <c r="D337" t="str">
        <v/>
      </c>
      <c r="E337">
        <v>1.74</v>
      </c>
    </row>
    <row r="338" spans="1:5">
      <c r="A338">
        <v>1945</v>
      </c>
      <c r="B338">
        <v>86</v>
      </c>
      <c r="C338">
        <v>8</v>
      </c>
      <c r="D338">
        <v>92</v>
      </c>
      <c r="E338" t="str">
        <v/>
      </c>
    </row>
    <row r="339" spans="1:5">
      <c r="A339">
        <v>1983</v>
      </c>
      <c r="B339">
        <v>125</v>
      </c>
      <c r="C339">
        <v>8</v>
      </c>
      <c r="D339" t="str">
        <v/>
      </c>
      <c r="E339">
        <v>0.01</v>
      </c>
    </row>
    <row r="340" spans="1:5">
      <c r="A340">
        <v>1995</v>
      </c>
      <c r="B340">
        <v>181</v>
      </c>
      <c r="C340">
        <v>8</v>
      </c>
      <c r="D340" t="str">
        <v/>
      </c>
      <c r="E340" t="str">
        <v/>
      </c>
    </row>
    <row r="341" spans="1:5">
      <c r="A341">
        <v>2008</v>
      </c>
      <c r="B341">
        <v>130</v>
      </c>
      <c r="C341">
        <v>8</v>
      </c>
      <c r="D341">
        <v>68</v>
      </c>
      <c r="E341">
        <v>1.5</v>
      </c>
    </row>
    <row r="342" spans="1:5">
      <c r="A342">
        <v>2007</v>
      </c>
      <c r="B342">
        <v>96</v>
      </c>
      <c r="C342">
        <v>8</v>
      </c>
      <c r="D342">
        <v>90</v>
      </c>
      <c r="E342">
        <v>4.45</v>
      </c>
    </row>
    <row r="343" spans="1:5">
      <c r="A343">
        <v>2016</v>
      </c>
      <c r="B343">
        <v>184</v>
      </c>
      <c r="C343">
        <v>8</v>
      </c>
      <c r="D343" t="str">
        <v/>
      </c>
      <c r="E343">
        <v>1.78</v>
      </c>
    </row>
    <row r="344" spans="1:5">
      <c r="A344">
        <v>1954</v>
      </c>
      <c r="B344">
        <v>108</v>
      </c>
      <c r="C344">
        <v>8</v>
      </c>
      <c r="D344" t="str">
        <v/>
      </c>
      <c r="E344" t="str">
        <v/>
      </c>
    </row>
    <row r="345" spans="1:5">
      <c r="A345">
        <v>2020</v>
      </c>
      <c r="B345">
        <v>101</v>
      </c>
      <c r="C345">
        <v>8</v>
      </c>
      <c r="D345">
        <v>97</v>
      </c>
      <c r="E345" t="str">
        <v/>
      </c>
    </row>
    <row r="346" spans="1:5">
      <c r="A346">
        <v>2018</v>
      </c>
      <c r="B346">
        <v>188</v>
      </c>
      <c r="C346">
        <v>8</v>
      </c>
      <c r="D346">
        <v>86</v>
      </c>
      <c r="E346">
        <v>0.03</v>
      </c>
    </row>
    <row r="347" spans="1:5">
      <c r="A347">
        <v>1987</v>
      </c>
      <c r="B347">
        <v>104</v>
      </c>
      <c r="C347">
        <v>8</v>
      </c>
      <c r="D347">
        <v>88</v>
      </c>
      <c r="E347">
        <v>4.54</v>
      </c>
    </row>
    <row r="348" spans="1:5">
      <c r="A348">
        <v>1962</v>
      </c>
      <c r="B348">
        <v>95</v>
      </c>
      <c r="C348">
        <v>8</v>
      </c>
      <c r="D348" t="str">
        <v/>
      </c>
      <c r="E348" t="str">
        <v/>
      </c>
    </row>
    <row r="349" spans="1:5">
      <c r="A349">
        <v>2003</v>
      </c>
      <c r="B349">
        <v>103</v>
      </c>
      <c r="C349">
        <v>8</v>
      </c>
      <c r="D349">
        <v>85</v>
      </c>
      <c r="E349">
        <v>2.38</v>
      </c>
    </row>
    <row r="350" spans="1:5">
      <c r="A350">
        <v>2014</v>
      </c>
      <c r="B350">
        <v>160</v>
      </c>
      <c r="C350">
        <v>8</v>
      </c>
      <c r="D350" t="str">
        <v/>
      </c>
      <c r="E350">
        <v>0.9</v>
      </c>
    </row>
    <row r="351" spans="1:5">
      <c r="A351">
        <v>2010</v>
      </c>
      <c r="B351">
        <v>115</v>
      </c>
      <c r="C351">
        <v>8</v>
      </c>
      <c r="D351">
        <v>71</v>
      </c>
      <c r="E351">
        <v>0.1</v>
      </c>
    </row>
    <row r="352" spans="1:5">
      <c r="A352">
        <v>1940</v>
      </c>
      <c r="B352">
        <v>99</v>
      </c>
      <c r="C352">
        <v>8</v>
      </c>
      <c r="D352">
        <v>96</v>
      </c>
      <c r="E352">
        <v>0.2</v>
      </c>
    </row>
    <row r="353" spans="1:5">
      <c r="A353">
        <v>1962</v>
      </c>
      <c r="B353">
        <v>96</v>
      </c>
      <c r="C353">
        <v>8</v>
      </c>
      <c r="D353" t="str">
        <v/>
      </c>
      <c r="E353" t="str">
        <v/>
      </c>
    </row>
    <row r="354" spans="1:5">
      <c r="A354">
        <v>1962</v>
      </c>
      <c r="B354">
        <v>95</v>
      </c>
      <c r="C354">
        <v>8</v>
      </c>
      <c r="D354" t="str">
        <v/>
      </c>
      <c r="E354" t="str">
        <v/>
      </c>
    </row>
    <row r="355" spans="1:5">
      <c r="A355">
        <v>1998</v>
      </c>
      <c r="B355">
        <v>110</v>
      </c>
      <c r="C355">
        <v>8</v>
      </c>
      <c r="D355">
        <v>80</v>
      </c>
      <c r="E355">
        <v>5.6</v>
      </c>
    </row>
    <row r="356" spans="1:5">
      <c r="A356">
        <v>1945</v>
      </c>
      <c r="B356">
        <v>103</v>
      </c>
      <c r="C356">
        <v>8</v>
      </c>
      <c r="D356" t="str">
        <v/>
      </c>
      <c r="E356" t="str">
        <v/>
      </c>
    </row>
    <row r="357" spans="1:5">
      <c r="A357">
        <v>2004</v>
      </c>
      <c r="B357">
        <v>140</v>
      </c>
      <c r="C357">
        <v>8</v>
      </c>
      <c r="D357">
        <v>64</v>
      </c>
      <c r="E357">
        <v>1.1100000000000001</v>
      </c>
    </row>
    <row r="358" spans="1:5">
      <c r="A358">
        <v>1963</v>
      </c>
      <c r="B358">
        <v>81</v>
      </c>
      <c r="C358">
        <v>8</v>
      </c>
      <c r="D358" t="str">
        <v/>
      </c>
      <c r="E358" t="str">
        <v/>
      </c>
    </row>
    <row r="359" spans="1:5">
      <c r="A359">
        <v>2006</v>
      </c>
      <c r="B359">
        <v>144</v>
      </c>
      <c r="C359">
        <v>8</v>
      </c>
      <c r="D359" t="str">
        <v/>
      </c>
      <c r="E359">
        <v>2.2200000000000002</v>
      </c>
    </row>
    <row r="360" spans="1:5">
      <c r="A360">
        <v>2013</v>
      </c>
      <c r="B360">
        <v>144</v>
      </c>
      <c r="C360">
        <v>8</v>
      </c>
      <c r="D360" t="str">
        <v/>
      </c>
      <c r="E360">
        <v>1.08</v>
      </c>
    </row>
    <row r="361" spans="1:5">
      <c r="A361">
        <v>2009</v>
      </c>
      <c r="B361">
        <v>128</v>
      </c>
      <c r="C361">
        <v>8</v>
      </c>
      <c r="D361" t="str">
        <v/>
      </c>
      <c r="E361" t="str">
        <v/>
      </c>
    </row>
    <row r="362" spans="1:5">
      <c r="A362">
        <v>2001</v>
      </c>
      <c r="B362">
        <v>110</v>
      </c>
      <c r="C362">
        <v>8</v>
      </c>
      <c r="D362" t="str">
        <v/>
      </c>
      <c r="E362" t="str">
        <v/>
      </c>
    </row>
    <row r="363" spans="1:5">
      <c r="A363">
        <v>1997</v>
      </c>
      <c r="B363">
        <v>194</v>
      </c>
      <c r="C363">
        <v>7.9</v>
      </c>
      <c r="D363">
        <v>75</v>
      </c>
      <c r="E363">
        <v>659.33</v>
      </c>
    </row>
    <row r="364" spans="1:5">
      <c r="A364">
        <v>2016</v>
      </c>
      <c r="B364">
        <v>116</v>
      </c>
      <c r="C364">
        <v>7.9</v>
      </c>
      <c r="D364">
        <v>81</v>
      </c>
      <c r="E364">
        <v>100.55</v>
      </c>
    </row>
    <row r="365" spans="1:5">
      <c r="A365">
        <v>2019</v>
      </c>
      <c r="B365">
        <v>130</v>
      </c>
      <c r="C365">
        <v>7.9</v>
      </c>
      <c r="D365">
        <v>82</v>
      </c>
      <c r="E365">
        <v>165.36</v>
      </c>
    </row>
    <row r="366" spans="1:5">
      <c r="A366">
        <v>2001</v>
      </c>
      <c r="B366">
        <v>147</v>
      </c>
      <c r="C366">
        <v>7.9</v>
      </c>
      <c r="D366">
        <v>86</v>
      </c>
      <c r="E366">
        <v>7.22</v>
      </c>
    </row>
    <row r="367" spans="1:5">
      <c r="A367">
        <v>1993</v>
      </c>
      <c r="B367">
        <v>119</v>
      </c>
      <c r="C367">
        <v>7.9</v>
      </c>
      <c r="D367">
        <v>59</v>
      </c>
      <c r="E367">
        <v>12.28</v>
      </c>
    </row>
    <row r="368" spans="1:5">
      <c r="A368">
        <v>1997</v>
      </c>
      <c r="B368">
        <v>155</v>
      </c>
      <c r="C368">
        <v>7.9</v>
      </c>
      <c r="D368">
        <v>85</v>
      </c>
      <c r="E368">
        <v>26.4</v>
      </c>
    </row>
    <row r="369" spans="1:5">
      <c r="A369">
        <v>1990</v>
      </c>
      <c r="B369">
        <v>105</v>
      </c>
      <c r="C369">
        <v>7.9</v>
      </c>
      <c r="D369">
        <v>74</v>
      </c>
      <c r="E369">
        <v>56.36</v>
      </c>
    </row>
    <row r="370" spans="1:5">
      <c r="A370">
        <v>2012</v>
      </c>
      <c r="B370">
        <v>103</v>
      </c>
      <c r="C370">
        <v>7.9</v>
      </c>
      <c r="D370">
        <v>67</v>
      </c>
      <c r="E370">
        <v>17.739999999999998</v>
      </c>
    </row>
    <row r="371" spans="1:5">
      <c r="A371">
        <v>2000</v>
      </c>
      <c r="B371">
        <v>122</v>
      </c>
      <c r="C371">
        <v>7.9</v>
      </c>
      <c r="D371">
        <v>90</v>
      </c>
      <c r="E371">
        <v>32.53</v>
      </c>
    </row>
    <row r="372" spans="1:5">
      <c r="A372">
        <v>2019</v>
      </c>
      <c r="B372">
        <v>108</v>
      </c>
      <c r="C372">
        <v>7.9</v>
      </c>
      <c r="D372">
        <v>58</v>
      </c>
      <c r="E372">
        <v>33.369999999999997</v>
      </c>
    </row>
    <row r="373" spans="1:5">
      <c r="A373">
        <v>2018</v>
      </c>
      <c r="B373">
        <v>134</v>
      </c>
      <c r="C373">
        <v>7.9</v>
      </c>
      <c r="D373">
        <v>49</v>
      </c>
      <c r="E373">
        <v>216.43</v>
      </c>
    </row>
    <row r="374" spans="1:5">
      <c r="A374">
        <v>1948</v>
      </c>
      <c r="B374">
        <v>80</v>
      </c>
      <c r="C374">
        <v>7.9</v>
      </c>
      <c r="D374">
        <v>73</v>
      </c>
      <c r="E374" t="str">
        <v/>
      </c>
    </row>
    <row r="375" spans="1:5">
      <c r="A375">
        <v>2012</v>
      </c>
      <c r="B375">
        <v>127</v>
      </c>
      <c r="C375">
        <v>7.9</v>
      </c>
      <c r="D375">
        <v>79</v>
      </c>
      <c r="E375">
        <v>124.99</v>
      </c>
    </row>
    <row r="376" spans="1:5">
      <c r="A376">
        <v>2008</v>
      </c>
      <c r="B376">
        <v>107</v>
      </c>
      <c r="C376">
        <v>7.9</v>
      </c>
      <c r="D376">
        <v>67</v>
      </c>
      <c r="E376">
        <v>7.76</v>
      </c>
    </row>
    <row r="377" spans="1:5">
      <c r="A377">
        <v>2006</v>
      </c>
      <c r="B377">
        <v>109</v>
      </c>
      <c r="C377">
        <v>7.9</v>
      </c>
      <c r="D377">
        <v>84</v>
      </c>
      <c r="E377">
        <v>35.549999999999997</v>
      </c>
    </row>
    <row r="378" spans="1:5">
      <c r="A378">
        <v>2003</v>
      </c>
      <c r="B378">
        <v>138</v>
      </c>
      <c r="C378">
        <v>7.9</v>
      </c>
      <c r="D378">
        <v>84</v>
      </c>
      <c r="E378">
        <v>90.14</v>
      </c>
    </row>
    <row r="379" spans="1:5">
      <c r="A379">
        <v>2013</v>
      </c>
      <c r="B379">
        <v>117</v>
      </c>
      <c r="C379">
        <v>7.9</v>
      </c>
      <c r="D379">
        <v>77</v>
      </c>
      <c r="E379">
        <v>27.3</v>
      </c>
    </row>
    <row r="380" spans="1:5">
      <c r="A380">
        <v>2019</v>
      </c>
      <c r="B380">
        <v>137</v>
      </c>
      <c r="C380">
        <v>7.9</v>
      </c>
      <c r="D380">
        <v>94</v>
      </c>
      <c r="E380">
        <v>2</v>
      </c>
    </row>
    <row r="381" spans="1:5">
      <c r="A381">
        <v>2017</v>
      </c>
      <c r="B381">
        <v>113</v>
      </c>
      <c r="C381">
        <v>7.9</v>
      </c>
      <c r="D381">
        <v>66</v>
      </c>
      <c r="E381">
        <v>132.41999999999999</v>
      </c>
    </row>
    <row r="382" spans="1:5">
      <c r="A382">
        <v>1976</v>
      </c>
      <c r="B382">
        <v>138</v>
      </c>
      <c r="C382">
        <v>7.9</v>
      </c>
      <c r="D382">
        <v>84</v>
      </c>
      <c r="E382">
        <v>70.599999999999994</v>
      </c>
    </row>
    <row r="383" spans="1:5">
      <c r="A383">
        <v>1956</v>
      </c>
      <c r="B383">
        <v>119</v>
      </c>
      <c r="C383">
        <v>7.9</v>
      </c>
      <c r="D383">
        <v>94</v>
      </c>
      <c r="E383" t="str">
        <v/>
      </c>
    </row>
    <row r="384" spans="1:5">
      <c r="A384">
        <v>2014</v>
      </c>
      <c r="B384">
        <v>165</v>
      </c>
      <c r="C384">
        <v>7.9</v>
      </c>
      <c r="D384">
        <v>100</v>
      </c>
      <c r="E384">
        <v>25.38</v>
      </c>
    </row>
    <row r="385" spans="1:5">
      <c r="A385">
        <v>1993</v>
      </c>
      <c r="B385">
        <v>144</v>
      </c>
      <c r="C385">
        <v>7.9</v>
      </c>
      <c r="D385">
        <v>66</v>
      </c>
      <c r="E385">
        <v>36.950000000000003</v>
      </c>
    </row>
    <row r="386" spans="1:5">
      <c r="A386">
        <v>2007</v>
      </c>
      <c r="B386">
        <v>87</v>
      </c>
      <c r="C386">
        <v>7.9</v>
      </c>
      <c r="D386" t="str">
        <v/>
      </c>
      <c r="E386" t="str">
        <v/>
      </c>
    </row>
    <row r="387" spans="1:5">
      <c r="A387">
        <v>1993</v>
      </c>
      <c r="B387">
        <v>180</v>
      </c>
      <c r="C387">
        <v>7.9</v>
      </c>
      <c r="D387">
        <v>47</v>
      </c>
      <c r="E387">
        <v>4.5</v>
      </c>
    </row>
    <row r="388" spans="1:5">
      <c r="A388">
        <v>1985</v>
      </c>
      <c r="B388">
        <v>132</v>
      </c>
      <c r="C388">
        <v>7.9</v>
      </c>
      <c r="D388">
        <v>84</v>
      </c>
      <c r="E388">
        <v>9.93</v>
      </c>
    </row>
    <row r="389" spans="1:5">
      <c r="A389">
        <v>2013</v>
      </c>
      <c r="B389">
        <v>109</v>
      </c>
      <c r="C389">
        <v>7.9</v>
      </c>
      <c r="D389">
        <v>94</v>
      </c>
      <c r="E389">
        <v>8.11</v>
      </c>
    </row>
    <row r="390" spans="1:5">
      <c r="A390">
        <v>1964</v>
      </c>
      <c r="B390">
        <v>99</v>
      </c>
      <c r="C390">
        <v>7.9</v>
      </c>
      <c r="D390">
        <v>65</v>
      </c>
      <c r="E390">
        <v>14.5</v>
      </c>
    </row>
    <row r="391" spans="1:5">
      <c r="A391">
        <v>1960</v>
      </c>
      <c r="B391">
        <v>197</v>
      </c>
      <c r="C391">
        <v>7.9</v>
      </c>
      <c r="D391">
        <v>87</v>
      </c>
      <c r="E391">
        <v>30</v>
      </c>
    </row>
    <row r="392" spans="1:5">
      <c r="A392">
        <v>2008</v>
      </c>
      <c r="B392">
        <v>109</v>
      </c>
      <c r="C392">
        <v>7.9</v>
      </c>
      <c r="D392">
        <v>80</v>
      </c>
      <c r="E392">
        <v>26.24</v>
      </c>
    </row>
    <row r="393" spans="1:5">
      <c r="A393">
        <v>1951</v>
      </c>
      <c r="B393">
        <v>122</v>
      </c>
      <c r="C393">
        <v>7.9</v>
      </c>
      <c r="D393">
        <v>97</v>
      </c>
      <c r="E393">
        <v>8</v>
      </c>
    </row>
    <row r="394" spans="1:5">
      <c r="A394">
        <v>1956</v>
      </c>
      <c r="B394">
        <v>220</v>
      </c>
      <c r="C394">
        <v>7.9</v>
      </c>
      <c r="D394" t="str">
        <v/>
      </c>
      <c r="E394">
        <v>93.74</v>
      </c>
    </row>
    <row r="395" spans="1:5">
      <c r="A395">
        <v>2000</v>
      </c>
      <c r="B395">
        <v>120</v>
      </c>
      <c r="C395">
        <v>7.9</v>
      </c>
      <c r="D395">
        <v>94</v>
      </c>
      <c r="E395">
        <v>128.08000000000001</v>
      </c>
    </row>
    <row r="396" spans="1:5">
      <c r="A396">
        <v>2008</v>
      </c>
      <c r="B396">
        <v>114</v>
      </c>
      <c r="C396">
        <v>7.9</v>
      </c>
      <c r="D396">
        <v>82</v>
      </c>
      <c r="E396">
        <v>2.12</v>
      </c>
    </row>
    <row r="397" spans="1:5">
      <c r="A397">
        <v>1969</v>
      </c>
      <c r="B397">
        <v>135</v>
      </c>
      <c r="C397">
        <v>7.9</v>
      </c>
      <c r="D397">
        <v>98</v>
      </c>
      <c r="E397">
        <v>12.06</v>
      </c>
    </row>
    <row r="398" spans="1:5">
      <c r="A398">
        <v>1967</v>
      </c>
      <c r="B398">
        <v>110</v>
      </c>
      <c r="C398">
        <v>7.9</v>
      </c>
      <c r="D398">
        <v>76</v>
      </c>
      <c r="E398">
        <v>24.38</v>
      </c>
    </row>
    <row r="399" spans="1:5">
      <c r="A399">
        <v>1965</v>
      </c>
      <c r="B399">
        <v>197</v>
      </c>
      <c r="C399">
        <v>7.9</v>
      </c>
      <c r="D399">
        <v>69</v>
      </c>
      <c r="E399">
        <v>111.72</v>
      </c>
    </row>
    <row r="400" spans="1:5">
      <c r="A400">
        <v>1962</v>
      </c>
      <c r="B400">
        <v>126</v>
      </c>
      <c r="C400">
        <v>7.9</v>
      </c>
      <c r="D400">
        <v>94</v>
      </c>
      <c r="E400" t="str">
        <v/>
      </c>
    </row>
    <row r="401" spans="1:5">
      <c r="A401">
        <v>1994</v>
      </c>
      <c r="B401">
        <v>102</v>
      </c>
      <c r="C401">
        <v>7.9</v>
      </c>
      <c r="D401">
        <v>77</v>
      </c>
      <c r="E401">
        <v>2.2000000000000002</v>
      </c>
    </row>
    <row r="402" spans="1:5">
      <c r="A402">
        <v>2016</v>
      </c>
      <c r="B402">
        <v>106</v>
      </c>
      <c r="C402">
        <v>7.9</v>
      </c>
      <c r="D402">
        <v>79</v>
      </c>
      <c r="E402">
        <v>3.24</v>
      </c>
    </row>
    <row r="403" spans="1:5">
      <c r="A403">
        <v>1971</v>
      </c>
      <c r="B403">
        <v>91</v>
      </c>
      <c r="C403">
        <v>7.9</v>
      </c>
      <c r="D403">
        <v>62</v>
      </c>
      <c r="E403" t="str">
        <v/>
      </c>
    </row>
    <row r="404" spans="1:5">
      <c r="A404">
        <v>2019</v>
      </c>
      <c r="B404">
        <v>113</v>
      </c>
      <c r="C404">
        <v>7.9</v>
      </c>
      <c r="D404">
        <v>69</v>
      </c>
      <c r="E404" t="str">
        <v/>
      </c>
    </row>
    <row r="405" spans="1:5">
      <c r="A405">
        <v>1946</v>
      </c>
      <c r="B405">
        <v>102</v>
      </c>
      <c r="C405">
        <v>7.9</v>
      </c>
      <c r="D405">
        <v>100</v>
      </c>
      <c r="E405">
        <v>10.46</v>
      </c>
    </row>
    <row r="406" spans="1:5">
      <c r="A406">
        <v>2002</v>
      </c>
      <c r="B406">
        <v>120</v>
      </c>
      <c r="C406">
        <v>7.9</v>
      </c>
      <c r="D406">
        <v>85</v>
      </c>
      <c r="E406">
        <v>53.71</v>
      </c>
    </row>
    <row r="407" spans="1:5">
      <c r="A407">
        <v>1968</v>
      </c>
      <c r="B407">
        <v>134</v>
      </c>
      <c r="C407">
        <v>7.9</v>
      </c>
      <c r="D407" t="str">
        <v/>
      </c>
      <c r="E407">
        <v>22.28</v>
      </c>
    </row>
    <row r="408" spans="1:5">
      <c r="A408">
        <v>2011</v>
      </c>
      <c r="B408">
        <v>100</v>
      </c>
      <c r="C408">
        <v>7.9</v>
      </c>
      <c r="D408">
        <v>89</v>
      </c>
      <c r="E408">
        <v>44.67</v>
      </c>
    </row>
    <row r="409" spans="1:5">
      <c r="A409">
        <v>2018</v>
      </c>
      <c r="B409">
        <v>121</v>
      </c>
      <c r="C409">
        <v>7.9</v>
      </c>
      <c r="D409">
        <v>93</v>
      </c>
      <c r="E409">
        <v>3.31</v>
      </c>
    </row>
    <row r="410" spans="1:5">
      <c r="A410">
        <v>1956</v>
      </c>
      <c r="B410">
        <v>84</v>
      </c>
      <c r="C410">
        <v>7.9</v>
      </c>
      <c r="D410">
        <v>91</v>
      </c>
      <c r="E410" t="str">
        <v/>
      </c>
    </row>
    <row r="411" spans="1:5">
      <c r="A411">
        <v>2000</v>
      </c>
      <c r="B411">
        <v>140</v>
      </c>
      <c r="C411">
        <v>7.9</v>
      </c>
      <c r="D411">
        <v>63</v>
      </c>
      <c r="E411">
        <v>4.18</v>
      </c>
    </row>
    <row r="412" spans="1:5">
      <c r="A412">
        <v>1993</v>
      </c>
      <c r="B412">
        <v>94</v>
      </c>
      <c r="C412">
        <v>7.9</v>
      </c>
      <c r="D412">
        <v>87</v>
      </c>
      <c r="E412">
        <v>1.32</v>
      </c>
    </row>
    <row r="413" spans="1:5">
      <c r="A413">
        <v>1951</v>
      </c>
      <c r="B413">
        <v>101</v>
      </c>
      <c r="C413">
        <v>7.9</v>
      </c>
      <c r="D413">
        <v>88</v>
      </c>
      <c r="E413">
        <v>7.63</v>
      </c>
    </row>
    <row r="414" spans="1:5">
      <c r="A414">
        <v>2013</v>
      </c>
      <c r="B414">
        <v>96</v>
      </c>
      <c r="C414">
        <v>7.9</v>
      </c>
      <c r="D414">
        <v>82</v>
      </c>
      <c r="E414">
        <v>1.01</v>
      </c>
    </row>
    <row r="415" spans="1:5">
      <c r="A415">
        <v>1970</v>
      </c>
      <c r="B415">
        <v>140</v>
      </c>
      <c r="C415">
        <v>7.9</v>
      </c>
      <c r="D415">
        <v>92</v>
      </c>
      <c r="E415">
        <v>0.37</v>
      </c>
    </row>
    <row r="416" spans="1:5">
      <c r="A416">
        <v>1970</v>
      </c>
      <c r="B416">
        <v>172</v>
      </c>
      <c r="C416">
        <v>7.9</v>
      </c>
      <c r="D416">
        <v>86</v>
      </c>
      <c r="E416">
        <v>61.7</v>
      </c>
    </row>
    <row r="417" spans="1:5">
      <c r="A417">
        <v>2009</v>
      </c>
      <c r="B417">
        <v>119</v>
      </c>
      <c r="C417">
        <v>7.9</v>
      </c>
      <c r="D417">
        <v>87</v>
      </c>
      <c r="E417">
        <v>0.11</v>
      </c>
    </row>
    <row r="418" spans="1:5">
      <c r="A418">
        <v>1958</v>
      </c>
      <c r="B418">
        <v>108</v>
      </c>
      <c r="C418">
        <v>7.9</v>
      </c>
      <c r="D418">
        <v>84</v>
      </c>
      <c r="E418">
        <v>17.57</v>
      </c>
    </row>
    <row r="419" spans="1:5">
      <c r="A419">
        <v>2004</v>
      </c>
      <c r="B419">
        <v>121</v>
      </c>
      <c r="C419">
        <v>7.9</v>
      </c>
      <c r="D419">
        <v>78</v>
      </c>
      <c r="E419" t="str">
        <v/>
      </c>
    </row>
    <row r="420" spans="1:5">
      <c r="A420">
        <v>1970</v>
      </c>
      <c r="B420">
        <v>113</v>
      </c>
      <c r="C420">
        <v>7.9</v>
      </c>
      <c r="D420">
        <v>100</v>
      </c>
      <c r="E420">
        <v>0.54</v>
      </c>
    </row>
    <row r="421" spans="1:5">
      <c r="A421">
        <v>2012</v>
      </c>
      <c r="B421">
        <v>127</v>
      </c>
      <c r="C421">
        <v>7.9</v>
      </c>
      <c r="D421">
        <v>95</v>
      </c>
      <c r="E421">
        <v>6.74</v>
      </c>
    </row>
    <row r="422" spans="1:5">
      <c r="A422">
        <v>2002</v>
      </c>
      <c r="B422">
        <v>112</v>
      </c>
      <c r="C422">
        <v>7.9</v>
      </c>
      <c r="D422">
        <v>86</v>
      </c>
      <c r="E422">
        <v>9.36</v>
      </c>
    </row>
    <row r="423" spans="1:5">
      <c r="A423">
        <v>2003</v>
      </c>
      <c r="B423">
        <v>186</v>
      </c>
      <c r="C423">
        <v>7.9</v>
      </c>
      <c r="D423">
        <v>54</v>
      </c>
      <c r="E423">
        <v>1.79</v>
      </c>
    </row>
    <row r="424" spans="1:5">
      <c r="A424">
        <v>1986</v>
      </c>
      <c r="B424">
        <v>149</v>
      </c>
      <c r="C424">
        <v>7.9</v>
      </c>
      <c r="D424" t="str">
        <v/>
      </c>
      <c r="E424">
        <v>0.30000000000000004</v>
      </c>
    </row>
    <row r="425" spans="1:5">
      <c r="A425">
        <v>1950</v>
      </c>
      <c r="B425">
        <v>94</v>
      </c>
      <c r="C425">
        <v>7.9</v>
      </c>
      <c r="D425" t="str">
        <v/>
      </c>
      <c r="E425" t="str">
        <v/>
      </c>
    </row>
    <row r="426" spans="1:5">
      <c r="A426">
        <v>1973</v>
      </c>
      <c r="B426">
        <v>123</v>
      </c>
      <c r="C426">
        <v>7.9</v>
      </c>
      <c r="D426" t="str">
        <v/>
      </c>
      <c r="E426">
        <v>0.57999999999999996</v>
      </c>
    </row>
    <row r="427" spans="1:5">
      <c r="A427">
        <v>2010</v>
      </c>
      <c r="B427">
        <v>165</v>
      </c>
      <c r="C427">
        <v>7.9</v>
      </c>
      <c r="D427">
        <v>50</v>
      </c>
      <c r="E427">
        <v>4.0199999999999996</v>
      </c>
    </row>
    <row r="428" spans="1:5">
      <c r="A428">
        <v>2017</v>
      </c>
      <c r="B428">
        <v>137</v>
      </c>
      <c r="C428">
        <v>7.9</v>
      </c>
      <c r="D428">
        <v>69</v>
      </c>
      <c r="E428">
        <v>1.53</v>
      </c>
    </row>
    <row r="429" spans="1:5">
      <c r="A429">
        <v>1945</v>
      </c>
      <c r="B429">
        <v>111</v>
      </c>
      <c r="C429">
        <v>7.9</v>
      </c>
      <c r="D429">
        <v>88</v>
      </c>
      <c r="E429" t="str">
        <v/>
      </c>
    </row>
    <row r="430" spans="1:5">
      <c r="A430">
        <v>1944</v>
      </c>
      <c r="B430">
        <v>88</v>
      </c>
      <c r="C430">
        <v>7.9</v>
      </c>
      <c r="D430" t="str">
        <v/>
      </c>
      <c r="E430">
        <v>4.3600000000000003</v>
      </c>
    </row>
    <row r="431" spans="1:5">
      <c r="A431">
        <v>1967</v>
      </c>
      <c r="B431">
        <v>134</v>
      </c>
      <c r="C431">
        <v>7.9</v>
      </c>
      <c r="D431">
        <v>89</v>
      </c>
      <c r="E431" t="str">
        <v/>
      </c>
    </row>
    <row r="432" spans="1:5">
      <c r="A432">
        <v>1950</v>
      </c>
      <c r="B432">
        <v>104</v>
      </c>
      <c r="C432">
        <v>7.9</v>
      </c>
      <c r="D432" t="str">
        <v/>
      </c>
      <c r="E432" t="str">
        <v/>
      </c>
    </row>
    <row r="433" spans="1:5">
      <c r="A433">
        <v>1941</v>
      </c>
      <c r="B433">
        <v>90</v>
      </c>
      <c r="C433">
        <v>7.9</v>
      </c>
      <c r="D433" t="str">
        <v/>
      </c>
      <c r="E433" t="str">
        <v/>
      </c>
    </row>
    <row r="434" spans="1:5">
      <c r="A434">
        <v>2004</v>
      </c>
      <c r="B434">
        <v>88</v>
      </c>
      <c r="C434">
        <v>7.9</v>
      </c>
      <c r="D434">
        <v>72</v>
      </c>
      <c r="E434">
        <v>0.24</v>
      </c>
    </row>
    <row r="435" spans="1:5">
      <c r="A435">
        <v>2005</v>
      </c>
      <c r="B435">
        <v>129</v>
      </c>
      <c r="C435">
        <v>7.9</v>
      </c>
      <c r="D435">
        <v>81</v>
      </c>
      <c r="E435" t="str">
        <v/>
      </c>
    </row>
    <row r="436" spans="1:5">
      <c r="A436">
        <v>2014</v>
      </c>
      <c r="B436">
        <v>96</v>
      </c>
      <c r="C436">
        <v>7.9</v>
      </c>
      <c r="D436">
        <v>71</v>
      </c>
      <c r="E436">
        <v>0.1</v>
      </c>
    </row>
    <row r="437" spans="1:5">
      <c r="A437">
        <v>1980</v>
      </c>
      <c r="B437">
        <v>162</v>
      </c>
      <c r="C437">
        <v>7.9</v>
      </c>
      <c r="D437">
        <v>84</v>
      </c>
      <c r="E437" t="str">
        <v/>
      </c>
    </row>
    <row r="438" spans="1:5">
      <c r="A438">
        <v>2019</v>
      </c>
      <c r="B438">
        <v>154</v>
      </c>
      <c r="C438">
        <v>7.9</v>
      </c>
      <c r="D438">
        <v>65</v>
      </c>
      <c r="E438">
        <v>5.57</v>
      </c>
    </row>
    <row r="439" spans="1:5">
      <c r="A439">
        <v>1947</v>
      </c>
      <c r="B439">
        <v>96</v>
      </c>
      <c r="C439">
        <v>7.9</v>
      </c>
      <c r="D439">
        <v>88</v>
      </c>
      <c r="E439">
        <v>2.65</v>
      </c>
    </row>
    <row r="440" spans="1:5">
      <c r="A440">
        <v>2000</v>
      </c>
      <c r="B440">
        <v>114</v>
      </c>
      <c r="C440">
        <v>7.9</v>
      </c>
      <c r="D440">
        <v>80</v>
      </c>
      <c r="E440">
        <v>1.22</v>
      </c>
    </row>
    <row r="441" spans="1:5">
      <c r="A441">
        <v>1958</v>
      </c>
      <c r="B441">
        <v>91</v>
      </c>
      <c r="C441">
        <v>7.9</v>
      </c>
      <c r="D441">
        <v>94</v>
      </c>
      <c r="E441">
        <v>0.11</v>
      </c>
    </row>
    <row r="442" spans="1:5">
      <c r="A442">
        <v>2019</v>
      </c>
      <c r="B442">
        <v>154</v>
      </c>
      <c r="C442">
        <v>7.9</v>
      </c>
      <c r="D442" t="str">
        <v/>
      </c>
      <c r="E442">
        <v>2.27</v>
      </c>
    </row>
    <row r="443" spans="1:5">
      <c r="A443">
        <v>1945</v>
      </c>
      <c r="B443">
        <v>101</v>
      </c>
      <c r="C443">
        <v>7.9</v>
      </c>
      <c r="D443" t="str">
        <v/>
      </c>
      <c r="E443">
        <v>9.4600000000000009</v>
      </c>
    </row>
    <row r="444" spans="1:5">
      <c r="A444">
        <v>2007</v>
      </c>
      <c r="B444">
        <v>113</v>
      </c>
      <c r="C444">
        <v>7.9</v>
      </c>
      <c r="D444">
        <v>97</v>
      </c>
      <c r="E444">
        <v>1.19</v>
      </c>
    </row>
    <row r="445" spans="1:5">
      <c r="A445">
        <v>1925</v>
      </c>
      <c r="B445">
        <v>66</v>
      </c>
      <c r="C445">
        <v>7.9</v>
      </c>
      <c r="D445">
        <v>97</v>
      </c>
      <c r="E445">
        <v>0.05</v>
      </c>
    </row>
    <row r="446" spans="1:5">
      <c r="A446">
        <v>1959</v>
      </c>
      <c r="B446">
        <v>90</v>
      </c>
      <c r="C446">
        <v>7.9</v>
      </c>
      <c r="D446" t="str">
        <v/>
      </c>
      <c r="E446">
        <v>0.09</v>
      </c>
    </row>
    <row r="447" spans="1:5">
      <c r="A447">
        <v>2009</v>
      </c>
      <c r="B447">
        <v>144</v>
      </c>
      <c r="C447">
        <v>7.9</v>
      </c>
      <c r="D447" t="str">
        <v/>
      </c>
      <c r="E447">
        <v>0.01</v>
      </c>
    </row>
    <row r="448" spans="1:5">
      <c r="A448">
        <v>1939</v>
      </c>
      <c r="B448">
        <v>110</v>
      </c>
      <c r="C448">
        <v>7.9</v>
      </c>
      <c r="D448">
        <v>99</v>
      </c>
      <c r="E448" t="str">
        <v/>
      </c>
    </row>
    <row r="449" spans="1:5">
      <c r="A449">
        <v>2007</v>
      </c>
      <c r="B449">
        <v>138</v>
      </c>
      <c r="C449">
        <v>7.9</v>
      </c>
      <c r="D449" t="str">
        <v/>
      </c>
      <c r="E449">
        <v>0.41</v>
      </c>
    </row>
    <row r="450" spans="1:5">
      <c r="A450">
        <v>2003</v>
      </c>
      <c r="B450">
        <v>110</v>
      </c>
      <c r="C450">
        <v>7.9</v>
      </c>
      <c r="D450">
        <v>82</v>
      </c>
      <c r="E450">
        <v>0.5</v>
      </c>
    </row>
    <row r="451" spans="1:5">
      <c r="A451">
        <v>1946</v>
      </c>
      <c r="B451">
        <v>93</v>
      </c>
      <c r="C451">
        <v>7.9</v>
      </c>
      <c r="D451">
        <v>92</v>
      </c>
      <c r="E451">
        <v>0.30000000000000004</v>
      </c>
    </row>
    <row r="452" spans="1:5">
      <c r="A452">
        <v>2001</v>
      </c>
      <c r="B452">
        <v>98</v>
      </c>
      <c r="C452">
        <v>7.9</v>
      </c>
      <c r="D452">
        <v>84</v>
      </c>
      <c r="E452">
        <v>1.06</v>
      </c>
    </row>
    <row r="453" spans="1:5">
      <c r="A453">
        <v>2018</v>
      </c>
      <c r="B453">
        <v>124</v>
      </c>
      <c r="C453">
        <v>7.9</v>
      </c>
      <c r="D453" t="str">
        <v/>
      </c>
      <c r="E453" t="str">
        <v/>
      </c>
    </row>
    <row r="454" spans="1:5">
      <c r="A454">
        <v>1961</v>
      </c>
      <c r="B454">
        <v>90</v>
      </c>
      <c r="C454">
        <v>7.9</v>
      </c>
      <c r="D454">
        <v>84</v>
      </c>
      <c r="E454" t="str">
        <v/>
      </c>
    </row>
    <row r="455" spans="1:5">
      <c r="A455">
        <v>2018</v>
      </c>
      <c r="B455">
        <v>140</v>
      </c>
      <c r="C455">
        <v>7.9</v>
      </c>
      <c r="D455" t="str">
        <v/>
      </c>
      <c r="E455">
        <v>1.66</v>
      </c>
    </row>
    <row r="456" spans="1:5">
      <c r="A456">
        <v>2016</v>
      </c>
      <c r="B456">
        <v>130</v>
      </c>
      <c r="C456">
        <v>7.9</v>
      </c>
      <c r="D456" t="str">
        <v/>
      </c>
      <c r="E456" t="str">
        <v/>
      </c>
    </row>
    <row r="457" spans="1:5">
      <c r="A457">
        <v>2022</v>
      </c>
      <c r="B457">
        <v>176</v>
      </c>
      <c r="C457">
        <v>7.8</v>
      </c>
      <c r="D457">
        <v>72</v>
      </c>
      <c r="E457">
        <v>369.35</v>
      </c>
    </row>
    <row r="458" spans="1:5">
      <c r="A458">
        <v>1993</v>
      </c>
      <c r="B458">
        <v>130</v>
      </c>
      <c r="C458">
        <v>7.8</v>
      </c>
      <c r="D458">
        <v>50</v>
      </c>
      <c r="E458">
        <v>56.51</v>
      </c>
    </row>
    <row r="459" spans="1:5">
      <c r="A459">
        <v>2006</v>
      </c>
      <c r="B459">
        <v>101</v>
      </c>
      <c r="C459">
        <v>7.8</v>
      </c>
      <c r="D459">
        <v>80</v>
      </c>
      <c r="E459">
        <v>59.89</v>
      </c>
    </row>
    <row r="460" spans="1:5">
      <c r="A460">
        <v>2017</v>
      </c>
      <c r="B460">
        <v>106</v>
      </c>
      <c r="C460">
        <v>7.8</v>
      </c>
      <c r="D460">
        <v>94</v>
      </c>
      <c r="E460">
        <v>188.37</v>
      </c>
    </row>
    <row r="461" spans="1:5">
      <c r="A461">
        <v>1993</v>
      </c>
      <c r="B461">
        <v>121</v>
      </c>
      <c r="C461">
        <v>7.8</v>
      </c>
      <c r="D461">
        <v>80</v>
      </c>
      <c r="E461">
        <v>17.27</v>
      </c>
    </row>
    <row r="462" spans="1:5">
      <c r="A462">
        <v>2012</v>
      </c>
      <c r="B462">
        <v>94</v>
      </c>
      <c r="C462">
        <v>7.8</v>
      </c>
      <c r="D462">
        <v>84</v>
      </c>
      <c r="E462">
        <v>45.51</v>
      </c>
    </row>
    <row r="463" spans="1:5">
      <c r="A463">
        <v>1985</v>
      </c>
      <c r="B463">
        <v>97</v>
      </c>
      <c r="C463">
        <v>7.8</v>
      </c>
      <c r="D463">
        <v>66</v>
      </c>
      <c r="E463">
        <v>45.88</v>
      </c>
    </row>
    <row r="464" spans="1:5">
      <c r="A464">
        <v>2004</v>
      </c>
      <c r="B464">
        <v>123</v>
      </c>
      <c r="C464">
        <v>7.8</v>
      </c>
      <c r="D464">
        <v>53</v>
      </c>
      <c r="E464">
        <v>81</v>
      </c>
    </row>
    <row r="465" spans="1:5">
      <c r="A465">
        <v>2022</v>
      </c>
      <c r="B465">
        <v>148</v>
      </c>
      <c r="C465">
        <v>7.8</v>
      </c>
      <c r="D465">
        <v>76</v>
      </c>
      <c r="E465" t="str">
        <v/>
      </c>
    </row>
    <row r="466" spans="1:5">
      <c r="A466">
        <v>2011</v>
      </c>
      <c r="B466">
        <v>100</v>
      </c>
      <c r="C466">
        <v>7.8</v>
      </c>
      <c r="D466">
        <v>78</v>
      </c>
      <c r="E466">
        <v>35.06</v>
      </c>
    </row>
    <row r="467" spans="1:5">
      <c r="A467">
        <v>2005</v>
      </c>
      <c r="B467">
        <v>129</v>
      </c>
      <c r="C467">
        <v>7.8</v>
      </c>
      <c r="D467">
        <v>82</v>
      </c>
      <c r="E467">
        <v>38.409999999999997</v>
      </c>
    </row>
    <row r="468" spans="1:5">
      <c r="A468">
        <v>2015</v>
      </c>
      <c r="B468">
        <v>130</v>
      </c>
      <c r="C468">
        <v>7.8</v>
      </c>
      <c r="D468">
        <v>81</v>
      </c>
      <c r="E468">
        <v>70.260000000000005</v>
      </c>
    </row>
    <row r="469" spans="1:5">
      <c r="A469">
        <v>2017</v>
      </c>
      <c r="B469">
        <v>132</v>
      </c>
      <c r="C469">
        <v>7.8</v>
      </c>
      <c r="D469">
        <v>94</v>
      </c>
      <c r="E469">
        <v>18.100000000000001</v>
      </c>
    </row>
    <row r="470" spans="1:5">
      <c r="A470">
        <v>2022</v>
      </c>
      <c r="B470">
        <v>187</v>
      </c>
      <c r="C470">
        <v>7.8</v>
      </c>
      <c r="D470">
        <v>83</v>
      </c>
      <c r="E470">
        <v>14.5</v>
      </c>
    </row>
    <row r="471" spans="1:5">
      <c r="A471">
        <v>2013</v>
      </c>
      <c r="B471">
        <v>123</v>
      </c>
      <c r="C471">
        <v>7.8</v>
      </c>
      <c r="D471">
        <v>55</v>
      </c>
      <c r="E471">
        <v>15.32</v>
      </c>
    </row>
    <row r="472" spans="1:5">
      <c r="A472">
        <v>2015</v>
      </c>
      <c r="B472">
        <v>168</v>
      </c>
      <c r="C472">
        <v>7.8</v>
      </c>
      <c r="D472">
        <v>68</v>
      </c>
      <c r="E472">
        <v>54.12</v>
      </c>
    </row>
    <row r="473" spans="1:5">
      <c r="A473">
        <v>2019</v>
      </c>
      <c r="B473">
        <v>209</v>
      </c>
      <c r="C473">
        <v>7.8</v>
      </c>
      <c r="D473">
        <v>94</v>
      </c>
      <c r="E473">
        <v>7</v>
      </c>
    </row>
    <row r="474" spans="1:5">
      <c r="A474">
        <v>2019</v>
      </c>
      <c r="B474">
        <v>135</v>
      </c>
      <c r="C474">
        <v>7.8</v>
      </c>
      <c r="D474">
        <v>91</v>
      </c>
      <c r="E474">
        <v>108.1</v>
      </c>
    </row>
    <row r="475" spans="1:5">
      <c r="A475">
        <v>2011</v>
      </c>
      <c r="B475">
        <v>158</v>
      </c>
      <c r="C475">
        <v>7.8</v>
      </c>
      <c r="D475">
        <v>71</v>
      </c>
      <c r="E475">
        <v>102.52</v>
      </c>
    </row>
    <row r="476" spans="1:5">
      <c r="A476">
        <v>1993</v>
      </c>
      <c r="B476">
        <v>101</v>
      </c>
      <c r="C476">
        <v>7.8</v>
      </c>
      <c r="D476">
        <v>55</v>
      </c>
      <c r="E476">
        <v>32.42</v>
      </c>
    </row>
    <row r="477" spans="1:5">
      <c r="A477">
        <v>2010</v>
      </c>
      <c r="B477">
        <v>120</v>
      </c>
      <c r="C477">
        <v>7.8</v>
      </c>
      <c r="D477">
        <v>95</v>
      </c>
      <c r="E477">
        <v>96.96</v>
      </c>
    </row>
    <row r="478" spans="1:5">
      <c r="A478">
        <v>2000</v>
      </c>
      <c r="B478">
        <v>113</v>
      </c>
      <c r="C478">
        <v>7.8</v>
      </c>
      <c r="D478">
        <v>48</v>
      </c>
      <c r="E478">
        <v>115.65</v>
      </c>
    </row>
    <row r="479" spans="1:5">
      <c r="A479">
        <v>2006</v>
      </c>
      <c r="B479">
        <v>139</v>
      </c>
      <c r="C479">
        <v>7.8</v>
      </c>
      <c r="D479">
        <v>68</v>
      </c>
      <c r="E479">
        <v>50.87</v>
      </c>
    </row>
    <row r="480" spans="1:5">
      <c r="A480">
        <v>2014</v>
      </c>
      <c r="B480">
        <v>117</v>
      </c>
      <c r="C480">
        <v>7.8</v>
      </c>
      <c r="D480">
        <v>76</v>
      </c>
      <c r="E480">
        <v>32.380000000000003</v>
      </c>
    </row>
    <row r="481" spans="1:5">
      <c r="A481">
        <v>1993</v>
      </c>
      <c r="B481">
        <v>130</v>
      </c>
      <c r="C481">
        <v>7.8</v>
      </c>
      <c r="D481">
        <v>87</v>
      </c>
      <c r="E481">
        <v>183.88</v>
      </c>
    </row>
    <row r="482" spans="1:5">
      <c r="A482">
        <v>2016</v>
      </c>
      <c r="B482">
        <v>127</v>
      </c>
      <c r="C482">
        <v>7.8</v>
      </c>
      <c r="D482">
        <v>74</v>
      </c>
      <c r="E482">
        <v>169.61</v>
      </c>
    </row>
    <row r="483" spans="1:5">
      <c r="A483">
        <v>2007</v>
      </c>
      <c r="B483">
        <v>157</v>
      </c>
      <c r="C483">
        <v>7.8</v>
      </c>
      <c r="D483">
        <v>76</v>
      </c>
      <c r="E483">
        <v>130.16</v>
      </c>
    </row>
    <row r="484" spans="1:5">
      <c r="A484">
        <v>2007</v>
      </c>
      <c r="B484">
        <v>123</v>
      </c>
      <c r="C484">
        <v>7.8</v>
      </c>
      <c r="D484">
        <v>85</v>
      </c>
      <c r="E484">
        <v>50.93</v>
      </c>
    </row>
    <row r="485" spans="1:5">
      <c r="A485">
        <v>1984</v>
      </c>
      <c r="B485">
        <v>141</v>
      </c>
      <c r="C485">
        <v>7.8</v>
      </c>
      <c r="D485">
        <v>76</v>
      </c>
      <c r="E485">
        <v>34.700000000000003</v>
      </c>
    </row>
    <row r="486" spans="1:5">
      <c r="A486">
        <v>2008</v>
      </c>
      <c r="B486">
        <v>166</v>
      </c>
      <c r="C486">
        <v>7.8</v>
      </c>
      <c r="D486">
        <v>70</v>
      </c>
      <c r="E486">
        <v>127.51</v>
      </c>
    </row>
    <row r="487" spans="1:5">
      <c r="A487">
        <v>1987</v>
      </c>
      <c r="B487">
        <v>119</v>
      </c>
      <c r="C487">
        <v>7.8</v>
      </c>
      <c r="D487">
        <v>79</v>
      </c>
      <c r="E487">
        <v>76.27</v>
      </c>
    </row>
    <row r="488" spans="1:5">
      <c r="A488">
        <v>2000</v>
      </c>
      <c r="B488">
        <v>143</v>
      </c>
      <c r="C488">
        <v>7.8</v>
      </c>
      <c r="D488">
        <v>73</v>
      </c>
      <c r="E488">
        <v>233.63</v>
      </c>
    </row>
    <row r="489" spans="1:5">
      <c r="A489">
        <v>2021</v>
      </c>
      <c r="B489">
        <v>128</v>
      </c>
      <c r="C489">
        <v>7.8</v>
      </c>
      <c r="D489">
        <v>90</v>
      </c>
      <c r="E489" t="str">
        <v/>
      </c>
    </row>
    <row r="490" spans="1:5">
      <c r="A490">
        <v>2016</v>
      </c>
      <c r="B490">
        <v>137</v>
      </c>
      <c r="C490">
        <v>7.8</v>
      </c>
      <c r="D490">
        <v>96</v>
      </c>
      <c r="E490">
        <v>47.7</v>
      </c>
    </row>
    <row r="491" spans="1:5">
      <c r="A491">
        <v>2016</v>
      </c>
      <c r="B491">
        <v>118</v>
      </c>
      <c r="C491">
        <v>7.8</v>
      </c>
      <c r="D491">
        <v>72</v>
      </c>
      <c r="E491">
        <v>5.88</v>
      </c>
    </row>
    <row r="492" spans="1:5">
      <c r="A492">
        <v>1997</v>
      </c>
      <c r="B492">
        <v>106</v>
      </c>
      <c r="C492">
        <v>7.8</v>
      </c>
      <c r="D492">
        <v>64</v>
      </c>
      <c r="E492">
        <v>12.34</v>
      </c>
    </row>
    <row r="493" spans="1:5">
      <c r="A493">
        <v>1990</v>
      </c>
      <c r="B493">
        <v>107</v>
      </c>
      <c r="C493">
        <v>7.8</v>
      </c>
      <c r="D493">
        <v>75</v>
      </c>
      <c r="E493">
        <v>61.28</v>
      </c>
    </row>
    <row r="494" spans="1:5">
      <c r="A494">
        <v>2003</v>
      </c>
      <c r="B494">
        <v>154</v>
      </c>
      <c r="C494">
        <v>7.8</v>
      </c>
      <c r="D494">
        <v>55</v>
      </c>
      <c r="E494">
        <v>111.11</v>
      </c>
    </row>
    <row r="495" spans="1:5">
      <c r="A495">
        <v>1969</v>
      </c>
      <c r="B495">
        <v>113</v>
      </c>
      <c r="C495">
        <v>7.8</v>
      </c>
      <c r="D495">
        <v>79</v>
      </c>
      <c r="E495">
        <v>44.79</v>
      </c>
    </row>
    <row r="496" spans="1:5">
      <c r="A496">
        <v>1991</v>
      </c>
      <c r="B496">
        <v>112</v>
      </c>
      <c r="C496">
        <v>7.8</v>
      </c>
      <c r="D496">
        <v>76</v>
      </c>
      <c r="E496">
        <v>57.5</v>
      </c>
    </row>
    <row r="497" spans="1:5">
      <c r="A497">
        <v>2005</v>
      </c>
      <c r="B497">
        <v>136</v>
      </c>
      <c r="C497">
        <v>7.8</v>
      </c>
      <c r="D497">
        <v>72</v>
      </c>
      <c r="E497">
        <v>119.52</v>
      </c>
    </row>
    <row r="498" spans="1:5">
      <c r="A498">
        <v>1955</v>
      </c>
      <c r="B498">
        <v>118</v>
      </c>
      <c r="C498">
        <v>7.8</v>
      </c>
      <c r="D498">
        <v>72</v>
      </c>
      <c r="E498" t="str">
        <v/>
      </c>
    </row>
    <row r="499" spans="1:5">
      <c r="A499">
        <v>2015</v>
      </c>
      <c r="B499">
        <v>147</v>
      </c>
      <c r="C499">
        <v>7.8</v>
      </c>
      <c r="D499">
        <v>72</v>
      </c>
      <c r="E499">
        <v>161.19999999999999</v>
      </c>
    </row>
    <row r="500" spans="1:5">
      <c r="A500">
        <v>1974</v>
      </c>
      <c r="B500">
        <v>113</v>
      </c>
      <c r="C500">
        <v>7.8</v>
      </c>
      <c r="D500">
        <v>87</v>
      </c>
      <c r="E500">
        <v>4.42</v>
      </c>
    </row>
    <row r="501" spans="1:5">
      <c r="A501">
        <v>1989</v>
      </c>
      <c r="B501">
        <v>122</v>
      </c>
      <c r="C501">
        <v>7.8</v>
      </c>
      <c r="D501">
        <v>78</v>
      </c>
      <c r="E501">
        <v>26.83</v>
      </c>
    </row>
    <row r="502" spans="1:5">
      <c r="A502">
        <v>1990</v>
      </c>
      <c r="B502">
        <v>121</v>
      </c>
      <c r="C502">
        <v>7.8</v>
      </c>
      <c r="D502">
        <v>74</v>
      </c>
      <c r="E502">
        <v>52.1</v>
      </c>
    </row>
    <row r="503" spans="1:5">
      <c r="A503">
        <v>2009</v>
      </c>
      <c r="B503">
        <v>97</v>
      </c>
      <c r="C503">
        <v>7.8</v>
      </c>
      <c r="D503">
        <v>67</v>
      </c>
      <c r="E503">
        <v>5.01</v>
      </c>
    </row>
    <row r="504" spans="1:5">
      <c r="A504">
        <v>1973</v>
      </c>
      <c r="B504">
        <v>114</v>
      </c>
      <c r="C504">
        <v>7.8</v>
      </c>
      <c r="D504">
        <v>76</v>
      </c>
      <c r="E504">
        <v>0.06</v>
      </c>
    </row>
    <row r="505" spans="1:5">
      <c r="A505">
        <v>1983</v>
      </c>
      <c r="B505">
        <v>193</v>
      </c>
      <c r="C505">
        <v>7.8</v>
      </c>
      <c r="D505">
        <v>91</v>
      </c>
      <c r="E505">
        <v>21.5</v>
      </c>
    </row>
    <row r="506" spans="1:5">
      <c r="A506">
        <v>2010</v>
      </c>
      <c r="B506">
        <v>116</v>
      </c>
      <c r="C506">
        <v>7.8</v>
      </c>
      <c r="D506">
        <v>79</v>
      </c>
      <c r="E506">
        <v>93.62</v>
      </c>
    </row>
    <row r="507" spans="1:5">
      <c r="A507">
        <v>1988</v>
      </c>
      <c r="B507">
        <v>128</v>
      </c>
      <c r="C507">
        <v>7.8</v>
      </c>
      <c r="D507">
        <v>65</v>
      </c>
      <c r="E507">
        <v>34.6</v>
      </c>
    </row>
    <row r="508" spans="1:5">
      <c r="A508">
        <v>1982</v>
      </c>
      <c r="B508">
        <v>109</v>
      </c>
      <c r="C508">
        <v>7.8</v>
      </c>
      <c r="D508">
        <v>73</v>
      </c>
      <c r="E508">
        <v>2.5</v>
      </c>
    </row>
    <row r="509" spans="1:5">
      <c r="A509">
        <v>2006</v>
      </c>
      <c r="B509">
        <v>117</v>
      </c>
      <c r="C509">
        <v>7.8</v>
      </c>
      <c r="D509">
        <v>64</v>
      </c>
      <c r="E509">
        <v>2.2800000000000002</v>
      </c>
    </row>
    <row r="510" spans="1:5">
      <c r="A510">
        <v>2009</v>
      </c>
      <c r="B510">
        <v>152</v>
      </c>
      <c r="C510">
        <v>7.8</v>
      </c>
      <c r="D510">
        <v>76</v>
      </c>
      <c r="E510">
        <v>10.1</v>
      </c>
    </row>
    <row r="511" spans="1:5">
      <c r="A511">
        <v>1993</v>
      </c>
      <c r="B511">
        <v>134</v>
      </c>
      <c r="C511">
        <v>7.8</v>
      </c>
      <c r="D511">
        <v>86</v>
      </c>
      <c r="E511">
        <v>22.95</v>
      </c>
    </row>
    <row r="512" spans="1:5">
      <c r="A512">
        <v>2014</v>
      </c>
      <c r="B512">
        <v>119</v>
      </c>
      <c r="C512">
        <v>7.8</v>
      </c>
      <c r="D512">
        <v>79</v>
      </c>
      <c r="E512" t="str">
        <v/>
      </c>
    </row>
    <row r="513" spans="1:5">
      <c r="A513">
        <v>2016</v>
      </c>
      <c r="B513">
        <v>101</v>
      </c>
      <c r="C513">
        <v>7.8</v>
      </c>
      <c r="D513">
        <v>81</v>
      </c>
      <c r="E513">
        <v>5.2</v>
      </c>
    </row>
    <row r="514" spans="1:5">
      <c r="A514">
        <v>1999</v>
      </c>
      <c r="B514">
        <v>157</v>
      </c>
      <c r="C514">
        <v>7.8</v>
      </c>
      <c r="D514">
        <v>84</v>
      </c>
      <c r="E514">
        <v>28.97</v>
      </c>
    </row>
    <row r="515" spans="1:5">
      <c r="A515">
        <v>2008</v>
      </c>
      <c r="B515">
        <v>141</v>
      </c>
      <c r="C515">
        <v>7.8</v>
      </c>
      <c r="D515">
        <v>63</v>
      </c>
      <c r="E515">
        <v>35.74</v>
      </c>
    </row>
    <row r="516" spans="1:5">
      <c r="A516">
        <v>1994</v>
      </c>
      <c r="B516">
        <v>127</v>
      </c>
      <c r="C516">
        <v>7.8</v>
      </c>
      <c r="D516">
        <v>70</v>
      </c>
      <c r="E516">
        <v>5.89</v>
      </c>
    </row>
    <row r="517" spans="1:5">
      <c r="A517">
        <v>1951</v>
      </c>
      <c r="B517">
        <v>92</v>
      </c>
      <c r="C517">
        <v>7.8</v>
      </c>
      <c r="D517">
        <v>83</v>
      </c>
      <c r="E517" t="str">
        <v/>
      </c>
    </row>
    <row r="518" spans="1:5">
      <c r="A518">
        <v>2013</v>
      </c>
      <c r="B518">
        <v>131</v>
      </c>
      <c r="C518">
        <v>7.8</v>
      </c>
      <c r="D518">
        <v>49</v>
      </c>
      <c r="E518">
        <v>0.09</v>
      </c>
    </row>
    <row r="519" spans="1:5">
      <c r="A519">
        <v>1964</v>
      </c>
      <c r="B519">
        <v>170</v>
      </c>
      <c r="C519">
        <v>7.8</v>
      </c>
      <c r="D519">
        <v>95</v>
      </c>
      <c r="E519">
        <v>72</v>
      </c>
    </row>
    <row r="520" spans="1:5">
      <c r="A520">
        <v>1979</v>
      </c>
      <c r="B520">
        <v>105</v>
      </c>
      <c r="C520">
        <v>7.8</v>
      </c>
      <c r="D520">
        <v>77</v>
      </c>
      <c r="E520">
        <v>106.26</v>
      </c>
    </row>
    <row r="521" spans="1:5">
      <c r="A521">
        <v>1989</v>
      </c>
      <c r="B521">
        <v>103</v>
      </c>
      <c r="C521">
        <v>7.8</v>
      </c>
      <c r="D521">
        <v>97</v>
      </c>
      <c r="E521">
        <v>14.74</v>
      </c>
    </row>
    <row r="522" spans="1:5">
      <c r="A522">
        <v>1973</v>
      </c>
      <c r="B522">
        <v>143</v>
      </c>
      <c r="C522">
        <v>7.8</v>
      </c>
      <c r="D522">
        <v>80</v>
      </c>
      <c r="E522">
        <v>16.059999999999999</v>
      </c>
    </row>
    <row r="523" spans="1:5">
      <c r="A523">
        <v>1972</v>
      </c>
      <c r="B523">
        <v>124</v>
      </c>
      <c r="C523">
        <v>7.8</v>
      </c>
      <c r="D523">
        <v>80</v>
      </c>
      <c r="E523">
        <v>42.77</v>
      </c>
    </row>
    <row r="524" spans="1:5">
      <c r="A524">
        <v>1999</v>
      </c>
      <c r="B524">
        <v>108</v>
      </c>
      <c r="C524">
        <v>7.8</v>
      </c>
      <c r="D524">
        <v>71</v>
      </c>
      <c r="E524">
        <v>32.479999999999997</v>
      </c>
    </row>
    <row r="525" spans="1:5">
      <c r="A525">
        <v>1978</v>
      </c>
      <c r="B525">
        <v>94</v>
      </c>
      <c r="C525">
        <v>7.8</v>
      </c>
      <c r="D525">
        <v>93</v>
      </c>
      <c r="E525" t="str">
        <v/>
      </c>
    </row>
    <row r="526" spans="1:5">
      <c r="A526">
        <v>1967</v>
      </c>
      <c r="B526">
        <v>108</v>
      </c>
      <c r="C526">
        <v>7.8</v>
      </c>
      <c r="D526">
        <v>63</v>
      </c>
      <c r="E526">
        <v>56.7</v>
      </c>
    </row>
    <row r="527" spans="1:5">
      <c r="A527">
        <v>2007</v>
      </c>
      <c r="B527">
        <v>86</v>
      </c>
      <c r="C527">
        <v>7.8</v>
      </c>
      <c r="D527">
        <v>90</v>
      </c>
      <c r="E527">
        <v>9.44</v>
      </c>
    </row>
    <row r="528" spans="1:5">
      <c r="A528">
        <v>1932</v>
      </c>
      <c r="B528">
        <v>64</v>
      </c>
      <c r="C528">
        <v>7.8</v>
      </c>
      <c r="D528">
        <v>80</v>
      </c>
      <c r="E528">
        <v>0.63</v>
      </c>
    </row>
    <row r="529" spans="1:5">
      <c r="A529">
        <v>1999</v>
      </c>
      <c r="B529">
        <v>101</v>
      </c>
      <c r="C529">
        <v>7.8</v>
      </c>
      <c r="D529">
        <v>87</v>
      </c>
      <c r="E529">
        <v>8.26</v>
      </c>
    </row>
    <row r="530" spans="1:5">
      <c r="A530">
        <v>1979</v>
      </c>
      <c r="B530">
        <v>123</v>
      </c>
      <c r="C530">
        <v>7.8</v>
      </c>
      <c r="D530">
        <v>72</v>
      </c>
      <c r="E530">
        <v>37.82</v>
      </c>
    </row>
    <row r="531" spans="1:5">
      <c r="A531">
        <v>2006</v>
      </c>
      <c r="B531">
        <v>141</v>
      </c>
      <c r="C531">
        <v>7.8</v>
      </c>
      <c r="D531">
        <v>89</v>
      </c>
      <c r="E531">
        <v>13.76</v>
      </c>
    </row>
    <row r="532" spans="1:5">
      <c r="A532">
        <v>2002</v>
      </c>
      <c r="B532">
        <v>109</v>
      </c>
      <c r="C532">
        <v>7.8</v>
      </c>
      <c r="D532">
        <v>83</v>
      </c>
      <c r="E532">
        <v>0.18</v>
      </c>
    </row>
    <row r="533" spans="1:5">
      <c r="A533">
        <v>1995</v>
      </c>
      <c r="B533">
        <v>111</v>
      </c>
      <c r="C533">
        <v>7.8</v>
      </c>
      <c r="D533">
        <v>75</v>
      </c>
      <c r="E533" t="str">
        <v/>
      </c>
    </row>
    <row r="534" spans="1:5">
      <c r="A534">
        <v>1944</v>
      </c>
      <c r="B534">
        <v>114</v>
      </c>
      <c r="C534">
        <v>7.8</v>
      </c>
      <c r="D534">
        <v>78</v>
      </c>
      <c r="E534" t="str">
        <v/>
      </c>
    </row>
    <row r="535" spans="1:5">
      <c r="A535">
        <v>2008</v>
      </c>
      <c r="B535">
        <v>125</v>
      </c>
      <c r="C535">
        <v>7.8</v>
      </c>
      <c r="D535">
        <v>64</v>
      </c>
      <c r="E535" t="str">
        <v/>
      </c>
    </row>
    <row r="536" spans="1:5">
      <c r="A536">
        <v>1979</v>
      </c>
      <c r="B536">
        <v>96</v>
      </c>
      <c r="C536">
        <v>7.8</v>
      </c>
      <c r="D536">
        <v>83</v>
      </c>
      <c r="E536">
        <v>45.7</v>
      </c>
    </row>
    <row r="537" spans="1:5">
      <c r="A537">
        <v>1996</v>
      </c>
      <c r="B537">
        <v>159</v>
      </c>
      <c r="C537">
        <v>7.8</v>
      </c>
      <c r="D537">
        <v>81</v>
      </c>
      <c r="E537">
        <v>4.04</v>
      </c>
    </row>
    <row r="538" spans="1:5">
      <c r="A538">
        <v>2017</v>
      </c>
      <c r="B538">
        <v>94</v>
      </c>
      <c r="C538">
        <v>7.8</v>
      </c>
      <c r="D538">
        <v>62</v>
      </c>
      <c r="E538">
        <v>6.74</v>
      </c>
    </row>
    <row r="539" spans="1:5">
      <c r="A539">
        <v>2005</v>
      </c>
      <c r="B539">
        <v>127</v>
      </c>
      <c r="C539">
        <v>7.8</v>
      </c>
      <c r="D539">
        <v>68</v>
      </c>
      <c r="E539">
        <v>5.13</v>
      </c>
    </row>
    <row r="540" spans="1:5">
      <c r="A540">
        <v>1931</v>
      </c>
      <c r="B540">
        <v>70</v>
      </c>
      <c r="C540">
        <v>7.8</v>
      </c>
      <c r="D540">
        <v>91</v>
      </c>
      <c r="E540" t="str">
        <v/>
      </c>
    </row>
    <row r="541" spans="1:5">
      <c r="A541">
        <v>1939</v>
      </c>
      <c r="B541">
        <v>96</v>
      </c>
      <c r="C541">
        <v>7.8</v>
      </c>
      <c r="D541">
        <v>93</v>
      </c>
      <c r="E541" t="str">
        <v/>
      </c>
    </row>
    <row r="542" spans="1:5">
      <c r="A542">
        <v>1948</v>
      </c>
      <c r="B542">
        <v>133</v>
      </c>
      <c r="C542">
        <v>7.8</v>
      </c>
      <c r="D542">
        <v>96</v>
      </c>
      <c r="E542" t="str">
        <v/>
      </c>
    </row>
    <row r="543" spans="1:5">
      <c r="A543">
        <v>2013</v>
      </c>
      <c r="B543">
        <v>104</v>
      </c>
      <c r="C543">
        <v>7.8</v>
      </c>
      <c r="D543">
        <v>76</v>
      </c>
      <c r="E543">
        <v>4.2300000000000004</v>
      </c>
    </row>
    <row r="544" spans="1:5">
      <c r="A544">
        <v>2015</v>
      </c>
      <c r="B544">
        <v>100</v>
      </c>
      <c r="C544">
        <v>7.8</v>
      </c>
      <c r="D544">
        <v>75</v>
      </c>
      <c r="E544">
        <v>0.44</v>
      </c>
    </row>
    <row r="545" spans="1:5">
      <c r="A545">
        <v>1940</v>
      </c>
      <c r="B545">
        <v>92</v>
      </c>
      <c r="C545">
        <v>7.8</v>
      </c>
      <c r="D545" t="str">
        <v/>
      </c>
      <c r="E545">
        <v>0.30000000000000004</v>
      </c>
    </row>
    <row r="546" spans="1:5">
      <c r="A546">
        <v>1960</v>
      </c>
      <c r="B546">
        <v>144</v>
      </c>
      <c r="C546">
        <v>7.8</v>
      </c>
      <c r="D546" t="str">
        <v/>
      </c>
      <c r="E546" t="str">
        <v/>
      </c>
    </row>
    <row r="547" spans="1:5">
      <c r="A547">
        <v>1986</v>
      </c>
      <c r="B547">
        <v>107</v>
      </c>
      <c r="C547">
        <v>7.8</v>
      </c>
      <c r="D547">
        <v>90</v>
      </c>
      <c r="E547">
        <v>40.08</v>
      </c>
    </row>
    <row r="548" spans="1:5">
      <c r="A548">
        <v>2009</v>
      </c>
      <c r="B548">
        <v>144</v>
      </c>
      <c r="C548">
        <v>7.8</v>
      </c>
      <c r="D548">
        <v>84</v>
      </c>
      <c r="E548">
        <v>2.2200000000000002</v>
      </c>
    </row>
    <row r="549" spans="1:5">
      <c r="A549">
        <v>2009</v>
      </c>
      <c r="B549">
        <v>155</v>
      </c>
      <c r="C549">
        <v>7.8</v>
      </c>
      <c r="D549">
        <v>90</v>
      </c>
      <c r="E549">
        <v>2.08</v>
      </c>
    </row>
    <row r="550" spans="1:5">
      <c r="A550">
        <v>1935</v>
      </c>
      <c r="B550">
        <v>75</v>
      </c>
      <c r="C550">
        <v>7.8</v>
      </c>
      <c r="D550">
        <v>95</v>
      </c>
      <c r="E550">
        <v>4.3600000000000003</v>
      </c>
    </row>
    <row r="551" spans="1:5">
      <c r="A551">
        <v>1964</v>
      </c>
      <c r="B551">
        <v>91</v>
      </c>
      <c r="C551">
        <v>7.8</v>
      </c>
      <c r="D551">
        <v>86</v>
      </c>
      <c r="E551">
        <v>0.03</v>
      </c>
    </row>
    <row r="552" spans="1:5">
      <c r="A552">
        <v>2016</v>
      </c>
      <c r="B552">
        <v>100</v>
      </c>
      <c r="C552">
        <v>7.8</v>
      </c>
      <c r="D552">
        <v>78</v>
      </c>
      <c r="E552">
        <v>0.26</v>
      </c>
    </row>
    <row r="553" spans="1:5">
      <c r="A553">
        <v>1989</v>
      </c>
      <c r="B553">
        <v>111</v>
      </c>
      <c r="C553">
        <v>7.8</v>
      </c>
      <c r="D553">
        <v>82</v>
      </c>
      <c r="E553" t="str">
        <v/>
      </c>
    </row>
    <row r="554" spans="1:5">
      <c r="A554">
        <v>1994</v>
      </c>
      <c r="B554">
        <v>108</v>
      </c>
      <c r="C554">
        <v>7.8</v>
      </c>
      <c r="D554">
        <v>81</v>
      </c>
      <c r="E554">
        <v>21.85</v>
      </c>
    </row>
    <row r="555" spans="1:5">
      <c r="A555">
        <v>1938</v>
      </c>
      <c r="B555">
        <v>126</v>
      </c>
      <c r="C555">
        <v>7.8</v>
      </c>
      <c r="D555" t="str">
        <v/>
      </c>
      <c r="E555">
        <v>4.66</v>
      </c>
    </row>
    <row r="556" spans="1:5">
      <c r="A556">
        <v>2004</v>
      </c>
      <c r="B556">
        <v>97</v>
      </c>
      <c r="C556">
        <v>7.8</v>
      </c>
      <c r="D556">
        <v>56</v>
      </c>
      <c r="E556">
        <v>3.64</v>
      </c>
    </row>
    <row r="557" spans="1:5">
      <c r="A557">
        <v>1989</v>
      </c>
      <c r="B557">
        <v>104</v>
      </c>
      <c r="C557">
        <v>7.8</v>
      </c>
      <c r="D557">
        <v>77</v>
      </c>
      <c r="E557">
        <v>18.25</v>
      </c>
    </row>
    <row r="558" spans="1:5">
      <c r="A558">
        <v>2011</v>
      </c>
      <c r="B558">
        <v>157</v>
      </c>
      <c r="C558">
        <v>7.8</v>
      </c>
      <c r="D558">
        <v>82</v>
      </c>
      <c r="E558">
        <v>0.14000000000000001</v>
      </c>
    </row>
    <row r="559" spans="1:5">
      <c r="A559">
        <v>1950</v>
      </c>
      <c r="B559">
        <v>112</v>
      </c>
      <c r="C559">
        <v>7.8</v>
      </c>
      <c r="D559">
        <v>85</v>
      </c>
      <c r="E559" t="str">
        <v/>
      </c>
    </row>
    <row r="560" spans="1:5">
      <c r="A560">
        <v>2004</v>
      </c>
      <c r="B560">
        <v>192</v>
      </c>
      <c r="C560">
        <v>7.8</v>
      </c>
      <c r="D560">
        <v>67</v>
      </c>
      <c r="E560">
        <v>2.92</v>
      </c>
    </row>
    <row r="561" spans="1:5">
      <c r="A561">
        <v>2013</v>
      </c>
      <c r="B561">
        <v>121</v>
      </c>
      <c r="C561">
        <v>7.8</v>
      </c>
      <c r="D561">
        <v>73</v>
      </c>
      <c r="E561">
        <v>0.28000000000000003</v>
      </c>
    </row>
    <row r="562" spans="1:5">
      <c r="A562">
        <v>2012</v>
      </c>
      <c r="B562">
        <v>134</v>
      </c>
      <c r="C562">
        <v>7.8</v>
      </c>
      <c r="D562" t="str">
        <v/>
      </c>
      <c r="E562">
        <v>1.67</v>
      </c>
    </row>
    <row r="563" spans="1:5">
      <c r="A563">
        <v>1962</v>
      </c>
      <c r="B563">
        <v>85</v>
      </c>
      <c r="C563">
        <v>7.8</v>
      </c>
      <c r="D563" t="str">
        <v/>
      </c>
      <c r="E563" t="str">
        <v/>
      </c>
    </row>
    <row r="564" spans="1:5">
      <c r="A564">
        <v>2001</v>
      </c>
      <c r="B564">
        <v>87</v>
      </c>
      <c r="C564">
        <v>7.8</v>
      </c>
      <c r="D564">
        <v>70</v>
      </c>
      <c r="E564">
        <v>0.19</v>
      </c>
    </row>
    <row r="565" spans="1:5">
      <c r="A565">
        <v>2016</v>
      </c>
      <c r="B565">
        <v>70</v>
      </c>
      <c r="C565">
        <v>7.8</v>
      </c>
      <c r="D565">
        <v>85</v>
      </c>
      <c r="E565">
        <v>0.28999999999999998</v>
      </c>
    </row>
    <row r="566" spans="1:5">
      <c r="A566">
        <v>2017</v>
      </c>
      <c r="B566">
        <v>132</v>
      </c>
      <c r="C566">
        <v>7.8</v>
      </c>
      <c r="D566" t="str">
        <v/>
      </c>
      <c r="E566" t="str">
        <v/>
      </c>
    </row>
    <row r="567" spans="1:5">
      <c r="A567">
        <v>2022</v>
      </c>
      <c r="B567">
        <v>117</v>
      </c>
      <c r="C567">
        <v>7.7</v>
      </c>
      <c r="D567">
        <v>60</v>
      </c>
      <c r="E567" t="str">
        <v/>
      </c>
    </row>
    <row r="568" spans="1:5">
      <c r="A568">
        <v>2022</v>
      </c>
      <c r="B568">
        <v>114</v>
      </c>
      <c r="C568">
        <v>7.7</v>
      </c>
      <c r="D568">
        <v>87</v>
      </c>
      <c r="E568" t="str">
        <v/>
      </c>
    </row>
    <row r="569" spans="1:5">
      <c r="A569">
        <v>2022</v>
      </c>
      <c r="B569">
        <v>102</v>
      </c>
      <c r="C569">
        <v>7.7</v>
      </c>
      <c r="D569">
        <v>95</v>
      </c>
      <c r="E569" t="str">
        <v/>
      </c>
    </row>
    <row r="570" spans="1:5">
      <c r="A570">
        <v>2012</v>
      </c>
      <c r="B570">
        <v>122</v>
      </c>
      <c r="C570">
        <v>7.7</v>
      </c>
      <c r="D570">
        <v>81</v>
      </c>
      <c r="E570">
        <v>132.09</v>
      </c>
    </row>
    <row r="571" spans="1:5">
      <c r="A571">
        <v>2007</v>
      </c>
      <c r="B571">
        <v>157</v>
      </c>
      <c r="C571">
        <v>7.7</v>
      </c>
      <c r="D571">
        <v>79</v>
      </c>
      <c r="E571">
        <v>33.08</v>
      </c>
    </row>
    <row r="572" spans="1:5">
      <c r="A572">
        <v>2001</v>
      </c>
      <c r="B572">
        <v>144</v>
      </c>
      <c r="C572">
        <v>7.7</v>
      </c>
      <c r="D572">
        <v>74</v>
      </c>
      <c r="E572">
        <v>108.64</v>
      </c>
    </row>
    <row r="573" spans="1:5">
      <c r="A573">
        <v>2012</v>
      </c>
      <c r="B573">
        <v>120</v>
      </c>
      <c r="C573">
        <v>7.7</v>
      </c>
      <c r="D573">
        <v>86</v>
      </c>
      <c r="E573">
        <v>136.03</v>
      </c>
    </row>
    <row r="574" spans="1:5">
      <c r="A574">
        <v>1992</v>
      </c>
      <c r="B574">
        <v>138</v>
      </c>
      <c r="C574">
        <v>7.7</v>
      </c>
      <c r="D574">
        <v>62</v>
      </c>
      <c r="E574">
        <v>141.34</v>
      </c>
    </row>
    <row r="575" spans="1:5">
      <c r="A575">
        <v>2013</v>
      </c>
      <c r="B575">
        <v>180</v>
      </c>
      <c r="C575">
        <v>7.7</v>
      </c>
      <c r="D575">
        <v>90</v>
      </c>
      <c r="E575">
        <v>2.2000000000000002</v>
      </c>
    </row>
    <row r="576" spans="1:5">
      <c r="A576">
        <v>2003</v>
      </c>
      <c r="B576">
        <v>102</v>
      </c>
      <c r="C576">
        <v>7.7</v>
      </c>
      <c r="D576">
        <v>91</v>
      </c>
      <c r="E576">
        <v>44.59</v>
      </c>
    </row>
    <row r="577" spans="1:5">
      <c r="A577">
        <v>2005</v>
      </c>
      <c r="B577">
        <v>134</v>
      </c>
      <c r="C577">
        <v>7.7</v>
      </c>
      <c r="D577">
        <v>87</v>
      </c>
      <c r="E577">
        <v>83.04</v>
      </c>
    </row>
    <row r="578" spans="1:5">
      <c r="A578">
        <v>1992</v>
      </c>
      <c r="B578">
        <v>112</v>
      </c>
      <c r="C578">
        <v>7.7</v>
      </c>
      <c r="D578">
        <v>76</v>
      </c>
      <c r="E578">
        <v>75.510000000000005</v>
      </c>
    </row>
    <row r="579" spans="1:5">
      <c r="A579">
        <v>1996</v>
      </c>
      <c r="B579">
        <v>129</v>
      </c>
      <c r="C579">
        <v>7.7</v>
      </c>
      <c r="D579">
        <v>47</v>
      </c>
      <c r="E579">
        <v>56.12</v>
      </c>
    </row>
    <row r="580" spans="1:5">
      <c r="A580">
        <v>2017</v>
      </c>
      <c r="B580">
        <v>107</v>
      </c>
      <c r="C580">
        <v>7.7</v>
      </c>
      <c r="D580">
        <v>73</v>
      </c>
      <c r="E580">
        <v>33.799999999999997</v>
      </c>
    </row>
    <row r="581" spans="1:5">
      <c r="A581">
        <v>2014</v>
      </c>
      <c r="B581">
        <v>108</v>
      </c>
      <c r="C581">
        <v>7.7</v>
      </c>
      <c r="D581">
        <v>78</v>
      </c>
      <c r="E581">
        <v>25.44</v>
      </c>
    </row>
    <row r="582" spans="1:5">
      <c r="A582">
        <v>2009</v>
      </c>
      <c r="B582">
        <v>95</v>
      </c>
      <c r="C582">
        <v>7.7</v>
      </c>
      <c r="D582">
        <v>76</v>
      </c>
      <c r="E582">
        <v>32.39</v>
      </c>
    </row>
    <row r="583" spans="1:5">
      <c r="A583">
        <v>2007</v>
      </c>
      <c r="B583">
        <v>122</v>
      </c>
      <c r="C583">
        <v>7.7</v>
      </c>
      <c r="D583">
        <v>76</v>
      </c>
      <c r="E583">
        <v>53.61</v>
      </c>
    </row>
    <row r="584" spans="1:5">
      <c r="A584">
        <v>2001</v>
      </c>
      <c r="B584">
        <v>106</v>
      </c>
      <c r="C584">
        <v>7.7</v>
      </c>
      <c r="D584">
        <v>89</v>
      </c>
      <c r="E584">
        <v>13.62</v>
      </c>
    </row>
    <row r="585" spans="1:5">
      <c r="A585">
        <v>2001</v>
      </c>
      <c r="B585">
        <v>122</v>
      </c>
      <c r="C585">
        <v>7.7</v>
      </c>
      <c r="D585">
        <v>69</v>
      </c>
      <c r="E585">
        <v>76.63</v>
      </c>
    </row>
    <row r="586" spans="1:5">
      <c r="A586">
        <v>1986</v>
      </c>
      <c r="B586">
        <v>120</v>
      </c>
      <c r="C586">
        <v>7.7</v>
      </c>
      <c r="D586">
        <v>76</v>
      </c>
      <c r="E586">
        <v>8.5500000000000007</v>
      </c>
    </row>
    <row r="587" spans="1:5">
      <c r="A587">
        <v>2009</v>
      </c>
      <c r="B587">
        <v>100</v>
      </c>
      <c r="C587">
        <v>7.7</v>
      </c>
      <c r="D587">
        <v>80</v>
      </c>
      <c r="E587">
        <v>75.290000000000006</v>
      </c>
    </row>
    <row r="588" spans="1:5">
      <c r="A588">
        <v>1992</v>
      </c>
      <c r="B588">
        <v>100</v>
      </c>
      <c r="C588">
        <v>7.7</v>
      </c>
      <c r="D588">
        <v>82</v>
      </c>
      <c r="E588">
        <v>10.73</v>
      </c>
    </row>
    <row r="589" spans="1:5">
      <c r="A589">
        <v>1997</v>
      </c>
      <c r="B589">
        <v>129</v>
      </c>
      <c r="C589">
        <v>7.7</v>
      </c>
      <c r="D589">
        <v>63</v>
      </c>
      <c r="E589">
        <v>48.32</v>
      </c>
    </row>
    <row r="590" spans="1:5">
      <c r="A590">
        <v>2002</v>
      </c>
      <c r="B590">
        <v>131</v>
      </c>
      <c r="C590">
        <v>7.7</v>
      </c>
      <c r="D590">
        <v>61</v>
      </c>
      <c r="E590">
        <v>54.23</v>
      </c>
    </row>
    <row r="591" spans="1:5">
      <c r="A591">
        <v>2009</v>
      </c>
      <c r="B591">
        <v>141</v>
      </c>
      <c r="C591">
        <v>7.7</v>
      </c>
      <c r="D591">
        <v>63</v>
      </c>
      <c r="E591" t="str">
        <v/>
      </c>
    </row>
    <row r="592" spans="1:5">
      <c r="A592">
        <v>1993</v>
      </c>
      <c r="B592">
        <v>125</v>
      </c>
      <c r="C592">
        <v>7.7</v>
      </c>
      <c r="D592">
        <v>66</v>
      </c>
      <c r="E592">
        <v>77.319999999999993</v>
      </c>
    </row>
    <row r="593" spans="1:5">
      <c r="A593">
        <v>2004</v>
      </c>
      <c r="B593">
        <v>146</v>
      </c>
      <c r="C593">
        <v>7.7</v>
      </c>
      <c r="D593">
        <v>47</v>
      </c>
      <c r="E593">
        <v>77.91</v>
      </c>
    </row>
    <row r="594" spans="1:5">
      <c r="A594">
        <v>2014</v>
      </c>
      <c r="B594">
        <v>119</v>
      </c>
      <c r="C594">
        <v>7.7</v>
      </c>
      <c r="D594">
        <v>87</v>
      </c>
      <c r="E594">
        <v>42.34</v>
      </c>
    </row>
    <row r="595" spans="1:5">
      <c r="A595">
        <v>1972</v>
      </c>
      <c r="B595">
        <v>109</v>
      </c>
      <c r="C595">
        <v>7.7</v>
      </c>
      <c r="D595">
        <v>80</v>
      </c>
      <c r="E595">
        <v>7.06</v>
      </c>
    </row>
    <row r="596" spans="1:5">
      <c r="A596">
        <v>1995</v>
      </c>
      <c r="B596">
        <v>136</v>
      </c>
      <c r="C596">
        <v>7.7</v>
      </c>
      <c r="D596">
        <v>84</v>
      </c>
      <c r="E596">
        <v>43.18</v>
      </c>
    </row>
    <row r="597" spans="1:5">
      <c r="A597">
        <v>2014</v>
      </c>
      <c r="B597">
        <v>126</v>
      </c>
      <c r="C597">
        <v>7.7</v>
      </c>
      <c r="D597">
        <v>69</v>
      </c>
      <c r="E597">
        <v>124.87</v>
      </c>
    </row>
    <row r="598" spans="1:5">
      <c r="A598">
        <v>1995</v>
      </c>
      <c r="B598">
        <v>140</v>
      </c>
      <c r="C598">
        <v>7.7</v>
      </c>
      <c r="D598">
        <v>77</v>
      </c>
      <c r="E598">
        <v>173.84</v>
      </c>
    </row>
    <row r="599" spans="1:5">
      <c r="A599">
        <v>2020</v>
      </c>
      <c r="B599">
        <v>117</v>
      </c>
      <c r="C599">
        <v>7.7</v>
      </c>
      <c r="D599">
        <v>79</v>
      </c>
      <c r="E599" t="str">
        <v/>
      </c>
    </row>
    <row r="600" spans="1:5">
      <c r="A600">
        <v>2004</v>
      </c>
      <c r="B600">
        <v>101</v>
      </c>
      <c r="C600">
        <v>7.7</v>
      </c>
      <c r="D600">
        <v>61</v>
      </c>
      <c r="E600">
        <v>1.08</v>
      </c>
    </row>
    <row r="601" spans="1:5">
      <c r="A601">
        <v>2004</v>
      </c>
      <c r="B601">
        <v>112</v>
      </c>
      <c r="C601">
        <v>7.7</v>
      </c>
      <c r="D601">
        <v>66</v>
      </c>
      <c r="E601">
        <v>54.58</v>
      </c>
    </row>
    <row r="602" spans="1:5">
      <c r="A602">
        <v>1993</v>
      </c>
      <c r="B602">
        <v>118</v>
      </c>
      <c r="C602">
        <v>7.7</v>
      </c>
      <c r="D602">
        <v>73</v>
      </c>
      <c r="E602">
        <v>9.17</v>
      </c>
    </row>
    <row r="603" spans="1:5">
      <c r="A603">
        <v>1960</v>
      </c>
      <c r="B603">
        <v>128</v>
      </c>
      <c r="C603">
        <v>7.7</v>
      </c>
      <c r="D603">
        <v>74</v>
      </c>
      <c r="E603">
        <v>4.91</v>
      </c>
    </row>
    <row r="604" spans="1:5">
      <c r="A604">
        <v>1971</v>
      </c>
      <c r="B604">
        <v>104</v>
      </c>
      <c r="C604">
        <v>7.7</v>
      </c>
      <c r="D604">
        <v>94</v>
      </c>
      <c r="E604">
        <v>15.63</v>
      </c>
    </row>
    <row r="605" spans="1:5">
      <c r="A605">
        <v>2013</v>
      </c>
      <c r="B605">
        <v>91</v>
      </c>
      <c r="C605">
        <v>7.7</v>
      </c>
      <c r="D605">
        <v>96</v>
      </c>
      <c r="E605">
        <v>274.08999999999997</v>
      </c>
    </row>
    <row r="606" spans="1:5">
      <c r="A606">
        <v>1997</v>
      </c>
      <c r="B606">
        <v>127</v>
      </c>
      <c r="C606">
        <v>7.7</v>
      </c>
      <c r="D606">
        <v>76</v>
      </c>
      <c r="E606">
        <v>41.91</v>
      </c>
    </row>
    <row r="607" spans="1:5">
      <c r="A607">
        <v>2020</v>
      </c>
      <c r="B607">
        <v>129</v>
      </c>
      <c r="C607">
        <v>7.7</v>
      </c>
      <c r="D607">
        <v>76</v>
      </c>
      <c r="E607" t="str">
        <v/>
      </c>
    </row>
    <row r="608" spans="1:5">
      <c r="A608">
        <v>1997</v>
      </c>
      <c r="B608">
        <v>139</v>
      </c>
      <c r="C608">
        <v>7.7</v>
      </c>
      <c r="D608">
        <v>67</v>
      </c>
      <c r="E608">
        <v>148.47999999999999</v>
      </c>
    </row>
    <row r="609" spans="1:5">
      <c r="A609">
        <v>2002</v>
      </c>
      <c r="B609">
        <v>117</v>
      </c>
      <c r="C609">
        <v>7.7</v>
      </c>
      <c r="D609">
        <v>72</v>
      </c>
      <c r="E609">
        <v>104.45</v>
      </c>
    </row>
    <row r="610" spans="1:5">
      <c r="A610">
        <v>1993</v>
      </c>
      <c r="B610">
        <v>131</v>
      </c>
      <c r="C610">
        <v>7.7</v>
      </c>
      <c r="D610">
        <v>85</v>
      </c>
      <c r="E610">
        <v>1.77</v>
      </c>
    </row>
    <row r="611" spans="1:5">
      <c r="A611">
        <v>1987</v>
      </c>
      <c r="B611">
        <v>153</v>
      </c>
      <c r="C611">
        <v>7.7</v>
      </c>
      <c r="D611">
        <v>62</v>
      </c>
      <c r="E611">
        <v>22.24</v>
      </c>
    </row>
    <row r="612" spans="1:5">
      <c r="A612">
        <v>1985</v>
      </c>
      <c r="B612">
        <v>154</v>
      </c>
      <c r="C612">
        <v>7.7</v>
      </c>
      <c r="D612">
        <v>78</v>
      </c>
      <c r="E612">
        <v>98.47</v>
      </c>
    </row>
    <row r="613" spans="1:5">
      <c r="A613">
        <v>2019</v>
      </c>
      <c r="B613">
        <v>120</v>
      </c>
      <c r="C613">
        <v>7.7</v>
      </c>
      <c r="D613">
        <v>82</v>
      </c>
      <c r="E613" t="str">
        <v/>
      </c>
    </row>
    <row r="614" spans="1:5">
      <c r="A614">
        <v>1989</v>
      </c>
      <c r="B614">
        <v>95</v>
      </c>
      <c r="C614">
        <v>7.7</v>
      </c>
      <c r="D614">
        <v>76</v>
      </c>
      <c r="E614">
        <v>92.82</v>
      </c>
    </row>
    <row r="615" spans="1:5">
      <c r="A615">
        <v>2008</v>
      </c>
      <c r="B615">
        <v>94</v>
      </c>
      <c r="C615">
        <v>7.7</v>
      </c>
      <c r="D615">
        <v>55</v>
      </c>
      <c r="E615">
        <v>9.0299999999999994</v>
      </c>
    </row>
    <row r="616" spans="1:5">
      <c r="A616">
        <v>2015</v>
      </c>
      <c r="B616">
        <v>116</v>
      </c>
      <c r="C616">
        <v>7.7</v>
      </c>
      <c r="D616">
        <v>70</v>
      </c>
      <c r="E616">
        <v>3.48</v>
      </c>
    </row>
    <row r="617" spans="1:5">
      <c r="A617">
        <v>1991</v>
      </c>
      <c r="B617">
        <v>130</v>
      </c>
      <c r="C617">
        <v>7.7</v>
      </c>
      <c r="D617">
        <v>64</v>
      </c>
      <c r="E617">
        <v>82.42</v>
      </c>
    </row>
    <row r="618" spans="1:5">
      <c r="A618">
        <v>1973</v>
      </c>
      <c r="B618">
        <v>130</v>
      </c>
      <c r="C618">
        <v>7.7</v>
      </c>
      <c r="D618">
        <v>81</v>
      </c>
      <c r="E618">
        <v>29.8</v>
      </c>
    </row>
    <row r="619" spans="1:5">
      <c r="A619">
        <v>2011</v>
      </c>
      <c r="B619">
        <v>98</v>
      </c>
      <c r="C619">
        <v>7.7</v>
      </c>
      <c r="D619">
        <v>52</v>
      </c>
      <c r="E619">
        <v>7.0000000000000007E-2</v>
      </c>
    </row>
    <row r="620" spans="1:5">
      <c r="A620">
        <v>1998</v>
      </c>
      <c r="B620">
        <v>134</v>
      </c>
      <c r="C620">
        <v>7.7</v>
      </c>
      <c r="D620">
        <v>81</v>
      </c>
      <c r="E620">
        <v>2.81</v>
      </c>
    </row>
    <row r="621" spans="1:5">
      <c r="A621">
        <v>1999</v>
      </c>
      <c r="B621">
        <v>113</v>
      </c>
      <c r="C621">
        <v>7.7</v>
      </c>
      <c r="D621">
        <v>90</v>
      </c>
      <c r="E621">
        <v>22.86</v>
      </c>
    </row>
    <row r="622" spans="1:5">
      <c r="A622">
        <v>2014</v>
      </c>
      <c r="B622">
        <v>123</v>
      </c>
      <c r="C622">
        <v>7.7</v>
      </c>
      <c r="D622">
        <v>71</v>
      </c>
      <c r="E622">
        <v>35.89</v>
      </c>
    </row>
    <row r="623" spans="1:5">
      <c r="A623">
        <v>2006</v>
      </c>
      <c r="B623">
        <v>110</v>
      </c>
      <c r="C623">
        <v>7.7</v>
      </c>
      <c r="D623">
        <v>53</v>
      </c>
      <c r="E623">
        <v>22.49</v>
      </c>
    </row>
    <row r="624" spans="1:5">
      <c r="A624">
        <v>2002</v>
      </c>
      <c r="B624">
        <v>115</v>
      </c>
      <c r="C624">
        <v>7.7</v>
      </c>
      <c r="D624">
        <v>83</v>
      </c>
      <c r="E624">
        <v>22.25</v>
      </c>
    </row>
    <row r="625" spans="1:5">
      <c r="A625">
        <v>1962</v>
      </c>
      <c r="B625">
        <v>178</v>
      </c>
      <c r="C625">
        <v>7.7</v>
      </c>
      <c r="D625">
        <v>75</v>
      </c>
      <c r="E625">
        <v>39.1</v>
      </c>
    </row>
    <row r="626" spans="1:5">
      <c r="A626">
        <v>2006</v>
      </c>
      <c r="B626">
        <v>101</v>
      </c>
      <c r="C626">
        <v>7.7</v>
      </c>
      <c r="D626">
        <v>86</v>
      </c>
      <c r="E626">
        <v>0.33</v>
      </c>
    </row>
    <row r="627" spans="1:5">
      <c r="A627">
        <v>2010</v>
      </c>
      <c r="B627">
        <v>90</v>
      </c>
      <c r="C627">
        <v>7.7</v>
      </c>
      <c r="D627">
        <v>45</v>
      </c>
      <c r="E627">
        <v>1.75</v>
      </c>
    </row>
    <row r="628" spans="1:5">
      <c r="A628">
        <v>1986</v>
      </c>
      <c r="B628">
        <v>130</v>
      </c>
      <c r="C628">
        <v>7.7</v>
      </c>
      <c r="D628">
        <v>54</v>
      </c>
      <c r="E628">
        <v>7.15</v>
      </c>
    </row>
    <row r="629" spans="1:5">
      <c r="A629">
        <v>1980</v>
      </c>
      <c r="B629">
        <v>124</v>
      </c>
      <c r="C629">
        <v>7.7</v>
      </c>
      <c r="D629">
        <v>86</v>
      </c>
      <c r="E629">
        <v>54.8</v>
      </c>
    </row>
    <row r="630" spans="1:5">
      <c r="A630">
        <v>1982</v>
      </c>
      <c r="B630">
        <v>129</v>
      </c>
      <c r="C630">
        <v>7.7</v>
      </c>
      <c r="D630">
        <v>77</v>
      </c>
      <c r="E630">
        <v>54</v>
      </c>
    </row>
    <row r="631" spans="1:5">
      <c r="A631">
        <v>2013</v>
      </c>
      <c r="B631">
        <v>141</v>
      </c>
      <c r="C631">
        <v>7.7</v>
      </c>
      <c r="D631">
        <v>86</v>
      </c>
      <c r="E631">
        <v>2.85</v>
      </c>
    </row>
    <row r="632" spans="1:5">
      <c r="A632">
        <v>1992</v>
      </c>
      <c r="B632">
        <v>202</v>
      </c>
      <c r="C632">
        <v>7.7</v>
      </c>
      <c r="D632">
        <v>73</v>
      </c>
      <c r="E632">
        <v>48.17</v>
      </c>
    </row>
    <row r="633" spans="1:5">
      <c r="A633">
        <v>2000</v>
      </c>
      <c r="B633">
        <v>110</v>
      </c>
      <c r="C633">
        <v>7.7</v>
      </c>
      <c r="D633">
        <v>74</v>
      </c>
      <c r="E633">
        <v>22</v>
      </c>
    </row>
    <row r="634" spans="1:5">
      <c r="A634">
        <v>1990</v>
      </c>
      <c r="B634">
        <v>115</v>
      </c>
      <c r="C634">
        <v>7.7</v>
      </c>
      <c r="D634">
        <v>66</v>
      </c>
      <c r="E634">
        <v>5.08</v>
      </c>
    </row>
    <row r="635" spans="1:5">
      <c r="A635">
        <v>2006</v>
      </c>
      <c r="B635">
        <v>90</v>
      </c>
      <c r="C635">
        <v>7.7</v>
      </c>
      <c r="D635">
        <v>81</v>
      </c>
      <c r="E635">
        <v>0.88</v>
      </c>
    </row>
    <row r="636" spans="1:5">
      <c r="A636">
        <v>2013</v>
      </c>
      <c r="B636">
        <v>126</v>
      </c>
      <c r="C636">
        <v>7.7</v>
      </c>
      <c r="D636">
        <v>83</v>
      </c>
      <c r="E636">
        <v>5.21</v>
      </c>
    </row>
    <row r="637" spans="1:5">
      <c r="A637">
        <v>2004</v>
      </c>
      <c r="B637">
        <v>152</v>
      </c>
      <c r="C637">
        <v>7.7</v>
      </c>
      <c r="D637">
        <v>73</v>
      </c>
      <c r="E637">
        <v>75.33</v>
      </c>
    </row>
    <row r="638" spans="1:5">
      <c r="A638">
        <v>2018</v>
      </c>
      <c r="B638">
        <v>135</v>
      </c>
      <c r="C638">
        <v>7.7</v>
      </c>
      <c r="D638">
        <v>96</v>
      </c>
      <c r="E638" t="str">
        <v/>
      </c>
    </row>
    <row r="639" spans="1:5">
      <c r="A639">
        <v>2000</v>
      </c>
      <c r="B639">
        <v>110</v>
      </c>
      <c r="C639">
        <v>7.7</v>
      </c>
      <c r="D639">
        <v>58</v>
      </c>
      <c r="E639" t="str">
        <v/>
      </c>
    </row>
    <row r="640" spans="1:5">
      <c r="A640">
        <v>1967</v>
      </c>
      <c r="B640">
        <v>100</v>
      </c>
      <c r="C640">
        <v>7.7</v>
      </c>
      <c r="D640" t="str">
        <v/>
      </c>
      <c r="E640">
        <v>0.03</v>
      </c>
    </row>
    <row r="641" spans="1:5">
      <c r="A641">
        <v>1987</v>
      </c>
      <c r="B641">
        <v>163</v>
      </c>
      <c r="C641">
        <v>7.7</v>
      </c>
      <c r="D641">
        <v>76</v>
      </c>
      <c r="E641">
        <v>43.98</v>
      </c>
    </row>
    <row r="642" spans="1:5">
      <c r="A642">
        <v>2010</v>
      </c>
      <c r="B642">
        <v>119</v>
      </c>
      <c r="C642">
        <v>7.7</v>
      </c>
      <c r="D642" t="str">
        <v/>
      </c>
      <c r="E642">
        <v>0.01</v>
      </c>
    </row>
    <row r="643" spans="1:5">
      <c r="A643">
        <v>2009</v>
      </c>
      <c r="B643">
        <v>129</v>
      </c>
      <c r="C643">
        <v>7.7</v>
      </c>
      <c r="D643">
        <v>79</v>
      </c>
      <c r="E643">
        <v>0.55000000000000004</v>
      </c>
    </row>
    <row r="644" spans="1:5">
      <c r="A644">
        <v>1973</v>
      </c>
      <c r="B644">
        <v>94</v>
      </c>
      <c r="C644">
        <v>7.7</v>
      </c>
      <c r="D644">
        <v>93</v>
      </c>
      <c r="E644" t="str">
        <v/>
      </c>
    </row>
    <row r="645" spans="1:5">
      <c r="A645">
        <v>1951</v>
      </c>
      <c r="B645">
        <v>105</v>
      </c>
      <c r="C645">
        <v>7.7</v>
      </c>
      <c r="D645">
        <v>91</v>
      </c>
      <c r="E645">
        <v>0.54</v>
      </c>
    </row>
    <row r="646" spans="1:5">
      <c r="A646">
        <v>1997</v>
      </c>
      <c r="B646">
        <v>119</v>
      </c>
      <c r="C646">
        <v>7.7</v>
      </c>
      <c r="D646" t="str">
        <v/>
      </c>
      <c r="E646">
        <v>0.37</v>
      </c>
    </row>
    <row r="647" spans="1:5">
      <c r="A647">
        <v>2015</v>
      </c>
      <c r="B647">
        <v>137</v>
      </c>
      <c r="C647">
        <v>7.7</v>
      </c>
      <c r="D647">
        <v>79</v>
      </c>
      <c r="E647">
        <v>0.08</v>
      </c>
    </row>
    <row r="648" spans="1:5">
      <c r="A648">
        <v>2004</v>
      </c>
      <c r="B648">
        <v>106</v>
      </c>
      <c r="C648">
        <v>7.7</v>
      </c>
      <c r="D648">
        <v>67</v>
      </c>
      <c r="E648">
        <v>51.68</v>
      </c>
    </row>
    <row r="649" spans="1:5">
      <c r="A649">
        <v>2015</v>
      </c>
      <c r="B649">
        <v>105</v>
      </c>
      <c r="C649">
        <v>7.7</v>
      </c>
      <c r="D649">
        <v>74</v>
      </c>
      <c r="E649">
        <v>6.74</v>
      </c>
    </row>
    <row r="650" spans="1:5">
      <c r="A650">
        <v>1952</v>
      </c>
      <c r="B650">
        <v>129</v>
      </c>
      <c r="C650">
        <v>7.7</v>
      </c>
      <c r="D650">
        <v>85</v>
      </c>
      <c r="E650">
        <v>10.55</v>
      </c>
    </row>
    <row r="651" spans="1:5">
      <c r="A651">
        <v>1997</v>
      </c>
      <c r="B651">
        <v>96</v>
      </c>
      <c r="C651">
        <v>7.7</v>
      </c>
      <c r="D651">
        <v>70</v>
      </c>
      <c r="E651">
        <v>0.19</v>
      </c>
    </row>
    <row r="652" spans="1:5">
      <c r="A652">
        <v>1960</v>
      </c>
      <c r="B652">
        <v>90</v>
      </c>
      <c r="C652">
        <v>7.7</v>
      </c>
      <c r="D652" t="str">
        <v/>
      </c>
      <c r="E652">
        <v>0.34</v>
      </c>
    </row>
    <row r="653" spans="1:5">
      <c r="A653">
        <v>2006</v>
      </c>
      <c r="B653">
        <v>145</v>
      </c>
      <c r="C653">
        <v>7.7</v>
      </c>
      <c r="D653">
        <v>71</v>
      </c>
      <c r="E653">
        <v>4.4000000000000004</v>
      </c>
    </row>
    <row r="654" spans="1:5">
      <c r="A654">
        <v>1993</v>
      </c>
      <c r="B654">
        <v>188</v>
      </c>
      <c r="C654">
        <v>7.7</v>
      </c>
      <c r="D654">
        <v>81</v>
      </c>
      <c r="E654">
        <v>6.11</v>
      </c>
    </row>
    <row r="655" spans="1:5">
      <c r="A655">
        <v>1996</v>
      </c>
      <c r="B655">
        <v>242</v>
      </c>
      <c r="C655">
        <v>7.7</v>
      </c>
      <c r="D655" t="str">
        <v/>
      </c>
      <c r="E655">
        <v>4.41</v>
      </c>
    </row>
    <row r="656" spans="1:5">
      <c r="A656">
        <v>2013</v>
      </c>
      <c r="B656">
        <v>115</v>
      </c>
      <c r="C656">
        <v>7.7</v>
      </c>
      <c r="D656">
        <v>86</v>
      </c>
      <c r="E656">
        <v>17.649999999999999</v>
      </c>
    </row>
    <row r="657" spans="1:5">
      <c r="A657">
        <v>1991</v>
      </c>
      <c r="B657">
        <v>98</v>
      </c>
      <c r="C657">
        <v>7.7</v>
      </c>
      <c r="D657">
        <v>86</v>
      </c>
      <c r="E657">
        <v>2</v>
      </c>
    </row>
    <row r="658" spans="1:5">
      <c r="A658">
        <v>1964</v>
      </c>
      <c r="B658">
        <v>138</v>
      </c>
      <c r="C658">
        <v>7.7</v>
      </c>
      <c r="D658">
        <v>77</v>
      </c>
      <c r="E658" t="str">
        <v/>
      </c>
    </row>
    <row r="659" spans="1:5">
      <c r="A659">
        <v>2001</v>
      </c>
      <c r="B659">
        <v>99</v>
      </c>
      <c r="C659">
        <v>7.7</v>
      </c>
      <c r="D659">
        <v>84</v>
      </c>
      <c r="E659">
        <v>2.89</v>
      </c>
    </row>
    <row r="660" spans="1:5">
      <c r="A660">
        <v>1956</v>
      </c>
      <c r="B660">
        <v>80</v>
      </c>
      <c r="C660">
        <v>7.7</v>
      </c>
      <c r="D660">
        <v>92</v>
      </c>
      <c r="E660" t="str">
        <v/>
      </c>
    </row>
    <row r="661" spans="1:5">
      <c r="A661">
        <v>2014</v>
      </c>
      <c r="B661">
        <v>103</v>
      </c>
      <c r="C661">
        <v>7.7</v>
      </c>
      <c r="D661">
        <v>72</v>
      </c>
      <c r="E661">
        <v>0.77</v>
      </c>
    </row>
    <row r="662" spans="1:5">
      <c r="A662">
        <v>2001</v>
      </c>
      <c r="B662">
        <v>95</v>
      </c>
      <c r="C662">
        <v>7.7</v>
      </c>
      <c r="D662">
        <v>85</v>
      </c>
      <c r="E662">
        <v>3.03</v>
      </c>
    </row>
    <row r="663" spans="1:5">
      <c r="A663">
        <v>2016</v>
      </c>
      <c r="B663">
        <v>96</v>
      </c>
      <c r="C663">
        <v>7.7</v>
      </c>
      <c r="D663" t="str">
        <v/>
      </c>
      <c r="E663" t="str">
        <v/>
      </c>
    </row>
    <row r="664" spans="1:5">
      <c r="A664">
        <v>1966</v>
      </c>
      <c r="B664">
        <v>120</v>
      </c>
      <c r="C664">
        <v>7.7</v>
      </c>
      <c r="D664">
        <v>72</v>
      </c>
      <c r="E664">
        <v>28.35</v>
      </c>
    </row>
    <row r="665" spans="1:5">
      <c r="A665">
        <v>1991</v>
      </c>
      <c r="B665">
        <v>129</v>
      </c>
      <c r="C665">
        <v>7.7</v>
      </c>
      <c r="D665">
        <v>68</v>
      </c>
      <c r="E665">
        <v>2.02</v>
      </c>
    </row>
    <row r="666" spans="1:5">
      <c r="A666">
        <v>1947</v>
      </c>
      <c r="B666">
        <v>101</v>
      </c>
      <c r="C666">
        <v>7.7</v>
      </c>
      <c r="D666">
        <v>86</v>
      </c>
      <c r="E666" t="str">
        <v/>
      </c>
    </row>
    <row r="667" spans="1:5">
      <c r="A667">
        <v>2012</v>
      </c>
      <c r="B667">
        <v>111</v>
      </c>
      <c r="C667">
        <v>7.7</v>
      </c>
      <c r="D667">
        <v>70</v>
      </c>
      <c r="E667">
        <v>0.18</v>
      </c>
    </row>
    <row r="668" spans="1:5">
      <c r="A668">
        <v>2003</v>
      </c>
      <c r="B668">
        <v>121</v>
      </c>
      <c r="C668">
        <v>7.7</v>
      </c>
      <c r="D668">
        <v>68</v>
      </c>
      <c r="E668">
        <v>4.0599999999999996</v>
      </c>
    </row>
    <row r="669" spans="1:5">
      <c r="A669">
        <v>2015</v>
      </c>
      <c r="B669">
        <v>108</v>
      </c>
      <c r="C669">
        <v>7.7</v>
      </c>
      <c r="D669">
        <v>70</v>
      </c>
      <c r="E669">
        <v>1.34</v>
      </c>
    </row>
    <row r="670" spans="1:5">
      <c r="A670">
        <v>1962</v>
      </c>
      <c r="B670">
        <v>106</v>
      </c>
      <c r="C670">
        <v>7.7</v>
      </c>
      <c r="D670">
        <v>76</v>
      </c>
      <c r="E670" t="str">
        <v/>
      </c>
    </row>
    <row r="671" spans="1:5">
      <c r="A671">
        <v>1932</v>
      </c>
      <c r="B671">
        <v>93</v>
      </c>
      <c r="C671">
        <v>7.7</v>
      </c>
      <c r="D671">
        <v>90</v>
      </c>
      <c r="E671" t="str">
        <v/>
      </c>
    </row>
    <row r="672" spans="1:5">
      <c r="A672">
        <v>1955</v>
      </c>
      <c r="B672">
        <v>90</v>
      </c>
      <c r="C672">
        <v>7.7</v>
      </c>
      <c r="D672" t="str">
        <v/>
      </c>
      <c r="E672" t="str">
        <v/>
      </c>
    </row>
    <row r="673" spans="1:5">
      <c r="A673">
        <v>2004</v>
      </c>
      <c r="B673">
        <v>126</v>
      </c>
      <c r="C673">
        <v>7.7</v>
      </c>
      <c r="D673">
        <v>75</v>
      </c>
      <c r="E673">
        <v>16.78</v>
      </c>
    </row>
    <row r="674" spans="1:5">
      <c r="A674">
        <v>1986</v>
      </c>
      <c r="B674">
        <v>107</v>
      </c>
      <c r="C674">
        <v>7.7</v>
      </c>
      <c r="D674">
        <v>75</v>
      </c>
      <c r="E674">
        <v>1.44</v>
      </c>
    </row>
    <row r="675" spans="1:5">
      <c r="A675">
        <v>1954</v>
      </c>
      <c r="B675">
        <v>124</v>
      </c>
      <c r="C675">
        <v>7.7</v>
      </c>
      <c r="D675">
        <v>63</v>
      </c>
      <c r="E675">
        <v>21.75</v>
      </c>
    </row>
    <row r="676" spans="1:5">
      <c r="A676">
        <v>2008</v>
      </c>
      <c r="B676">
        <v>122</v>
      </c>
      <c r="C676">
        <v>7.7</v>
      </c>
      <c r="D676">
        <v>80</v>
      </c>
      <c r="E676">
        <v>18.59</v>
      </c>
    </row>
    <row r="677" spans="1:5">
      <c r="A677">
        <v>1997</v>
      </c>
      <c r="B677">
        <v>95</v>
      </c>
      <c r="C677">
        <v>7.7</v>
      </c>
      <c r="D677">
        <v>80</v>
      </c>
      <c r="E677">
        <v>0.31</v>
      </c>
    </row>
    <row r="678" spans="1:5">
      <c r="A678">
        <v>1948</v>
      </c>
      <c r="B678">
        <v>100</v>
      </c>
      <c r="C678">
        <v>7.7</v>
      </c>
      <c r="D678" t="str">
        <v/>
      </c>
      <c r="E678" t="str">
        <v/>
      </c>
    </row>
    <row r="679" spans="1:5">
      <c r="A679">
        <v>2016</v>
      </c>
      <c r="B679">
        <v>124</v>
      </c>
      <c r="C679">
        <v>7.7</v>
      </c>
      <c r="D679">
        <v>85</v>
      </c>
      <c r="E679">
        <v>2.4</v>
      </c>
    </row>
    <row r="680" spans="1:5">
      <c r="A680">
        <v>2010</v>
      </c>
      <c r="B680">
        <v>106</v>
      </c>
      <c r="C680">
        <v>7.7</v>
      </c>
      <c r="D680" t="str">
        <v/>
      </c>
      <c r="E680" t="str">
        <v/>
      </c>
    </row>
    <row r="681" spans="1:5">
      <c r="A681">
        <v>1990</v>
      </c>
      <c r="B681">
        <v>119</v>
      </c>
      <c r="C681">
        <v>7.7</v>
      </c>
      <c r="D681" t="str">
        <v/>
      </c>
      <c r="E681">
        <v>1.96</v>
      </c>
    </row>
    <row r="682" spans="1:5">
      <c r="A682">
        <v>2001</v>
      </c>
      <c r="B682">
        <v>120</v>
      </c>
      <c r="C682">
        <v>7.7</v>
      </c>
      <c r="D682">
        <v>60</v>
      </c>
      <c r="E682">
        <v>0.14000000000000001</v>
      </c>
    </row>
    <row r="683" spans="1:5">
      <c r="A683">
        <v>2003</v>
      </c>
      <c r="B683">
        <v>113</v>
      </c>
      <c r="C683">
        <v>7.7</v>
      </c>
      <c r="D683">
        <v>61</v>
      </c>
      <c r="E683">
        <v>0.02</v>
      </c>
    </row>
    <row r="684" spans="1:5">
      <c r="A684">
        <v>2005</v>
      </c>
      <c r="B684">
        <v>94</v>
      </c>
      <c r="C684">
        <v>7.7</v>
      </c>
      <c r="D684">
        <v>51</v>
      </c>
      <c r="E684" t="str">
        <v/>
      </c>
    </row>
    <row r="685" spans="1:5">
      <c r="A685">
        <v>2002</v>
      </c>
      <c r="B685">
        <v>114</v>
      </c>
      <c r="C685">
        <v>7.7</v>
      </c>
      <c r="D685">
        <v>83</v>
      </c>
      <c r="E685">
        <v>4.8899999999999997</v>
      </c>
    </row>
    <row r="686" spans="1:5">
      <c r="A686">
        <v>2006</v>
      </c>
      <c r="B686">
        <v>120</v>
      </c>
      <c r="C686">
        <v>7.7</v>
      </c>
      <c r="D686">
        <v>78</v>
      </c>
      <c r="E686">
        <v>0.41</v>
      </c>
    </row>
    <row r="687" spans="1:5">
      <c r="A687">
        <v>2002</v>
      </c>
      <c r="B687">
        <v>105</v>
      </c>
      <c r="C687">
        <v>7.7</v>
      </c>
      <c r="D687">
        <v>76</v>
      </c>
      <c r="E687">
        <v>15.54</v>
      </c>
    </row>
    <row r="688" spans="1:5">
      <c r="A688">
        <v>2017</v>
      </c>
      <c r="B688">
        <v>94</v>
      </c>
      <c r="C688">
        <v>7.7</v>
      </c>
      <c r="D688">
        <v>78</v>
      </c>
      <c r="E688">
        <v>0.31</v>
      </c>
    </row>
    <row r="689" spans="1:5">
      <c r="A689">
        <v>1962</v>
      </c>
      <c r="B689">
        <v>105</v>
      </c>
      <c r="C689">
        <v>7.7</v>
      </c>
      <c r="D689">
        <v>97</v>
      </c>
      <c r="E689" t="str">
        <v/>
      </c>
    </row>
    <row r="690" spans="1:5">
      <c r="A690">
        <v>1997</v>
      </c>
      <c r="B690">
        <v>103</v>
      </c>
      <c r="C690">
        <v>7.7</v>
      </c>
      <c r="D690">
        <v>83</v>
      </c>
      <c r="E690">
        <v>0.23</v>
      </c>
    </row>
    <row r="691" spans="1:5">
      <c r="A691">
        <v>1992</v>
      </c>
      <c r="B691">
        <v>85</v>
      </c>
      <c r="C691">
        <v>7.7</v>
      </c>
      <c r="D691">
        <v>64</v>
      </c>
      <c r="E691">
        <v>27.28</v>
      </c>
    </row>
    <row r="692" spans="1:5">
      <c r="A692">
        <v>2013</v>
      </c>
      <c r="B692">
        <v>130</v>
      </c>
      <c r="C692">
        <v>7.7</v>
      </c>
      <c r="D692">
        <v>85</v>
      </c>
      <c r="E692">
        <v>1.33</v>
      </c>
    </row>
    <row r="693" spans="1:5">
      <c r="A693">
        <v>2007</v>
      </c>
      <c r="B693">
        <v>122</v>
      </c>
      <c r="C693">
        <v>7.7</v>
      </c>
      <c r="D693">
        <v>85</v>
      </c>
      <c r="E693">
        <v>0.74</v>
      </c>
    </row>
    <row r="694" spans="1:5">
      <c r="A694">
        <v>2019</v>
      </c>
      <c r="B694">
        <v>161</v>
      </c>
      <c r="C694">
        <v>7.6</v>
      </c>
      <c r="D694">
        <v>83</v>
      </c>
      <c r="E694">
        <v>142.5</v>
      </c>
    </row>
    <row r="695" spans="1:5">
      <c r="A695">
        <v>2000</v>
      </c>
      <c r="B695">
        <v>102</v>
      </c>
      <c r="C695">
        <v>7.6</v>
      </c>
      <c r="D695">
        <v>64</v>
      </c>
      <c r="E695">
        <v>15.07</v>
      </c>
    </row>
    <row r="696" spans="1:5">
      <c r="A696">
        <v>2001</v>
      </c>
      <c r="B696">
        <v>110</v>
      </c>
      <c r="C696">
        <v>7.6</v>
      </c>
      <c r="D696">
        <v>76</v>
      </c>
      <c r="E696">
        <v>52.36</v>
      </c>
    </row>
    <row r="697" spans="1:5">
      <c r="A697">
        <v>2006</v>
      </c>
      <c r="B697">
        <v>117</v>
      </c>
      <c r="C697">
        <v>7.6</v>
      </c>
      <c r="D697">
        <v>52</v>
      </c>
      <c r="E697">
        <v>210.61</v>
      </c>
    </row>
    <row r="698" spans="1:5">
      <c r="A698">
        <v>2009</v>
      </c>
      <c r="B698">
        <v>162</v>
      </c>
      <c r="C698">
        <v>7.6</v>
      </c>
      <c r="D698">
        <v>56</v>
      </c>
      <c r="E698">
        <v>107.51</v>
      </c>
    </row>
    <row r="699" spans="1:5">
      <c r="A699">
        <v>2015</v>
      </c>
      <c r="B699">
        <v>121</v>
      </c>
      <c r="C699">
        <v>7.6</v>
      </c>
      <c r="D699">
        <v>82</v>
      </c>
      <c r="E699">
        <v>46.89</v>
      </c>
    </row>
    <row r="700" spans="1:5">
      <c r="A700">
        <v>1998</v>
      </c>
      <c r="B700">
        <v>93</v>
      </c>
      <c r="C700">
        <v>7.6</v>
      </c>
      <c r="D700">
        <v>86</v>
      </c>
      <c r="E700">
        <v>17.11</v>
      </c>
    </row>
    <row r="701" spans="1:5">
      <c r="A701">
        <v>2011</v>
      </c>
      <c r="B701">
        <v>133</v>
      </c>
      <c r="C701">
        <v>7.6</v>
      </c>
      <c r="D701">
        <v>87</v>
      </c>
      <c r="E701">
        <v>75.61</v>
      </c>
    </row>
    <row r="702" spans="1:5">
      <c r="A702">
        <v>2018</v>
      </c>
      <c r="B702">
        <v>136</v>
      </c>
      <c r="C702">
        <v>7.6</v>
      </c>
      <c r="D702">
        <v>88</v>
      </c>
      <c r="E702">
        <v>215.29</v>
      </c>
    </row>
    <row r="703" spans="1:5">
      <c r="A703">
        <v>2004</v>
      </c>
      <c r="B703">
        <v>113</v>
      </c>
      <c r="C703">
        <v>7.6</v>
      </c>
      <c r="D703">
        <v>30</v>
      </c>
      <c r="E703">
        <v>57.94</v>
      </c>
    </row>
    <row r="704" spans="1:5">
      <c r="A704">
        <v>2006</v>
      </c>
      <c r="B704">
        <v>129</v>
      </c>
      <c r="C704">
        <v>7.6</v>
      </c>
      <c r="D704">
        <v>76</v>
      </c>
      <c r="E704">
        <v>88.51</v>
      </c>
    </row>
    <row r="705" spans="1:5">
      <c r="A705">
        <v>2010</v>
      </c>
      <c r="B705">
        <v>110</v>
      </c>
      <c r="C705">
        <v>7.6</v>
      </c>
      <c r="D705">
        <v>80</v>
      </c>
      <c r="E705">
        <v>171.24</v>
      </c>
    </row>
    <row r="706" spans="1:5">
      <c r="A706">
        <v>2016</v>
      </c>
      <c r="B706">
        <v>102</v>
      </c>
      <c r="C706">
        <v>7.6</v>
      </c>
      <c r="D706">
        <v>88</v>
      </c>
      <c r="E706">
        <v>26.86</v>
      </c>
    </row>
    <row r="707" spans="1:5">
      <c r="A707">
        <v>2009</v>
      </c>
      <c r="B707">
        <v>129</v>
      </c>
      <c r="C707">
        <v>7.6</v>
      </c>
      <c r="D707">
        <v>53</v>
      </c>
      <c r="E707">
        <v>255.96</v>
      </c>
    </row>
    <row r="708" spans="1:5">
      <c r="A708">
        <v>2007</v>
      </c>
      <c r="B708">
        <v>100</v>
      </c>
      <c r="C708">
        <v>7.6</v>
      </c>
      <c r="D708">
        <v>83</v>
      </c>
      <c r="E708">
        <v>17.11</v>
      </c>
    </row>
    <row r="709" spans="1:5">
      <c r="A709">
        <v>1963</v>
      </c>
      <c r="B709">
        <v>119</v>
      </c>
      <c r="C709">
        <v>7.6</v>
      </c>
      <c r="D709">
        <v>90</v>
      </c>
      <c r="E709">
        <v>11.4</v>
      </c>
    </row>
    <row r="710" spans="1:5">
      <c r="A710">
        <v>1986</v>
      </c>
      <c r="B710">
        <v>96</v>
      </c>
      <c r="C710">
        <v>7.6</v>
      </c>
      <c r="D710">
        <v>79</v>
      </c>
      <c r="E710">
        <v>40.46</v>
      </c>
    </row>
    <row r="711" spans="1:5">
      <c r="A711">
        <v>1998</v>
      </c>
      <c r="B711">
        <v>170</v>
      </c>
      <c r="C711">
        <v>7.6</v>
      </c>
      <c r="D711">
        <v>78</v>
      </c>
      <c r="E711">
        <v>36.4</v>
      </c>
    </row>
    <row r="712" spans="1:5">
      <c r="A712">
        <v>2018</v>
      </c>
      <c r="B712">
        <v>102</v>
      </c>
      <c r="C712">
        <v>7.6</v>
      </c>
      <c r="D712">
        <v>71</v>
      </c>
      <c r="E712">
        <v>26.02</v>
      </c>
    </row>
    <row r="713" spans="1:5">
      <c r="A713">
        <v>2007</v>
      </c>
      <c r="B713">
        <v>114</v>
      </c>
      <c r="C713">
        <v>7.6</v>
      </c>
      <c r="D713">
        <v>72</v>
      </c>
      <c r="E713">
        <v>20.3</v>
      </c>
    </row>
    <row r="714" spans="1:5">
      <c r="A714">
        <v>2011</v>
      </c>
      <c r="B714">
        <v>120</v>
      </c>
      <c r="C714">
        <v>7.6</v>
      </c>
      <c r="D714">
        <v>70</v>
      </c>
      <c r="E714">
        <v>3.19</v>
      </c>
    </row>
    <row r="715" spans="1:5">
      <c r="A715">
        <v>2019</v>
      </c>
      <c r="B715">
        <v>126</v>
      </c>
      <c r="C715">
        <v>7.6</v>
      </c>
      <c r="D715">
        <v>73</v>
      </c>
      <c r="E715" t="str">
        <v/>
      </c>
    </row>
    <row r="716" spans="1:5">
      <c r="A716">
        <v>2014</v>
      </c>
      <c r="B716">
        <v>130</v>
      </c>
      <c r="C716">
        <v>7.6</v>
      </c>
      <c r="D716">
        <v>79</v>
      </c>
      <c r="E716">
        <v>208.55</v>
      </c>
    </row>
    <row r="717" spans="1:5">
      <c r="A717">
        <v>2001</v>
      </c>
      <c r="B717">
        <v>132</v>
      </c>
      <c r="C717">
        <v>7.6</v>
      </c>
      <c r="D717">
        <v>28</v>
      </c>
      <c r="E717">
        <v>40.31</v>
      </c>
    </row>
    <row r="718" spans="1:5">
      <c r="A718">
        <v>2005</v>
      </c>
      <c r="B718">
        <v>124</v>
      </c>
      <c r="C718">
        <v>7.6</v>
      </c>
      <c r="D718">
        <v>72</v>
      </c>
      <c r="E718">
        <v>23.09</v>
      </c>
    </row>
    <row r="719" spans="1:5">
      <c r="A719">
        <v>1995</v>
      </c>
      <c r="B719">
        <v>135</v>
      </c>
      <c r="C719">
        <v>7.6</v>
      </c>
      <c r="D719">
        <v>69</v>
      </c>
      <c r="E719">
        <v>71.52</v>
      </c>
    </row>
    <row r="720" spans="1:5">
      <c r="A720">
        <v>1985</v>
      </c>
      <c r="B720">
        <v>97</v>
      </c>
      <c r="C720">
        <v>7.6</v>
      </c>
      <c r="D720">
        <v>90</v>
      </c>
      <c r="E720">
        <v>10.6</v>
      </c>
    </row>
    <row r="721" spans="1:5">
      <c r="A721">
        <v>1954</v>
      </c>
      <c r="B721">
        <v>113</v>
      </c>
      <c r="C721">
        <v>7.6</v>
      </c>
      <c r="D721">
        <v>72</v>
      </c>
      <c r="E721" t="str">
        <v/>
      </c>
    </row>
    <row r="722" spans="1:5">
      <c r="A722">
        <v>1955</v>
      </c>
      <c r="B722">
        <v>111</v>
      </c>
      <c r="C722">
        <v>7.6</v>
      </c>
      <c r="D722">
        <v>89</v>
      </c>
      <c r="E722" t="str">
        <v/>
      </c>
    </row>
    <row r="723" spans="1:5">
      <c r="A723">
        <v>1953</v>
      </c>
      <c r="B723">
        <v>118</v>
      </c>
      <c r="C723">
        <v>7.6</v>
      </c>
      <c r="D723">
        <v>85</v>
      </c>
      <c r="E723">
        <v>30.5</v>
      </c>
    </row>
    <row r="724" spans="1:5">
      <c r="A724">
        <v>2011</v>
      </c>
      <c r="B724">
        <v>100</v>
      </c>
      <c r="C724">
        <v>7.6</v>
      </c>
      <c r="D724">
        <v>72</v>
      </c>
      <c r="E724">
        <v>35.01</v>
      </c>
    </row>
    <row r="725" spans="1:5">
      <c r="A725">
        <v>1991</v>
      </c>
      <c r="B725">
        <v>116</v>
      </c>
      <c r="C725">
        <v>7.6</v>
      </c>
      <c r="D725">
        <v>69</v>
      </c>
      <c r="E725">
        <v>6.15</v>
      </c>
    </row>
    <row r="726" spans="1:5">
      <c r="A726">
        <v>2003</v>
      </c>
      <c r="B726">
        <v>124</v>
      </c>
      <c r="C726">
        <v>7.6</v>
      </c>
      <c r="D726">
        <v>70</v>
      </c>
      <c r="E726">
        <v>16.29</v>
      </c>
    </row>
    <row r="727" spans="1:5">
      <c r="A727">
        <v>2006</v>
      </c>
      <c r="B727">
        <v>111</v>
      </c>
      <c r="C727">
        <v>7.6</v>
      </c>
      <c r="D727">
        <v>90</v>
      </c>
      <c r="E727">
        <v>31.57</v>
      </c>
    </row>
    <row r="728" spans="1:5">
      <c r="A728">
        <v>2006</v>
      </c>
      <c r="B728">
        <v>123</v>
      </c>
      <c r="C728">
        <v>7.6</v>
      </c>
      <c r="D728">
        <v>74</v>
      </c>
      <c r="E728">
        <v>17.61</v>
      </c>
    </row>
    <row r="729" spans="1:5">
      <c r="A729">
        <v>2002</v>
      </c>
      <c r="B729">
        <v>135</v>
      </c>
      <c r="C729">
        <v>7.6</v>
      </c>
      <c r="D729">
        <v>69</v>
      </c>
      <c r="E729">
        <v>13.06</v>
      </c>
    </row>
    <row r="730" spans="1:5">
      <c r="A730">
        <v>2007</v>
      </c>
      <c r="B730">
        <v>122</v>
      </c>
      <c r="C730">
        <v>7.6</v>
      </c>
      <c r="D730">
        <v>78</v>
      </c>
      <c r="E730">
        <v>0.87</v>
      </c>
    </row>
    <row r="731" spans="1:5">
      <c r="A731">
        <v>2004</v>
      </c>
      <c r="B731">
        <v>133</v>
      </c>
      <c r="C731">
        <v>7.6</v>
      </c>
      <c r="D731">
        <v>76</v>
      </c>
      <c r="E731">
        <v>6.17</v>
      </c>
    </row>
    <row r="732" spans="1:5">
      <c r="A732">
        <v>1996</v>
      </c>
      <c r="B732">
        <v>105</v>
      </c>
      <c r="C732">
        <v>7.6</v>
      </c>
      <c r="D732">
        <v>87</v>
      </c>
      <c r="E732">
        <v>35.81</v>
      </c>
    </row>
    <row r="733" spans="1:5">
      <c r="A733">
        <v>2013</v>
      </c>
      <c r="B733">
        <v>98</v>
      </c>
      <c r="C733">
        <v>7.6</v>
      </c>
      <c r="D733">
        <v>77</v>
      </c>
      <c r="E733">
        <v>37.71</v>
      </c>
    </row>
    <row r="734" spans="1:5">
      <c r="A734">
        <v>2009</v>
      </c>
      <c r="B734">
        <v>113</v>
      </c>
      <c r="C734">
        <v>7.6</v>
      </c>
      <c r="D734" t="str">
        <v/>
      </c>
      <c r="E734" t="str"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01924-0F80-4215-A39D-B44EA10D0148}">
  <dimension ref="A1"/>
  <sheetViews>
    <sheetView workbookViewId="0">
      <selection activeCell="P3" sqref="P3"/>
    </sheetView>
  </sheetViews>
  <sheetFormatPr defaultRowHeight="12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JM Arangote</cp:lastModifiedBy>
  <cp:revision/>
  <dcterms:created xsi:type="dcterms:W3CDTF">2024-06-23T18:50:10Z</dcterms:created>
  <dcterms:modified xsi:type="dcterms:W3CDTF">2024-07-09T08:10:40Z</dcterms:modified>
  <cp:category/>
  <cp:contentStatus/>
</cp:coreProperties>
</file>