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0" windowWidth="23256" windowHeight="13056" tabRatio="786"/>
  </bookViews>
  <sheets>
    <sheet name="Main - Scenario Options" sheetId="2" r:id="rId1"/>
    <sheet name="Main - Market Projections" sheetId="3" r:id="rId2"/>
    <sheet name="Main - Net Metering" sheetId="4" r:id="rId3"/>
    <sheet name="Main - Incentives" sheetId="16" r:id="rId4"/>
    <sheet name="Solar - Cost" sheetId="5" state="hidden" r:id="rId5"/>
    <sheet name="Solar - Performance" sheetId="6" state="hidden" r:id="rId6"/>
    <sheet name="Solar - Finance" sheetId="7" state="hidden" r:id="rId7"/>
    <sheet name="Solar - Leasing" sheetId="8" state="hidden" r:id="rId8"/>
    <sheet name="Solar - Diffusion Parameters" sheetId="17" state="hidden"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s>
  <externalReferences>
    <externalReference r:id="rId16"/>
    <externalReference r:id="rId17"/>
  </externalReferences>
  <definedNames>
    <definedName name="_xlnm._FilterDatabase" localSheetId="0" hidden="1">'Main - Scenario Options'!$E$152:$E$154</definedName>
    <definedName name="all_incentives_cap">'Main - Incentives'!$B$49:$C$52</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3">#REF!</definedName>
    <definedName name="Building_Type_Run_Scenario" localSheetId="13">#REF!</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3">#REF!</definedName>
    <definedName name="Incentive_Budgets" localSheetId="13">#REF!</definedName>
    <definedName name="incentive_options_solar">#REF!</definedName>
    <definedName name="incentive_options_wind">#REF!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3">#REF!</definedName>
    <definedName name="Incentives_Values" localSheetId="13">#REF!</definedName>
    <definedName name="incentives_values_solar">#REF!</definedName>
    <definedName name="incentives_values_wind">#REF!</definedName>
    <definedName name="Input_Scenario_Name" localSheetId="13">#REF!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3">'Wind - Leasing'!#REF!</definedName>
    <definedName name="market_projections_main">'Main - Market Projections'!$C$7:$U$13</definedName>
    <definedName name="max_market_share_solar" localSheetId="12">'Wind - Finance'!$C$3:$K$33</definedName>
    <definedName name="max_market_share_solar">'Solar - Finance'!$C$3:$K$33</definedName>
    <definedName name="max_market_share_wind">#REF!</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_values" localSheetId="13">#REF!</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wind_siting_canopy_clearance">'Wind - Siting'!$C$19:$C$21</definedName>
    <definedName name="wind_siting_property_setbacks">'Wind - Siting'!$C$11:$C$12</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V16" i="10" l="1"/>
  <c r="V23" i="10"/>
  <c r="V30" i="10"/>
  <c r="V37" i="10"/>
  <c r="V44" i="10"/>
  <c r="V51" i="10"/>
  <c r="U16" i="10"/>
  <c r="U23" i="10"/>
  <c r="U30" i="10"/>
  <c r="U37" i="10"/>
  <c r="U44" i="10"/>
  <c r="U51" i="10"/>
  <c r="T16" i="10"/>
  <c r="T23" i="10"/>
  <c r="T30" i="10"/>
  <c r="T37" i="10"/>
  <c r="T44" i="10"/>
  <c r="T51" i="10"/>
  <c r="S16" i="10"/>
  <c r="S23" i="10"/>
  <c r="S30" i="10"/>
  <c r="S37" i="10"/>
  <c r="S44" i="10"/>
  <c r="S51" i="10"/>
  <c r="R16" i="10"/>
  <c r="R23" i="10"/>
  <c r="R30" i="10"/>
  <c r="R37" i="10"/>
  <c r="R44" i="10"/>
  <c r="R51" i="10"/>
  <c r="Q16" i="10"/>
  <c r="Q23" i="10"/>
  <c r="Q30" i="10"/>
  <c r="Q37" i="10"/>
  <c r="Q44" i="10"/>
  <c r="Q51" i="10"/>
  <c r="P16" i="10"/>
  <c r="P23" i="10"/>
  <c r="P30" i="10"/>
  <c r="P37" i="10"/>
  <c r="P44" i="10"/>
  <c r="P51" i="10"/>
  <c r="O16" i="10"/>
  <c r="O23" i="10"/>
  <c r="O30" i="10"/>
  <c r="O37" i="10"/>
  <c r="O44" i="10"/>
  <c r="O51" i="10"/>
  <c r="N16" i="10"/>
  <c r="N23" i="10"/>
  <c r="N30" i="10"/>
  <c r="N37" i="10"/>
  <c r="N44" i="10"/>
  <c r="N51" i="10"/>
  <c r="M16" i="10"/>
  <c r="M23" i="10"/>
  <c r="M30" i="10"/>
  <c r="M37" i="10"/>
  <c r="M44" i="10"/>
  <c r="M51" i="10"/>
  <c r="L16" i="10"/>
  <c r="L23" i="10"/>
  <c r="L30" i="10"/>
  <c r="L37" i="10"/>
  <c r="L44" i="10"/>
  <c r="L51" i="10"/>
  <c r="K16" i="10"/>
  <c r="K23" i="10"/>
  <c r="K30" i="10"/>
  <c r="K37" i="10"/>
  <c r="K44" i="10"/>
  <c r="K51" i="10"/>
  <c r="J16" i="10"/>
  <c r="J23" i="10"/>
  <c r="J30" i="10"/>
  <c r="J37" i="10"/>
  <c r="J44" i="10"/>
  <c r="J51" i="10"/>
  <c r="I16" i="10"/>
  <c r="I23" i="10"/>
  <c r="I30" i="10"/>
  <c r="I37" i="10"/>
  <c r="I44" i="10"/>
  <c r="I51" i="10"/>
  <c r="H16" i="10"/>
  <c r="H23" i="10"/>
  <c r="H30" i="10"/>
  <c r="H37" i="10"/>
  <c r="H44" i="10"/>
  <c r="H51" i="10"/>
  <c r="G16" i="10"/>
  <c r="G23" i="10"/>
  <c r="G30" i="10"/>
  <c r="G37" i="10"/>
  <c r="G44" i="10"/>
  <c r="G51" i="10"/>
  <c r="F16" i="10"/>
  <c r="F23" i="10"/>
  <c r="F30" i="10"/>
  <c r="F37" i="10"/>
  <c r="F44" i="10"/>
  <c r="F51" i="10"/>
  <c r="E16" i="10"/>
  <c r="E23" i="10"/>
  <c r="E30" i="10"/>
  <c r="E37" i="10"/>
  <c r="E44" i="10"/>
  <c r="E51" i="10"/>
  <c r="D16" i="10"/>
  <c r="D23" i="10"/>
  <c r="D30" i="10"/>
  <c r="D37" i="10"/>
  <c r="D44" i="10"/>
  <c r="D51" i="10"/>
  <c r="V50" i="10"/>
  <c r="U50" i="10"/>
  <c r="T50" i="10"/>
  <c r="S50" i="10"/>
  <c r="R50" i="10"/>
  <c r="Q50" i="10"/>
  <c r="P50" i="10"/>
  <c r="O50" i="10"/>
  <c r="N50" i="10"/>
  <c r="M50" i="10"/>
  <c r="L50" i="10"/>
  <c r="K50" i="10"/>
  <c r="J50" i="10"/>
  <c r="I50" i="10"/>
  <c r="H50" i="10"/>
  <c r="G50" i="10"/>
  <c r="F50" i="10"/>
  <c r="E50" i="10"/>
  <c r="D50" i="10"/>
  <c r="C49" i="10"/>
  <c r="AZ43" i="10"/>
  <c r="BA43" i="10"/>
  <c r="BB43" i="10"/>
  <c r="B49" i="10"/>
  <c r="AR16" i="10"/>
  <c r="AR23" i="10"/>
  <c r="AR30" i="10"/>
  <c r="AR37" i="10"/>
  <c r="AR44" i="10"/>
  <c r="AQ16" i="10"/>
  <c r="AQ23" i="10"/>
  <c r="AQ30" i="10"/>
  <c r="AQ37" i="10"/>
  <c r="AQ44" i="10"/>
  <c r="AP16" i="10"/>
  <c r="AP23" i="10"/>
  <c r="AP30" i="10"/>
  <c r="AP37" i="10"/>
  <c r="AP44" i="10"/>
  <c r="AO16" i="10"/>
  <c r="AO23" i="10"/>
  <c r="AO30" i="10"/>
  <c r="AO37" i="10"/>
  <c r="AO44" i="10"/>
  <c r="AN16" i="10"/>
  <c r="AN23" i="10"/>
  <c r="AN30" i="10"/>
  <c r="AN37" i="10"/>
  <c r="AN44" i="10"/>
  <c r="AM16" i="10"/>
  <c r="AM23" i="10"/>
  <c r="AM30" i="10"/>
  <c r="AM37" i="10"/>
  <c r="AM44" i="10"/>
  <c r="AL16" i="10"/>
  <c r="AL23" i="10"/>
  <c r="AL30" i="10"/>
  <c r="AL37" i="10"/>
  <c r="AL44" i="10"/>
  <c r="AK16" i="10"/>
  <c r="AK23" i="10"/>
  <c r="AK30" i="10"/>
  <c r="AK37" i="10"/>
  <c r="AK44" i="10"/>
  <c r="AJ16" i="10"/>
  <c r="AJ23" i="10"/>
  <c r="AJ30" i="10"/>
  <c r="AJ37" i="10"/>
  <c r="AJ44" i="10"/>
  <c r="AI16" i="10"/>
  <c r="AI23" i="10"/>
  <c r="AI30" i="10"/>
  <c r="AI37" i="10"/>
  <c r="AI44" i="10"/>
  <c r="AH16" i="10"/>
  <c r="AH23" i="10"/>
  <c r="AH30" i="10"/>
  <c r="AH37" i="10"/>
  <c r="AH44" i="10"/>
  <c r="AG16" i="10"/>
  <c r="AG23" i="10"/>
  <c r="AG30" i="10"/>
  <c r="AG37" i="10"/>
  <c r="AG44" i="10"/>
  <c r="AF16" i="10"/>
  <c r="AF23" i="10"/>
  <c r="AF30" i="10"/>
  <c r="AF37" i="10"/>
  <c r="AF44" i="10"/>
  <c r="AE16" i="10"/>
  <c r="AE23" i="10"/>
  <c r="AE30" i="10"/>
  <c r="AE37" i="10"/>
  <c r="AE44" i="10"/>
  <c r="AD16" i="10"/>
  <c r="AD23" i="10"/>
  <c r="AD30" i="10"/>
  <c r="AD37" i="10"/>
  <c r="AD44" i="10"/>
  <c r="AC16" i="10"/>
  <c r="AC23" i="10"/>
  <c r="AC30" i="10"/>
  <c r="AC37" i="10"/>
  <c r="AC44" i="10"/>
  <c r="AB16" i="10"/>
  <c r="AB23" i="10"/>
  <c r="AB30" i="10"/>
  <c r="AB37" i="10"/>
  <c r="AB44" i="10"/>
  <c r="AA16" i="10"/>
  <c r="AA23" i="10"/>
  <c r="AA30" i="10"/>
  <c r="AA37" i="10"/>
  <c r="AA44" i="10"/>
  <c r="Z16" i="10"/>
  <c r="Z23" i="10"/>
  <c r="Z30" i="10"/>
  <c r="Z37" i="10"/>
  <c r="Z44" i="10"/>
  <c r="BC43" i="10"/>
  <c r="AR43" i="10"/>
  <c r="AQ43" i="10"/>
  <c r="AP43" i="10"/>
  <c r="AO43" i="10"/>
  <c r="AN43" i="10"/>
  <c r="AM43" i="10"/>
  <c r="AL43" i="10"/>
  <c r="AK43" i="10"/>
  <c r="AJ43" i="10"/>
  <c r="AI43" i="10"/>
  <c r="AH43" i="10"/>
  <c r="AG43" i="10"/>
  <c r="AF43" i="10"/>
  <c r="AE43" i="10"/>
  <c r="AD43" i="10"/>
  <c r="AC43" i="10"/>
  <c r="AB43" i="10"/>
  <c r="AA43" i="10"/>
  <c r="Z43" i="10"/>
  <c r="V43" i="10"/>
  <c r="U43" i="10"/>
  <c r="T43" i="10"/>
  <c r="S43" i="10"/>
  <c r="R43" i="10"/>
  <c r="Q43" i="10"/>
  <c r="P43" i="10"/>
  <c r="O43" i="10"/>
  <c r="N43" i="10"/>
  <c r="M43" i="10"/>
  <c r="L43" i="10"/>
  <c r="K43" i="10"/>
  <c r="J43" i="10"/>
  <c r="I43" i="10"/>
  <c r="H43" i="10"/>
  <c r="G43" i="10"/>
  <c r="F43" i="10"/>
  <c r="E43" i="10"/>
  <c r="D43" i="10"/>
  <c r="Y42" i="10"/>
  <c r="X42" i="10"/>
  <c r="C42" i="10"/>
  <c r="B42" i="10"/>
  <c r="AR36" i="10"/>
  <c r="AQ36" i="10"/>
  <c r="AP36" i="10"/>
  <c r="AO36" i="10"/>
  <c r="AN36" i="10"/>
  <c r="AM36" i="10"/>
  <c r="AL36" i="10"/>
  <c r="AK36" i="10"/>
  <c r="AJ36" i="10"/>
  <c r="AI36" i="10"/>
  <c r="AH36" i="10"/>
  <c r="AG36" i="10"/>
  <c r="AF36" i="10"/>
  <c r="AE36" i="10"/>
  <c r="AD36" i="10"/>
  <c r="AC36" i="10"/>
  <c r="AB36" i="10"/>
  <c r="AA36" i="10"/>
  <c r="Z36" i="10"/>
  <c r="V36" i="10"/>
  <c r="U36" i="10"/>
  <c r="T36" i="10"/>
  <c r="S36" i="10"/>
  <c r="R36" i="10"/>
  <c r="Q36" i="10"/>
  <c r="P36" i="10"/>
  <c r="O36" i="10"/>
  <c r="N36" i="10"/>
  <c r="M36" i="10"/>
  <c r="L36" i="10"/>
  <c r="K36" i="10"/>
  <c r="J36" i="10"/>
  <c r="I36" i="10"/>
  <c r="H36" i="10"/>
  <c r="G36" i="10"/>
  <c r="F36" i="10"/>
  <c r="E36" i="10"/>
  <c r="D36" i="10"/>
  <c r="Y35" i="10"/>
  <c r="X35" i="10"/>
  <c r="C35" i="10"/>
  <c r="B35" i="10"/>
  <c r="AR29" i="10"/>
  <c r="AQ29" i="10"/>
  <c r="AP29" i="10"/>
  <c r="AO29" i="10"/>
  <c r="AN29" i="10"/>
  <c r="AM29" i="10"/>
  <c r="AL29" i="10"/>
  <c r="AK29" i="10"/>
  <c r="AJ29" i="10"/>
  <c r="AI29" i="10"/>
  <c r="AH29" i="10"/>
  <c r="AG29" i="10"/>
  <c r="AF29" i="10"/>
  <c r="AE29" i="10"/>
  <c r="AD29" i="10"/>
  <c r="AC29" i="10"/>
  <c r="AB29" i="10"/>
  <c r="AA29" i="10"/>
  <c r="Z29" i="10"/>
  <c r="V29" i="10"/>
  <c r="U29" i="10"/>
  <c r="T29" i="10"/>
  <c r="S29" i="10"/>
  <c r="R29" i="10"/>
  <c r="Q29" i="10"/>
  <c r="P29" i="10"/>
  <c r="O29" i="10"/>
  <c r="N29" i="10"/>
  <c r="M29" i="10"/>
  <c r="L29" i="10"/>
  <c r="K29" i="10"/>
  <c r="J29" i="10"/>
  <c r="I29" i="10"/>
  <c r="H29" i="10"/>
  <c r="G29" i="10"/>
  <c r="F29" i="10"/>
  <c r="E29" i="10"/>
  <c r="D29" i="10"/>
  <c r="Y28" i="10"/>
  <c r="X28" i="10"/>
  <c r="C28" i="10"/>
  <c r="B28" i="10"/>
  <c r="AR22" i="10"/>
  <c r="AQ22" i="10"/>
  <c r="AP22" i="10"/>
  <c r="AO22" i="10"/>
  <c r="AN22" i="10"/>
  <c r="AM22" i="10"/>
  <c r="AL22" i="10"/>
  <c r="AK22" i="10"/>
  <c r="AJ22" i="10"/>
  <c r="AI22" i="10"/>
  <c r="AH22" i="10"/>
  <c r="AG22" i="10"/>
  <c r="AF22" i="10"/>
  <c r="AE22" i="10"/>
  <c r="AD22" i="10"/>
  <c r="AC22" i="10"/>
  <c r="AB22" i="10"/>
  <c r="AA22" i="10"/>
  <c r="Z22" i="10"/>
  <c r="V22" i="10"/>
  <c r="U22" i="10"/>
  <c r="T22" i="10"/>
  <c r="S22" i="10"/>
  <c r="R22" i="10"/>
  <c r="Q22" i="10"/>
  <c r="P22" i="10"/>
  <c r="O22" i="10"/>
  <c r="N22" i="10"/>
  <c r="M22" i="10"/>
  <c r="L22" i="10"/>
  <c r="K22" i="10"/>
  <c r="J22" i="10"/>
  <c r="I22" i="10"/>
  <c r="H22" i="10"/>
  <c r="G22" i="10"/>
  <c r="F22" i="10"/>
  <c r="E22" i="10"/>
  <c r="D22" i="10"/>
  <c r="Y21" i="10"/>
  <c r="X21" i="10"/>
  <c r="C21" i="10"/>
  <c r="B21" i="10"/>
  <c r="AR15" i="10"/>
  <c r="AQ15" i="10"/>
  <c r="AP15" i="10"/>
  <c r="AO15" i="10"/>
  <c r="AN15" i="10"/>
  <c r="AM15" i="10"/>
  <c r="AL15" i="10"/>
  <c r="AK15" i="10"/>
  <c r="AJ15" i="10"/>
  <c r="AI15" i="10"/>
  <c r="AH15" i="10"/>
  <c r="AG15" i="10"/>
  <c r="AF15" i="10"/>
  <c r="AE15" i="10"/>
  <c r="AD15" i="10"/>
  <c r="AC15" i="10"/>
  <c r="AB15" i="10"/>
  <c r="AA15" i="10"/>
  <c r="Z15" i="10"/>
  <c r="V15" i="10"/>
  <c r="U15" i="10"/>
  <c r="T15" i="10"/>
  <c r="S15" i="10"/>
  <c r="R15" i="10"/>
  <c r="Q15" i="10"/>
  <c r="P15" i="10"/>
  <c r="O15" i="10"/>
  <c r="N15" i="10"/>
  <c r="M15" i="10"/>
  <c r="L15" i="10"/>
  <c r="K15" i="10"/>
  <c r="J15" i="10"/>
  <c r="I15" i="10"/>
  <c r="H15" i="10"/>
  <c r="G15" i="10"/>
  <c r="F15" i="10"/>
  <c r="E15" i="10"/>
  <c r="D15" i="10"/>
  <c r="Y14" i="10"/>
  <c r="X14" i="10"/>
  <c r="C14" i="10"/>
  <c r="B14" i="10"/>
  <c r="O54" i="20"/>
  <c r="O55" i="20"/>
  <c r="O56" i="20"/>
  <c r="O57" i="20"/>
  <c r="O58" i="20"/>
  <c r="O59" i="20"/>
  <c r="O60" i="20"/>
  <c r="O61" i="20"/>
  <c r="O62" i="20"/>
  <c r="O63" i="20"/>
  <c r="O64" i="20"/>
  <c r="O65" i="20"/>
  <c r="O66" i="20"/>
  <c r="O67" i="20"/>
  <c r="O68" i="20"/>
  <c r="O69" i="20"/>
  <c r="O70" i="20"/>
  <c r="O71" i="20"/>
  <c r="N54" i="20"/>
  <c r="N55" i="20"/>
  <c r="N56" i="20"/>
  <c r="N57" i="20"/>
  <c r="N58" i="20"/>
  <c r="N59" i="20"/>
  <c r="N60" i="20"/>
  <c r="N61" i="20"/>
  <c r="N62" i="20"/>
  <c r="N63" i="20"/>
  <c r="N64" i="20"/>
  <c r="N65" i="20"/>
  <c r="N66" i="20"/>
  <c r="N67" i="20"/>
  <c r="N68" i="20"/>
  <c r="N69" i="20"/>
  <c r="N70" i="20"/>
  <c r="N71" i="20"/>
  <c r="M54" i="20"/>
  <c r="M55" i="20"/>
  <c r="M56" i="20"/>
  <c r="M57" i="20"/>
  <c r="M58" i="20"/>
  <c r="M59" i="20"/>
  <c r="M60" i="20"/>
  <c r="M61" i="20"/>
  <c r="M62" i="20"/>
  <c r="M63" i="20"/>
  <c r="M64" i="20"/>
  <c r="M65" i="20"/>
  <c r="M66" i="20"/>
  <c r="M67" i="20"/>
  <c r="M68" i="20"/>
  <c r="M69" i="20"/>
  <c r="M70" i="20"/>
  <c r="M71" i="20"/>
  <c r="L54" i="20"/>
  <c r="L55" i="20"/>
  <c r="L56" i="20"/>
  <c r="L57" i="20"/>
  <c r="L58" i="20"/>
  <c r="L59" i="20"/>
  <c r="L60" i="20"/>
  <c r="L61" i="20"/>
  <c r="L62" i="20"/>
  <c r="L63" i="20"/>
  <c r="L64" i="20"/>
  <c r="L65" i="20"/>
  <c r="L66" i="20"/>
  <c r="L67" i="20"/>
  <c r="L68" i="20"/>
  <c r="L69" i="20"/>
  <c r="L70" i="20"/>
  <c r="L71" i="20"/>
  <c r="K54" i="20"/>
  <c r="K55" i="20"/>
  <c r="K56" i="20"/>
  <c r="K57" i="20"/>
  <c r="K58" i="20"/>
  <c r="K59" i="20"/>
  <c r="K60" i="20"/>
  <c r="K61" i="20"/>
  <c r="K62" i="20"/>
  <c r="K63" i="20"/>
  <c r="K64" i="20"/>
  <c r="K65" i="20"/>
  <c r="K66" i="20"/>
  <c r="K67" i="20"/>
  <c r="K68" i="20"/>
  <c r="K69" i="20"/>
  <c r="K70" i="20"/>
  <c r="K71" i="20"/>
  <c r="J54" i="20"/>
  <c r="J55" i="20"/>
  <c r="J56" i="20"/>
  <c r="J57" i="20"/>
  <c r="J58" i="20"/>
  <c r="J59" i="20"/>
  <c r="J60" i="20"/>
  <c r="J61" i="20"/>
  <c r="J62" i="20"/>
  <c r="J63" i="20"/>
  <c r="J64" i="20"/>
  <c r="J65" i="20"/>
  <c r="J66" i="20"/>
  <c r="J67" i="20"/>
  <c r="J68" i="20"/>
  <c r="J69" i="20"/>
  <c r="J70" i="20"/>
  <c r="J71" i="20"/>
  <c r="I54" i="20"/>
  <c r="I55" i="20"/>
  <c r="I56" i="20"/>
  <c r="I57" i="20"/>
  <c r="I58" i="20"/>
  <c r="I59" i="20"/>
  <c r="I60" i="20"/>
  <c r="I61" i="20"/>
  <c r="I62" i="20"/>
  <c r="I63" i="20"/>
  <c r="I64" i="20"/>
  <c r="I65" i="20"/>
  <c r="I66" i="20"/>
  <c r="I67" i="20"/>
  <c r="I68" i="20"/>
  <c r="I69" i="20"/>
  <c r="I70" i="20"/>
  <c r="I71" i="20"/>
  <c r="H54" i="20"/>
  <c r="H55" i="20"/>
  <c r="H56" i="20"/>
  <c r="H57" i="20"/>
  <c r="H58" i="20"/>
  <c r="H59" i="20"/>
  <c r="H60" i="20"/>
  <c r="H61" i="20"/>
  <c r="H62" i="20"/>
  <c r="H63" i="20"/>
  <c r="H64" i="20"/>
  <c r="H65" i="20"/>
  <c r="H66" i="20"/>
  <c r="H67" i="20"/>
  <c r="H68" i="20"/>
  <c r="H69" i="20"/>
  <c r="H70" i="20"/>
  <c r="H71" i="20"/>
  <c r="G54" i="20"/>
  <c r="G55" i="20"/>
  <c r="G56" i="20"/>
  <c r="G57" i="20"/>
  <c r="G58" i="20"/>
  <c r="G59" i="20"/>
  <c r="G60" i="20"/>
  <c r="G61" i="20"/>
  <c r="G62" i="20"/>
  <c r="G63" i="20"/>
  <c r="G64" i="20"/>
  <c r="G65" i="20"/>
  <c r="G66" i="20"/>
  <c r="G67" i="20"/>
  <c r="G68" i="20"/>
  <c r="G69" i="20"/>
  <c r="G70" i="20"/>
  <c r="G71" i="20"/>
  <c r="F54" i="20"/>
  <c r="F55" i="20"/>
  <c r="F56" i="20"/>
  <c r="F57" i="20"/>
  <c r="F58" i="20"/>
  <c r="F59" i="20"/>
  <c r="F60" i="20"/>
  <c r="F61" i="20"/>
  <c r="F62" i="20"/>
  <c r="F63" i="20"/>
  <c r="F64" i="20"/>
  <c r="F65" i="20"/>
  <c r="F66" i="20"/>
  <c r="F67" i="20"/>
  <c r="F68" i="20"/>
  <c r="F69" i="20"/>
  <c r="F70" i="20"/>
  <c r="F71" i="20"/>
  <c r="E54" i="20"/>
  <c r="E55" i="20"/>
  <c r="E56" i="20"/>
  <c r="E57" i="20"/>
  <c r="E58" i="20"/>
  <c r="E59" i="20"/>
  <c r="E60" i="20"/>
  <c r="E61" i="20"/>
  <c r="E62" i="20"/>
  <c r="E63" i="20"/>
  <c r="E64" i="20"/>
  <c r="E65" i="20"/>
  <c r="E66" i="20"/>
  <c r="E67" i="20"/>
  <c r="E68" i="20"/>
  <c r="E69" i="20"/>
  <c r="E70" i="20"/>
  <c r="E71" i="20"/>
  <c r="D54" i="20"/>
  <c r="D55" i="20"/>
  <c r="D56" i="20"/>
  <c r="D57" i="20"/>
  <c r="D58" i="20"/>
  <c r="D59" i="20"/>
  <c r="D60" i="20"/>
  <c r="D61" i="20"/>
  <c r="D62" i="20"/>
  <c r="D63" i="20"/>
  <c r="D64" i="20"/>
  <c r="D65" i="20"/>
  <c r="D66" i="20"/>
  <c r="D67" i="20"/>
  <c r="D68" i="20"/>
  <c r="D69" i="20"/>
  <c r="D70" i="20"/>
  <c r="D71" i="20"/>
  <c r="O48" i="20"/>
  <c r="O32" i="20"/>
  <c r="O33" i="20"/>
  <c r="O34" i="20"/>
  <c r="O35" i="20"/>
  <c r="O36" i="20"/>
  <c r="O37" i="20"/>
  <c r="O38" i="20"/>
  <c r="O39" i="20"/>
  <c r="O40" i="20"/>
  <c r="O41" i="20"/>
  <c r="O42" i="20"/>
  <c r="O43" i="20"/>
  <c r="O44" i="20"/>
  <c r="O45" i="20"/>
  <c r="O46" i="20"/>
  <c r="O47" i="20"/>
  <c r="O31" i="20"/>
  <c r="I48" i="20"/>
  <c r="I32" i="20"/>
  <c r="I33" i="20"/>
  <c r="I34" i="20"/>
  <c r="I35" i="20"/>
  <c r="I36" i="20"/>
  <c r="I37" i="20"/>
  <c r="I38" i="20"/>
  <c r="I39" i="20"/>
  <c r="I40" i="20"/>
  <c r="I41" i="20"/>
  <c r="I42" i="20"/>
  <c r="I43" i="20"/>
  <c r="I44" i="20"/>
  <c r="I45" i="20"/>
  <c r="I46" i="20"/>
  <c r="I47" i="20"/>
  <c r="I31" i="20"/>
  <c r="N31" i="20"/>
  <c r="N32" i="20"/>
  <c r="N33" i="20"/>
  <c r="N34" i="20"/>
  <c r="N35" i="20"/>
  <c r="N36" i="20"/>
  <c r="N37" i="20"/>
  <c r="N38" i="20"/>
  <c r="N39" i="20"/>
  <c r="N40" i="20"/>
  <c r="N41" i="20"/>
  <c r="N42" i="20"/>
  <c r="N43" i="20"/>
  <c r="N44" i="20"/>
  <c r="N45" i="20"/>
  <c r="N46" i="20"/>
  <c r="N47" i="20"/>
  <c r="N48" i="20"/>
  <c r="M31" i="20"/>
  <c r="M32" i="20"/>
  <c r="M33" i="20"/>
  <c r="M34" i="20"/>
  <c r="M35" i="20"/>
  <c r="M36" i="20"/>
  <c r="M37" i="20"/>
  <c r="M38" i="20"/>
  <c r="M39" i="20"/>
  <c r="M40" i="20"/>
  <c r="M41" i="20"/>
  <c r="M42" i="20"/>
  <c r="M43" i="20"/>
  <c r="M44" i="20"/>
  <c r="M45" i="20"/>
  <c r="M46" i="20"/>
  <c r="M47" i="20"/>
  <c r="M48" i="20"/>
  <c r="L31" i="20"/>
  <c r="L32" i="20"/>
  <c r="L33" i="20"/>
  <c r="L34" i="20"/>
  <c r="L35" i="20"/>
  <c r="L36" i="20"/>
  <c r="L37" i="20"/>
  <c r="L38" i="20"/>
  <c r="L39" i="20"/>
  <c r="L40" i="20"/>
  <c r="L41" i="20"/>
  <c r="L42" i="20"/>
  <c r="L43" i="20"/>
  <c r="L44" i="20"/>
  <c r="L45" i="20"/>
  <c r="L46" i="20"/>
  <c r="L47" i="20"/>
  <c r="L48" i="20"/>
  <c r="K31" i="20"/>
  <c r="K32" i="20"/>
  <c r="K33" i="20"/>
  <c r="K34" i="20"/>
  <c r="K35" i="20"/>
  <c r="K36" i="20"/>
  <c r="K37" i="20"/>
  <c r="K38" i="20"/>
  <c r="K39" i="20"/>
  <c r="K40" i="20"/>
  <c r="K41" i="20"/>
  <c r="K42" i="20"/>
  <c r="K43" i="20"/>
  <c r="K44" i="20"/>
  <c r="K45" i="20"/>
  <c r="K46" i="20"/>
  <c r="K47" i="20"/>
  <c r="K48" i="20"/>
  <c r="J31" i="20"/>
  <c r="J32" i="20"/>
  <c r="J33" i="20"/>
  <c r="J34" i="20"/>
  <c r="J35" i="20"/>
  <c r="J36" i="20"/>
  <c r="J37" i="20"/>
  <c r="J38" i="20"/>
  <c r="J39" i="20"/>
  <c r="J40" i="20"/>
  <c r="J41" i="20"/>
  <c r="J42" i="20"/>
  <c r="J43" i="20"/>
  <c r="J44" i="20"/>
  <c r="J45" i="20"/>
  <c r="J46" i="20"/>
  <c r="J47" i="20"/>
  <c r="J48" i="20"/>
  <c r="H31" i="20"/>
  <c r="H32" i="20"/>
  <c r="H33" i="20"/>
  <c r="H34" i="20"/>
  <c r="H35" i="20"/>
  <c r="H36" i="20"/>
  <c r="H37" i="20"/>
  <c r="H38" i="20"/>
  <c r="H39" i="20"/>
  <c r="H40" i="20"/>
  <c r="H41" i="20"/>
  <c r="H42" i="20"/>
  <c r="H43" i="20"/>
  <c r="H44" i="20"/>
  <c r="H45" i="20"/>
  <c r="H46" i="20"/>
  <c r="H47" i="20"/>
  <c r="H48" i="20"/>
  <c r="G31" i="20"/>
  <c r="G32" i="20"/>
  <c r="G33" i="20"/>
  <c r="G34" i="20"/>
  <c r="G35" i="20"/>
  <c r="G36" i="20"/>
  <c r="G37" i="20"/>
  <c r="G38" i="20"/>
  <c r="G39" i="20"/>
  <c r="G40" i="20"/>
  <c r="G41" i="20"/>
  <c r="G42" i="20"/>
  <c r="G43" i="20"/>
  <c r="G44" i="20"/>
  <c r="G45" i="20"/>
  <c r="G46" i="20"/>
  <c r="G47" i="20"/>
  <c r="G48" i="20"/>
  <c r="F31" i="20"/>
  <c r="F32" i="20"/>
  <c r="F33" i="20"/>
  <c r="F34" i="20"/>
  <c r="F35" i="20"/>
  <c r="F36" i="20"/>
  <c r="F37" i="20"/>
  <c r="F38" i="20"/>
  <c r="F39" i="20"/>
  <c r="F40" i="20"/>
  <c r="F41" i="20"/>
  <c r="F42" i="20"/>
  <c r="F43" i="20"/>
  <c r="F44" i="20"/>
  <c r="F45" i="20"/>
  <c r="F46" i="20"/>
  <c r="F47" i="20"/>
  <c r="F48" i="20"/>
  <c r="E31" i="20"/>
  <c r="E32" i="20"/>
  <c r="E33" i="20"/>
  <c r="E34" i="20"/>
  <c r="E35" i="20"/>
  <c r="E36" i="20"/>
  <c r="E37" i="20"/>
  <c r="E38" i="20"/>
  <c r="E39" i="20"/>
  <c r="E40" i="20"/>
  <c r="E41" i="20"/>
  <c r="E42" i="20"/>
  <c r="E43" i="20"/>
  <c r="E44" i="20"/>
  <c r="E45" i="20"/>
  <c r="E46" i="20"/>
  <c r="E47" i="20"/>
  <c r="E48" i="20"/>
  <c r="D31" i="20"/>
  <c r="D32" i="20"/>
  <c r="D33" i="20"/>
  <c r="D34" i="20"/>
  <c r="D35" i="20"/>
  <c r="D36" i="20"/>
  <c r="D37" i="20"/>
  <c r="D38" i="20"/>
  <c r="D39" i="20"/>
  <c r="D40" i="20"/>
  <c r="D41" i="20"/>
  <c r="D42" i="20"/>
  <c r="D43" i="20"/>
  <c r="D44" i="20"/>
  <c r="D45" i="20"/>
  <c r="D46" i="20"/>
  <c r="D47" i="20"/>
  <c r="D48" i="20"/>
  <c r="M25" i="20"/>
  <c r="L25" i="20"/>
  <c r="K25" i="20"/>
  <c r="J25" i="20"/>
  <c r="I25" i="20"/>
  <c r="H25" i="20"/>
  <c r="G25" i="20"/>
  <c r="F8" i="20"/>
  <c r="F9" i="20"/>
  <c r="F10" i="20"/>
  <c r="F11" i="20"/>
  <c r="F12" i="20"/>
  <c r="F13" i="20"/>
  <c r="F14" i="20"/>
  <c r="F15" i="20"/>
  <c r="F16" i="20"/>
  <c r="F17" i="20"/>
  <c r="F18" i="20"/>
  <c r="F19" i="20"/>
  <c r="F20" i="20"/>
  <c r="F21" i="20"/>
  <c r="F22" i="20"/>
  <c r="F23" i="20"/>
  <c r="F24" i="20"/>
  <c r="F25" i="20"/>
  <c r="E25" i="20"/>
  <c r="D25" i="20"/>
  <c r="M9" i="20"/>
  <c r="M10" i="20"/>
  <c r="M11" i="20"/>
  <c r="M12" i="20"/>
  <c r="M13" i="20"/>
  <c r="M14" i="20"/>
  <c r="M15" i="20"/>
  <c r="M16" i="20"/>
  <c r="M17" i="20"/>
  <c r="M18" i="20"/>
  <c r="M19" i="20"/>
  <c r="M20" i="20"/>
  <c r="M21" i="20"/>
  <c r="M22" i="20"/>
  <c r="M23" i="20"/>
  <c r="M24" i="20"/>
  <c r="L9" i="20"/>
  <c r="L10" i="20"/>
  <c r="L11" i="20"/>
  <c r="L12" i="20"/>
  <c r="L13" i="20"/>
  <c r="L14" i="20"/>
  <c r="L15" i="20"/>
  <c r="L16" i="20"/>
  <c r="L17" i="20"/>
  <c r="L18" i="20"/>
  <c r="L19" i="20"/>
  <c r="L20" i="20"/>
  <c r="L21" i="20"/>
  <c r="L22" i="20"/>
  <c r="L23" i="20"/>
  <c r="L24" i="20"/>
  <c r="K9" i="20"/>
  <c r="K10" i="20"/>
  <c r="K11" i="20"/>
  <c r="K12" i="20"/>
  <c r="K13" i="20"/>
  <c r="K14" i="20"/>
  <c r="K15" i="20"/>
  <c r="K16" i="20"/>
  <c r="K17" i="20"/>
  <c r="K18" i="20"/>
  <c r="K19" i="20"/>
  <c r="K20" i="20"/>
  <c r="K21" i="20"/>
  <c r="K22" i="20"/>
  <c r="K23" i="20"/>
  <c r="K24" i="20"/>
  <c r="J9" i="20"/>
  <c r="J10" i="20"/>
  <c r="J11" i="20"/>
  <c r="J12" i="20"/>
  <c r="J13" i="20"/>
  <c r="J14" i="20"/>
  <c r="J15" i="20"/>
  <c r="J16" i="20"/>
  <c r="J17" i="20"/>
  <c r="J18" i="20"/>
  <c r="J19" i="20"/>
  <c r="J20" i="20"/>
  <c r="J21" i="20"/>
  <c r="J22" i="20"/>
  <c r="J23" i="20"/>
  <c r="J24" i="20"/>
  <c r="I9" i="20"/>
  <c r="I10" i="20"/>
  <c r="I11" i="20"/>
  <c r="I12" i="20"/>
  <c r="I13" i="20"/>
  <c r="I14" i="20"/>
  <c r="I15" i="20"/>
  <c r="I16" i="20"/>
  <c r="I17" i="20"/>
  <c r="I18" i="20"/>
  <c r="I19" i="20"/>
  <c r="I20" i="20"/>
  <c r="I21" i="20"/>
  <c r="I22" i="20"/>
  <c r="I23" i="20"/>
  <c r="I24" i="20"/>
  <c r="H9" i="20"/>
  <c r="H10" i="20"/>
  <c r="H11" i="20"/>
  <c r="H12" i="20"/>
  <c r="H13" i="20"/>
  <c r="H14" i="20"/>
  <c r="H15" i="20"/>
  <c r="H16" i="20"/>
  <c r="H17" i="20"/>
  <c r="H18" i="20"/>
  <c r="H19" i="20"/>
  <c r="H20" i="20"/>
  <c r="H21" i="20"/>
  <c r="H22" i="20"/>
  <c r="H23" i="20"/>
  <c r="H24" i="20"/>
  <c r="G9" i="20"/>
  <c r="G10" i="20"/>
  <c r="G11" i="20"/>
  <c r="G12" i="20"/>
  <c r="G13" i="20"/>
  <c r="G14" i="20"/>
  <c r="G15" i="20"/>
  <c r="G16" i="20"/>
  <c r="G17" i="20"/>
  <c r="G18" i="20"/>
  <c r="G19" i="20"/>
  <c r="G20" i="20"/>
  <c r="G21" i="20"/>
  <c r="G22" i="20"/>
  <c r="G23" i="20"/>
  <c r="G24" i="20"/>
  <c r="E9" i="20"/>
  <c r="E10" i="20"/>
  <c r="E11" i="20"/>
  <c r="E12" i="20"/>
  <c r="E13" i="20"/>
  <c r="E14" i="20"/>
  <c r="E15" i="20"/>
  <c r="E16" i="20"/>
  <c r="E17" i="20"/>
  <c r="E18" i="20"/>
  <c r="E19" i="20"/>
  <c r="E20" i="20"/>
  <c r="E21" i="20"/>
  <c r="E22" i="20"/>
  <c r="E23" i="20"/>
  <c r="E24" i="20"/>
  <c r="D9" i="20"/>
  <c r="D10" i="20"/>
  <c r="D11" i="20"/>
  <c r="D12" i="20"/>
  <c r="D13" i="20"/>
  <c r="D14" i="20"/>
  <c r="D15" i="20"/>
  <c r="D16" i="20"/>
  <c r="D17" i="20"/>
  <c r="D18" i="20"/>
  <c r="D19" i="20"/>
  <c r="D20" i="20"/>
  <c r="D21" i="20"/>
  <c r="D22" i="20"/>
  <c r="D23" i="20"/>
  <c r="D24" i="20"/>
  <c r="M8" i="20"/>
  <c r="L8" i="20"/>
  <c r="K8" i="20"/>
  <c r="J8" i="20"/>
  <c r="I8" i="20"/>
  <c r="H8" i="20"/>
  <c r="G8" i="20"/>
  <c r="E8" i="20"/>
  <c r="D8" i="20"/>
  <c r="O6" i="11"/>
  <c r="P6" i="11"/>
  <c r="Q6" i="11"/>
  <c r="R6" i="11"/>
  <c r="S6" i="11"/>
  <c r="T6" i="11"/>
  <c r="U6" i="11"/>
  <c r="V6" i="11"/>
  <c r="W6" i="11"/>
  <c r="X6" i="11"/>
  <c r="Y6" i="11"/>
  <c r="Z6" i="11"/>
  <c r="AA6" i="11"/>
  <c r="AB6" i="11"/>
  <c r="AC6" i="11"/>
  <c r="AD6" i="11"/>
  <c r="AE6" i="11"/>
  <c r="O16" i="11"/>
  <c r="P16" i="11"/>
  <c r="Q16" i="11"/>
  <c r="R16" i="11"/>
  <c r="S16" i="11"/>
  <c r="T16" i="11"/>
  <c r="U16" i="11"/>
  <c r="V16" i="11"/>
  <c r="W16" i="11"/>
  <c r="X16" i="11"/>
  <c r="Y16" i="11"/>
  <c r="Z16" i="11"/>
  <c r="AA16" i="11"/>
  <c r="AB16" i="11"/>
  <c r="AC16" i="11"/>
  <c r="AD16" i="11"/>
  <c r="AE16" i="11"/>
  <c r="O15" i="11"/>
  <c r="P15" i="11"/>
  <c r="Q15" i="11"/>
  <c r="R15" i="11"/>
  <c r="S15" i="11"/>
  <c r="T15" i="11"/>
  <c r="U15" i="11"/>
  <c r="V15" i="11"/>
  <c r="W15" i="11"/>
  <c r="X15" i="11"/>
  <c r="Y15" i="11"/>
  <c r="Z15" i="11"/>
  <c r="AA15" i="11"/>
  <c r="AB15" i="11"/>
  <c r="AC15" i="11"/>
  <c r="AD15" i="11"/>
  <c r="AE15" i="11"/>
  <c r="O14" i="11"/>
  <c r="P14" i="11"/>
  <c r="Q14" i="11"/>
  <c r="R14" i="11"/>
  <c r="S14" i="11"/>
  <c r="T14" i="11"/>
  <c r="U14" i="11"/>
  <c r="V14" i="11"/>
  <c r="W14" i="11"/>
  <c r="X14" i="11"/>
  <c r="Y14" i="11"/>
  <c r="Z14" i="11"/>
  <c r="AA14" i="11"/>
  <c r="AB14" i="11"/>
  <c r="AC14" i="11"/>
  <c r="AD14" i="11"/>
  <c r="AE14" i="11"/>
  <c r="O13" i="11"/>
  <c r="P13" i="11"/>
  <c r="Q13" i="11"/>
  <c r="R13" i="11"/>
  <c r="S13" i="11"/>
  <c r="T13" i="11"/>
  <c r="U13" i="11"/>
  <c r="V13" i="11"/>
  <c r="W13" i="11"/>
  <c r="X13" i="11"/>
  <c r="Y13" i="11"/>
  <c r="Z13" i="11"/>
  <c r="AA13" i="11"/>
  <c r="AB13" i="11"/>
  <c r="AC13" i="11"/>
  <c r="AD13" i="11"/>
  <c r="AE13" i="11"/>
  <c r="O12" i="11"/>
  <c r="P12" i="11"/>
  <c r="Q12" i="11"/>
  <c r="R12" i="11"/>
  <c r="S12" i="11"/>
  <c r="T12" i="11"/>
  <c r="U12" i="11"/>
  <c r="V12" i="11"/>
  <c r="W12" i="11"/>
  <c r="X12" i="11"/>
  <c r="Y12" i="11"/>
  <c r="Z12" i="11"/>
  <c r="AA12" i="11"/>
  <c r="AB12" i="11"/>
  <c r="AC12" i="11"/>
  <c r="AD12" i="11"/>
  <c r="AE12" i="11"/>
  <c r="O11" i="11"/>
  <c r="P11" i="11"/>
  <c r="Q11" i="11"/>
  <c r="R11" i="11"/>
  <c r="S11" i="11"/>
  <c r="T11" i="11"/>
  <c r="U11" i="11"/>
  <c r="V11" i="11"/>
  <c r="W11" i="11"/>
  <c r="X11" i="11"/>
  <c r="Y11" i="11"/>
  <c r="Z11" i="11"/>
  <c r="AA11" i="11"/>
  <c r="AB11" i="11"/>
  <c r="AC11" i="11"/>
  <c r="AD11" i="11"/>
  <c r="AE11" i="11"/>
  <c r="O10" i="11"/>
  <c r="P10" i="11"/>
  <c r="Q10" i="11"/>
  <c r="R10" i="11"/>
  <c r="S10" i="11"/>
  <c r="T10" i="11"/>
  <c r="U10" i="11"/>
  <c r="V10" i="11"/>
  <c r="W10" i="11"/>
  <c r="X10" i="11"/>
  <c r="Y10" i="11"/>
  <c r="Z10" i="11"/>
  <c r="AA10" i="11"/>
  <c r="AB10" i="11"/>
  <c r="AC10" i="11"/>
  <c r="AD10" i="11"/>
  <c r="AE10" i="11"/>
  <c r="O9" i="11"/>
  <c r="P9" i="11"/>
  <c r="Q9" i="11"/>
  <c r="R9" i="11"/>
  <c r="S9" i="11"/>
  <c r="T9" i="11"/>
  <c r="U9" i="11"/>
  <c r="V9" i="11"/>
  <c r="W9" i="11"/>
  <c r="X9" i="11"/>
  <c r="Y9" i="11"/>
  <c r="Z9" i="11"/>
  <c r="AA9" i="11"/>
  <c r="AB9" i="11"/>
  <c r="AC9" i="11"/>
  <c r="AD9" i="11"/>
  <c r="AE9" i="11"/>
  <c r="O8" i="11"/>
  <c r="P8" i="11"/>
  <c r="Q8" i="11"/>
  <c r="R8" i="11"/>
  <c r="S8" i="11"/>
  <c r="T8" i="11"/>
  <c r="U8" i="11"/>
  <c r="V8" i="11"/>
  <c r="W8" i="11"/>
  <c r="X8" i="11"/>
  <c r="Y8" i="11"/>
  <c r="Z8" i="11"/>
  <c r="AA8" i="11"/>
  <c r="AB8" i="11"/>
  <c r="AC8" i="11"/>
  <c r="AD8" i="11"/>
  <c r="AE8" i="11"/>
  <c r="O7" i="11"/>
  <c r="P7" i="11"/>
  <c r="Q7" i="11"/>
  <c r="R7" i="11"/>
  <c r="S7" i="11"/>
  <c r="T7" i="11"/>
  <c r="U7" i="11"/>
  <c r="V7" i="11"/>
  <c r="W7" i="11"/>
  <c r="X7" i="11"/>
  <c r="Y7" i="11"/>
  <c r="Z7" i="11"/>
  <c r="AA7" i="11"/>
  <c r="AB7" i="11"/>
  <c r="AC7" i="11"/>
  <c r="AD7" i="11"/>
  <c r="AE7" i="11"/>
  <c r="M7" i="1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<sst xmlns="http://schemas.openxmlformats.org/spreadsheetml/2006/main" count="1389" uniqueCount="396">
  <si>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</si>
  <si>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</si>
  <si>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</si>
  <si>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</si>
  <si>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</si>
  <si>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</si>
  <si>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</si>
  <si>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</si>
  <si>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</si>
  <si>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</si>
  <si>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</si>
  <si>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</si>
  <si>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</si>
  <si>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</si>
  <si>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</si>
  <si>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</si>
  <si>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</si>
  <si>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</si>
  <si>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</si>
  <si>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</si>
  <si>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</si>
  <si>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</si>
  <si>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</si>
  <si>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</si>
  <si>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</si>
  <si>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</si>
  <si>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</si>
  <si>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</si>
  <si>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</si>
  <si>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</si>
  <si>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</si>
  <si>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</si>
  <si>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</si>
  <si>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</si>
  <si>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</si>
  <si>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</si>
  <si>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</si>
  <si>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</si>
  <si>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</si>
  <si>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</si>
  <si>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</si>
  <si>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</si>
  <si>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</si>
  <si>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</si>
  <si>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</si>
  <si>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</si>
  <si>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</si>
  <si>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</si>
  <si>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</si>
  <si>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</si>
  <si>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</si>
  <si>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</si>
  <si>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</si>
  <si>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</si>
  <si>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</si>
  <si>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</si>
  <si>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</si>
  <si>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</si>
  <si>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</si>
  <si>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</si>
  <si>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</si>
  <si>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</si>
  <si>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</si>
  <si>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</si>
  <si>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</si>
  <si>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</si>
  <si>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</si>
  <si>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</si>
  <si>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</si>
  <si>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</si>
  <si>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</si>
  <si>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</si>
  <si>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</si>
  <si>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</si>
  <si>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</si>
  <si>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</si>
  <si>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</si>
  <si>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</si>
  <si>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</si>
  <si>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</si>
  <si>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</si>
  <si>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</si>
  <si>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</si>
  <si>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</si>
  <si>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</si>
  <si>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</si>
  <si>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</si>
  <si>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</si>
  <si>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</si>
  <si>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</si>
  <si>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</si>
  <si>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</si>
  <si>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</si>
  <si>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</si>
  <si>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</si>
  <si>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</si>
  <si>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</si>
  <si>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</si>
  <si>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</si>
  <si>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</si>
  <si>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</si>
  <si>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</si>
  <si>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</si>
  <si>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</si>
  <si>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</si>
  <si>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</si>
  <si>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</si>
  <si>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</si>
  <si>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</si>
  <si>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</si>
  <si>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</si>
  <si>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</si>
  <si>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</si>
  <si>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</si>
  <si>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</si>
  <si>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</si>
  <si>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</si>
  <si>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</si>
  <si>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</si>
  <si>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</si>
  <si>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</si>
  <si>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</si>
  <si>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</si>
  <si>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</si>
  <si>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</si>
  <si>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</si>
  <si>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</si>
  <si>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</si>
  <si>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</si>
  <si>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</si>
  <si>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</si>
  <si>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</si>
  <si>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</si>
  <si>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</si>
  <si>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</si>
  <si>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</si>
  <si>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</si>
  <si>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</si>
  <si>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</si>
  <si>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</si>
  <si>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</si>
  <si>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</si>
  <si>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</si>
  <si>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</si>
  <si>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</si>
  <si>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</si>
  <si>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</si>
  <si>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</si>
  <si>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</si>
  <si>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</si>
  <si>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</si>
  <si>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</si>
  <si>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</si>
  <si>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</si>
  <si>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</si>
  <si>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</si>
  <si>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</si>
  <si>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</si>
  <si>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</si>
  <si>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</si>
  <si>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</si>
  <si>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</si>
  <si>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</si>
  <si>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</si>
  <si>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</si>
  <si>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</si>
  <si>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</si>
  <si>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</si>
  <si>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</si>
  <si>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</si>
  <si>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</si>
  <si>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</si>
  <si>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</si>
  <si>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</si>
  <si>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</si>
  <si>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</si>
  <si>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</si>
  <si>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</si>
  <si>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</si>
  <si>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</si>
  <si>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</si>
  <si>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</si>
  <si>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</si>
  <si>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</si>
  <si>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</si>
  <si>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</si>
  <si>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</si>
  <si>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</si>
  <si>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</si>
  <si>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</si>
  <si>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</si>
  <si>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</si>
  <si>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</si>
  <si>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</si>
  <si>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</si>
  <si>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</si>
  <si>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</si>
  <si>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</si>
  <si>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</si>
  <si>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</si>
  <si>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</si>
  <si>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</si>
  <si>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</si>
  <si>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</si>
  <si>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</si>
  <si>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</si>
  <si>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</si>
  <si>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</si>
  <si>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</si>
  <si>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</si>
  <si>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</si>
  <si>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</si>
  <si>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</si>
  <si>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</si>
  <si>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</si>
  <si>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</si>
  <si>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</si>
  <si>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</si>
  <si>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</si>
  <si>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</si>
  <si>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</si>
  <si>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</si>
  <si>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</si>
  <si>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</si>
  <si>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</si>
  <si>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</si>
  <si>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</si>
  <si>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</si>
  <si>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</si>
  <si>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</si>
  <si>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</si>
  <si>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</si>
  <si>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</si>
  <si>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</si>
  <si>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</si>
  <si>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</si>
  <si>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</si>
  <si>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</si>
  <si>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</si>
  <si>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</si>
  <si>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</si>
  <si>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</si>
  <si>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</si>
  <si>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</si>
  <si>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</si>
  <si>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</si>
  <si>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</si>
  <si>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</si>
  <si>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</si>
  <si>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</si>
  <si>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</si>
  <si>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</si>
  <si>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</si>
  <si>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</si>
  <si>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</si>
  <si>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</si>
  <si>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</si>
  <si>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</si>
  <si>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</si>
  <si>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</si>
  <si>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</si>
  <si>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</si>
  <si>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</si>
  <si>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</si>
  <si>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</si>
  <si>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</si>
  <si>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</si>
  <si>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</si>
  <si>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</si>
  <si>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</si>
  <si>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</si>
  <si>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</si>
  <si>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</si>
  <si>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</si>
  <si>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</si>
  <si>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</si>
  <si>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</si>
  <si>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</si>
  <si>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</si>
  <si>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</si>
  <si>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</si>
  <si>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</si>
  <si>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</si>
  <si>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</si>
  <si>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</si>
  <si>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</si>
  <si>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</si>
  <si>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</si>
  <si>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</si>
  <si>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</si>
  <si>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</si>
  <si>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</si>
  <si>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</si>
  <si>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</si>
  <si>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</si>
  <si>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</si>
  <si>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</si>
  <si>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</si>
  <si>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</si>
  <si>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</si>
  <si>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</si>
  <si>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</si>
  <si>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</si>
  <si>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</si>
  <si>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</si>
  <si>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</si>
  <si>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</si>
  <si>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</si>
  <si>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</si>
  <si>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</si>
  <si>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</si>
  <si>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</si>
  <si>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</si>
  <si>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</si>
  <si>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</si>
  <si>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</si>
  <si>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</si>
  <si>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</si>
  <si>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</si>
  <si>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</si>
  <si>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</si>
  <si>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</si>
  <si>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</si>
  <si>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</si>
  <si>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</si>
  <si>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</si>
  <si>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</si>
  <si>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</si>
  <si>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</si>
  <si>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</si>
  <si>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</si>
  <si>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</si>
  <si>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</si>
  <si>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</si>
  <si>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</si>
  <si>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</si>
  <si>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</si>
  <si>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</si>
  <si>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</si>
  <si>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</si>
  <si>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</si>
  <si>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</si>
  <si>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</si>
  <si>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</si>
  <si>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</si>
  <si>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</si>
  <si>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</si>
  <si>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</si>
  <si>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</si>
  <si>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</si>
  <si>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</si>
  <si>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</si>
  <si>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</si>
  <si>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</si>
  <si>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</si>
  <si>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</si>
  <si>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</si>
  <si>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</si>
  <si>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</si>
  <si>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</si>
  <si>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</si>
  <si>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</si>
  <si>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</si>
  <si>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</si>
  <si>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</si>
  <si>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</si>
  <si>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</si>
  <si>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</si>
  <si>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</si>
  <si>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</si>
  <si>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</si>
  <si>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</si>
  <si>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</si>
  <si>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</si>
  <si>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</si>
  <si>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</si>
  <si>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</si>
  <si>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</si>
  <si>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</si>
  <si>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</si>
  <si>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</si>
  <si>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</si>
  <si>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</si>
  <si>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</si>
  <si>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</si>
  <si>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</si>
  <si>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</si>
  <si>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</si>
  <si>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Finance_High</t>
  </si>
  <si>
    <t>LCOE Mid (Residential)</t>
  </si>
  <si>
    <t>LCOE Mid (Commercial)</t>
  </si>
  <si>
    <t>LCOE Mid (Midsized)</t>
  </si>
  <si>
    <t>LCOE Mid (Large)</t>
  </si>
  <si>
    <t>Mid-Size</t>
  </si>
  <si>
    <t>Opex</t>
  </si>
  <si>
    <t>Installed $/kW</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</si>
</sst>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 numFmtId="172" formatCode="_(&quot;$&quot;* #,##0.0_);_(&quot;$&quot;* \(#,##0.0\);_(&quot;$&quot;* &quot;-&quot;??_);_(@_)"/>
  </numFmts>
  <fonts count="94" x14ac:knownFonts="1">
    <font>
      <sz val="12"/>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3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s>
  <cellStyleXfs count="173">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cellStyleXfs>
  <cellXfs count="682">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13" fillId="8" borderId="0" xfId="3" applyFont="1" applyFill="1" applyAlignment="1">
      <alignment horizontal="center" vertical="center"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38" fillId="8" borderId="0" xfId="1" applyFont="1" applyFill="1" applyBorder="1" applyAlignment="1">
      <alignment horizont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44" fontId="5" fillId="16" borderId="27" xfId="1" applyNumberFormat="1" applyFont="1" applyFill="1" applyBorder="1" applyProtection="1">
      <protection locked="0"/>
    </xf>
    <xf numFmtId="172" fontId="5" fillId="8" borderId="0" xfId="1" applyNumberFormat="1" applyFont="1" applyFill="1" applyBorder="1" applyProtection="1">
      <protection locked="0"/>
    </xf>
    <xf numFmtId="172" fontId="5" fillId="8" borderId="27" xfId="1" applyNumberFormat="1" applyFont="1" applyFill="1" applyBorder="1" applyProtection="1">
      <protection locked="0"/>
    </xf>
    <xf numFmtId="0" fontId="1" fillId="0" borderId="0" xfId="170"/>
    <xf numFmtId="9" fontId="1" fillId="0" borderId="0" xfId="171" applyFont="1"/>
    <xf numFmtId="44" fontId="1" fillId="0" borderId="0" xfId="170" applyNumberFormat="1"/>
    <xf numFmtId="44" fontId="1" fillId="0" borderId="0" xfId="172" applyFont="1"/>
    <xf numFmtId="168" fontId="1" fillId="0" borderId="0" xfId="170" applyNumberFormat="1"/>
    <xf numFmtId="168" fontId="1" fillId="0" borderId="0" xfId="172" applyNumberFormat="1" applyFont="1"/>
  </cellXfs>
  <cellStyles count="173">
    <cellStyle name="Body: normal cell" xfId="4"/>
    <cellStyle name="Currency 2" xfId="5"/>
    <cellStyle name="Currency 3" xfId="172"/>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Hyperlink" xfId="2" builtinId="8"/>
    <cellStyle name="Normal" xfId="0" builtinId="0"/>
    <cellStyle name="Normal 2" xfId="3"/>
    <cellStyle name="Normal 3" xfId="6"/>
    <cellStyle name="Normal 4" xfId="170"/>
    <cellStyle name="Normal_NAV_TOY_MODEL" xfId="1"/>
    <cellStyle name="Percent" xfId="32" builtinId="5"/>
    <cellStyle name="Percent 2" xfId="7"/>
    <cellStyle name="Percent 3" xfId="171"/>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118229632"/>
        <c:axId val="118249344"/>
      </c:lineChart>
      <c:catAx>
        <c:axId val="118229632"/>
        <c:scaling>
          <c:orientation val="minMax"/>
        </c:scaling>
        <c:delete val="0"/>
        <c:axPos val="b"/>
        <c:numFmt formatCode="0" sourceLinked="1"/>
        <c:majorTickMark val="out"/>
        <c:minorTickMark val="none"/>
        <c:tickLblPos val="nextTo"/>
        <c:txPr>
          <a:bodyPr/>
          <a:lstStyle/>
          <a:p>
            <a:pPr>
              <a:defRPr sz="1000"/>
            </a:pPr>
            <a:endParaRPr lang="en-US"/>
          </a:p>
        </c:txPr>
        <c:crossAx val="118249344"/>
        <c:crosses val="autoZero"/>
        <c:auto val="1"/>
        <c:lblAlgn val="ctr"/>
        <c:lblOffset val="100"/>
        <c:noMultiLvlLbl val="0"/>
      </c:catAx>
      <c:valAx>
        <c:axId val="118249344"/>
        <c:scaling>
          <c:orientation val="minMax"/>
        </c:scaling>
        <c:delete val="0"/>
        <c:axPos val="l"/>
        <c:majorGridlines/>
        <c:numFmt formatCode="0" sourceLinked="1"/>
        <c:majorTickMark val="out"/>
        <c:minorTickMark val="none"/>
        <c:tickLblPos val="nextTo"/>
        <c:crossAx val="11822963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'[2]Wind - Cost'!$B$16</c:f>
              <c:strCache>
                <c:ptCount val="1"/>
                <c:pt idx="0">
                  <c:v>2.5 kW</c:v>
                </c:pt>
              </c:strCache>
            </c:strRef>
          </c:tx>
          <c:marker>
            <c:symbol val="none"/>
          </c:marker>
          <c:cat>
            <c:numRef>
              <c:f>'[2]Wind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'[2]Wind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'[2]Wind - Cost'!$B$23</c:f>
              <c:strCache>
                <c:ptCount val="1"/>
                <c:pt idx="0">
                  <c:v>5 kW</c:v>
                </c:pt>
              </c:strCache>
            </c:strRef>
          </c:tx>
          <c:marker>
            <c:symbol val="none"/>
          </c:marker>
          <c:val>
            <c:numRef>
              <c:f>'[2]Wind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'[2]Wind - Cost'!$B$30</c:f>
              <c:strCache>
                <c:ptCount val="1"/>
                <c:pt idx="0">
                  <c:v>10 kW</c:v>
                </c:pt>
              </c:strCache>
            </c:strRef>
          </c:tx>
          <c:marker>
            <c:symbol val="none"/>
          </c:marker>
          <c:val>
            <c:numRef>
              <c:f>'[2]Wind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'[2]Wind - Cost'!$B$37</c:f>
              <c:strCache>
                <c:ptCount val="1"/>
                <c:pt idx="0">
                  <c:v>20 kW</c:v>
                </c:pt>
              </c:strCache>
            </c:strRef>
          </c:tx>
          <c:marker>
            <c:symbol val="none"/>
          </c:marker>
          <c:val>
            <c:numRef>
              <c:f>'[2]Wind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'[2]Wind - Cost'!$B$44</c:f>
              <c:strCache>
                <c:ptCount val="1"/>
                <c:pt idx="0">
                  <c:v>50 kW</c:v>
                </c:pt>
              </c:strCache>
            </c:strRef>
          </c:tx>
          <c:marker>
            <c:symbol val="none"/>
          </c:marker>
          <c:val>
            <c:numRef>
              <c:f>'[2]Wind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'[2]Wind - Cost'!$B$51</c:f>
              <c:strCache>
                <c:ptCount val="1"/>
                <c:pt idx="0">
                  <c:v>100 kW</c:v>
                </c:pt>
              </c:strCache>
            </c:strRef>
          </c:tx>
          <c:marker>
            <c:symbol val="none"/>
          </c:marker>
          <c:val>
            <c:numRef>
              <c:f>'[2]Wind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'[2]Wind - Cost'!$X$16</c:f>
              <c:strCache>
                <c:ptCount val="1"/>
                <c:pt idx="0">
                  <c:v>250 kW</c:v>
                </c:pt>
              </c:strCache>
            </c:strRef>
          </c:tx>
          <c:marker>
            <c:symbol val="none"/>
          </c:marker>
          <c:val>
            <c:numRef>
              <c:f>'[2]Wind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'[2]Wind - Cost'!$X$23</c:f>
              <c:strCache>
                <c:ptCount val="1"/>
                <c:pt idx="0">
                  <c:v>500 kW</c:v>
                </c:pt>
              </c:strCache>
            </c:strRef>
          </c:tx>
          <c:marker>
            <c:symbol val="none"/>
          </c:marker>
          <c:val>
            <c:numRef>
              <c:f>'[2]Wind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'[2]Wind - Cost'!$X$30</c:f>
              <c:strCache>
                <c:ptCount val="1"/>
                <c:pt idx="0">
                  <c:v>750 kW</c:v>
                </c:pt>
              </c:strCache>
            </c:strRef>
          </c:tx>
          <c:marker>
            <c:symbol val="none"/>
          </c:marker>
          <c:val>
            <c:numRef>
              <c:f>'[2]Wind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'[2]Wind - Cost'!$X$37</c:f>
              <c:strCache>
                <c:ptCount val="1"/>
                <c:pt idx="0">
                  <c:v>1000 kW</c:v>
                </c:pt>
              </c:strCache>
            </c:strRef>
          </c:tx>
          <c:marker>
            <c:symbol val="none"/>
          </c:marker>
          <c:val>
            <c:numRef>
              <c:f>'[2]Wind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'[2]Wind - Cost'!$X$44</c:f>
              <c:strCache>
                <c:ptCount val="1"/>
                <c:pt idx="0">
                  <c:v>1500 kW</c:v>
                </c:pt>
              </c:strCache>
            </c:strRef>
          </c:tx>
          <c:marker>
            <c:symbol val="none"/>
          </c:marker>
          <c:val>
            <c:numRef>
              <c:f>'[2]Wind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72495104"/>
        <c:axId val="72496640"/>
      </c:lineChart>
      <c:catAx>
        <c:axId val="72495104"/>
        <c:scaling>
          <c:orientation val="minMax"/>
        </c:scaling>
        <c:delete val="0"/>
        <c:axPos val="b"/>
        <c:numFmt formatCode="0" sourceLinked="1"/>
        <c:majorTickMark val="out"/>
        <c:minorTickMark val="none"/>
        <c:tickLblPos val="nextTo"/>
        <c:txPr>
          <a:bodyPr/>
          <a:lstStyle/>
          <a:p>
            <a:pPr>
              <a:defRPr sz="1000"/>
            </a:pPr>
            <a:endParaRPr lang="en-US"/>
          </a:p>
        </c:txPr>
        <c:crossAx val="72496640"/>
        <c:crosses val="autoZero"/>
        <c:auto val="1"/>
        <c:lblAlgn val="ctr"/>
        <c:lblOffset val="100"/>
        <c:noMultiLvlLbl val="0"/>
      </c:catAx>
      <c:valAx>
        <c:axId val="72496640"/>
        <c:scaling>
          <c:orientation val="minMax"/>
        </c:scaling>
        <c:delete val="0"/>
        <c:axPos val="l"/>
        <c:majorGridlines/>
        <c:numFmt formatCode="0" sourceLinked="1"/>
        <c:majorTickMark val="out"/>
        <c:minorTickMark val="none"/>
        <c:tickLblPos val="nextTo"/>
        <c:crossAx val="724951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dLbls>
          <c:showLegendKey val="0"/>
          <c:showVal val="0"/>
          <c:showCatName val="0"/>
          <c:showSerName val="0"/>
          <c:showPercent val="0"/>
          <c:showBubbleSize val="0"/>
        </c:dLbls>
        <c:marker val="1"/>
        <c:smooth val="0"/>
        <c:axId val="200185728"/>
        <c:axId val="202417280"/>
      </c:lineChart>
      <c:catAx>
        <c:axId val="200185728"/>
        <c:scaling>
          <c:orientation val="minMax"/>
        </c:scaling>
        <c:delete val="0"/>
        <c:axPos val="b"/>
        <c:numFmt formatCode="0" sourceLinked="1"/>
        <c:majorTickMark val="out"/>
        <c:minorTickMark val="none"/>
        <c:tickLblPos val="nextTo"/>
        <c:txPr>
          <a:bodyPr rot="-5400000" vert="horz"/>
          <a:lstStyle/>
          <a:p>
            <a:pPr>
              <a:defRPr/>
            </a:pPr>
            <a:endParaRPr lang="en-US"/>
          </a:p>
        </c:txPr>
        <c:crossAx val="202417280"/>
        <c:crosses val="autoZero"/>
        <c:auto val="1"/>
        <c:lblAlgn val="ctr"/>
        <c:lblOffset val="100"/>
        <c:noMultiLvlLbl val="0"/>
      </c:catAx>
      <c:valAx>
        <c:axId val="202417280"/>
        <c:scaling>
          <c:orientation val="minMax"/>
          <c:max val="0.25"/>
          <c:min val="0"/>
        </c:scaling>
        <c:delete val="0"/>
        <c:axPos val="l"/>
        <c:majorGridlines/>
        <c:numFmt formatCode="0%" sourceLinked="1"/>
        <c:majorTickMark val="out"/>
        <c:minorTickMark val="none"/>
        <c:tickLblPos val="nextTo"/>
        <c:crossAx val="200185728"/>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131134</xdr:colOff>
      <xdr:row>0</xdr:row>
      <xdr:rowOff>105794</xdr:rowOff>
    </xdr:from>
    <xdr:to>
      <xdr:col>13</xdr:col>
      <xdr:colOff>1264920</xdr:colOff>
      <xdr:row>11</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350520</xdr:colOff>
      <xdr:row>3</xdr:row>
      <xdr:rowOff>198120</xdr:rowOff>
    </xdr:from>
    <xdr:to>
      <xdr:col>6</xdr:col>
      <xdr:colOff>449580</xdr:colOff>
      <xdr:row>5</xdr:row>
      <xdr:rowOff>182880</xdr:rowOff>
    </xdr:to>
    <xdr:sp macro="" textlink="">
      <xdr:nvSpPr>
        <xdr:cNvPr id="4" name="TextBox 3"/>
        <xdr:cNvSpPr txBox="1"/>
      </xdr:nvSpPr>
      <xdr:spPr>
        <a:xfrm>
          <a:off x="5684520" y="1257300"/>
          <a:ext cx="2827020" cy="533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Costs are linked</a:t>
          </a:r>
          <a:r>
            <a:rPr lang="en-US" sz="1100" baseline="0"/>
            <a:t> to table in lower right corner</a:t>
          </a:r>
          <a:endParaRPr lang="en-US" sz="1100"/>
        </a:p>
      </xdr:txBody>
    </xdr:sp>
    <xdr:clientData/>
  </xdr:twoCellAnchor>
  <xdr:twoCellAnchor>
    <xdr:from>
      <xdr:col>4</xdr:col>
      <xdr:colOff>845820</xdr:colOff>
      <xdr:row>6</xdr:row>
      <xdr:rowOff>30480</xdr:rowOff>
    </xdr:from>
    <xdr:to>
      <xdr:col>7</xdr:col>
      <xdr:colOff>220980</xdr:colOff>
      <xdr:row>10</xdr:row>
      <xdr:rowOff>15240</xdr:rowOff>
    </xdr:to>
    <xdr:sp macro="" textlink="">
      <xdr:nvSpPr>
        <xdr:cNvPr id="5" name="Right Arrow 4"/>
        <xdr:cNvSpPr/>
      </xdr:nvSpPr>
      <xdr:spPr>
        <a:xfrm rot="2625632">
          <a:off x="7155180" y="1905000"/>
          <a:ext cx="1638300" cy="830580"/>
        </a:xfrm>
        <a:prstGeom prst="rightArrow">
          <a:avLst/>
        </a:prstGeom>
        <a:solidFill>
          <a:srgbClr val="FF0000"/>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sigrin/AppData/Local/Temp/1/scp10866/home/bsigrin/dwind/runs/results_20160804_230228/BAU/scenario_inputs_mai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eferen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Main - Incentives"/>
      <sheetName val="Solar - Cost"/>
      <sheetName val="Solar - Performance"/>
      <sheetName val="Solar - Finance"/>
      <sheetName val="Solar - Leasing"/>
      <sheetName val="Solar - Diffusion Parameters"/>
      <sheetName val="Wind - Cost"/>
      <sheetName val="Wind - Performance"/>
      <sheetName val="Wind - Siting"/>
      <sheetName val="Wind - Finance"/>
      <sheetName val="Wind - Leasing"/>
      <sheetName val="Wind - Diffusion Parameters"/>
    </sheetNames>
    <sheetDataSet>
      <sheetData sheetId="0"/>
      <sheetData sheetId="1"/>
      <sheetData sheetId="2"/>
      <sheetData sheetId="3"/>
      <sheetData sheetId="4"/>
      <sheetData sheetId="5"/>
      <sheetData sheetId="6"/>
      <sheetData sheetId="7"/>
      <sheetData sheetId="8"/>
      <sheetData sheetId="9">
        <row r="14">
          <cell r="D14">
            <v>2014</v>
          </cell>
          <cell r="E14">
            <v>2016</v>
          </cell>
          <cell r="F14">
            <v>2018</v>
          </cell>
          <cell r="G14">
            <v>2020</v>
          </cell>
          <cell r="H14">
            <v>2022</v>
          </cell>
          <cell r="I14">
            <v>2024</v>
          </cell>
          <cell r="J14">
            <v>2026</v>
          </cell>
          <cell r="K14">
            <v>2028</v>
          </cell>
          <cell r="L14">
            <v>2030</v>
          </cell>
          <cell r="M14">
            <v>2032</v>
          </cell>
          <cell r="N14">
            <v>2034</v>
          </cell>
          <cell r="O14">
            <v>2036</v>
          </cell>
          <cell r="P14">
            <v>2038</v>
          </cell>
          <cell r="Q14">
            <v>2040</v>
          </cell>
          <cell r="R14">
            <v>2042</v>
          </cell>
          <cell r="S14">
            <v>2044</v>
          </cell>
          <cell r="T14">
            <v>2046</v>
          </cell>
          <cell r="U14">
            <v>2048</v>
          </cell>
          <cell r="V14">
            <v>2050</v>
          </cell>
        </row>
        <row r="15">
          <cell r="D15">
            <v>11433</v>
          </cell>
          <cell r="E15">
            <v>11335.43364469072</v>
          </cell>
          <cell r="F15">
            <v>11268.408944643221</v>
          </cell>
          <cell r="G15">
            <v>11179.310739269977</v>
          </cell>
          <cell r="H15">
            <v>11175.398551638433</v>
          </cell>
          <cell r="I15">
            <v>11112.81050601097</v>
          </cell>
          <cell r="J15">
            <v>10987.514511426367</v>
          </cell>
          <cell r="K15">
            <v>10984.05096194635</v>
          </cell>
          <cell r="L15">
            <v>10926.22409951778</v>
          </cell>
          <cell r="M15">
            <v>10800.018397357988</v>
          </cell>
          <cell r="N15">
            <v>10766.171214527556</v>
          </cell>
          <cell r="O15">
            <v>10713.268452209912</v>
          </cell>
          <cell r="P15">
            <v>10597.166552214883</v>
          </cell>
          <cell r="Q15">
            <v>10526.083165489905</v>
          </cell>
          <cell r="R15">
            <v>10478.140447615928</v>
          </cell>
          <cell r="S15">
            <v>10371.882557272404</v>
          </cell>
          <cell r="T15">
            <v>10267.686577780918</v>
          </cell>
          <cell r="U15">
            <v>10224.641587218188</v>
          </cell>
          <cell r="V15">
            <v>10127.870151219353</v>
          </cell>
          <cell r="Z15">
            <v>4597.5663025921522</v>
          </cell>
          <cell r="AA15">
            <v>4547.9020372874111</v>
          </cell>
          <cell r="AB15">
            <v>4473.8042266591046</v>
          </cell>
          <cell r="AC15">
            <v>4392.843286037908</v>
          </cell>
          <cell r="AD15">
            <v>4348.8881596086449</v>
          </cell>
          <cell r="AE15">
            <v>4282.7554560600292</v>
          </cell>
          <cell r="AF15">
            <v>4193.3728497585926</v>
          </cell>
          <cell r="AG15">
            <v>4154.5826867292535</v>
          </cell>
          <cell r="AH15">
            <v>4095.6734054440431</v>
          </cell>
          <cell r="AI15">
            <v>4011.6275356467459</v>
          </cell>
          <cell r="AJ15">
            <v>3965.3053281774114</v>
          </cell>
          <cell r="AK15">
            <v>3912.9375437586918</v>
          </cell>
          <cell r="AL15">
            <v>3837.7817226530342</v>
          </cell>
          <cell r="AM15">
            <v>3781.3132163755458</v>
          </cell>
          <cell r="AN15">
            <v>3734.8611675034249</v>
          </cell>
          <cell r="AO15">
            <v>3667.7601688026798</v>
          </cell>
          <cell r="AP15">
            <v>3602.8072388172695</v>
          </cell>
          <cell r="AQ15">
            <v>3561.6977505990994</v>
          </cell>
          <cell r="AR15">
            <v>3501.8862464270787</v>
          </cell>
        </row>
        <row r="16">
          <cell r="B16" t="str">
            <v>2.5 kW</v>
          </cell>
          <cell r="X16" t="str">
            <v>250 kW</v>
          </cell>
        </row>
        <row r="22">
          <cell r="D22">
            <v>9424</v>
          </cell>
          <cell r="E22">
            <v>9343.395815958711</v>
          </cell>
          <cell r="F22">
            <v>9288.129892184199</v>
          </cell>
          <cell r="G22">
            <v>9214.5511357177547</v>
          </cell>
          <cell r="H22">
            <v>9211.6452183665715</v>
          </cell>
          <cell r="I22">
            <v>9160.0600742827919</v>
          </cell>
          <cell r="J22">
            <v>9056.4505615833186</v>
          </cell>
          <cell r="K22">
            <v>9053.9168477080675</v>
          </cell>
          <cell r="L22">
            <v>9006.2817219856752</v>
          </cell>
          <cell r="M22">
            <v>8901.9174889834194</v>
          </cell>
          <cell r="N22">
            <v>8874.17661449148</v>
          </cell>
          <cell r="O22">
            <v>8830.6266678178636</v>
          </cell>
          <cell r="P22">
            <v>8734.6448478426828</v>
          </cell>
          <cell r="Q22">
            <v>8676.011717592497</v>
          </cell>
          <cell r="R22">
            <v>8636.5767704489062</v>
          </cell>
          <cell r="S22">
            <v>8548.7618319502071</v>
          </cell>
          <cell r="T22">
            <v>8462.6575156613399</v>
          </cell>
          <cell r="U22">
            <v>8427.2858679121146</v>
          </cell>
          <cell r="V22">
            <v>8347.341172435099</v>
          </cell>
          <cell r="Z22">
            <v>4165.3840509958709</v>
          </cell>
          <cell r="AA22">
            <v>4120.2241293281986</v>
          </cell>
          <cell r="AB22">
            <v>4052.7611384924739</v>
          </cell>
          <cell r="AC22">
            <v>3979.0334463653985</v>
          </cell>
          <cell r="AD22">
            <v>3939.0848568046149</v>
          </cell>
          <cell r="AE22">
            <v>3878.8924577629487</v>
          </cell>
          <cell r="AF22">
            <v>3797.4774247408377</v>
          </cell>
          <cell r="AG22">
            <v>3762.2434410398855</v>
          </cell>
          <cell r="AH22">
            <v>3708.6446199762536</v>
          </cell>
          <cell r="AI22">
            <v>3632.1009882103776</v>
          </cell>
          <cell r="AJ22">
            <v>3589.9917145792301</v>
          </cell>
          <cell r="AK22">
            <v>3542.3640063911107</v>
          </cell>
          <cell r="AL22">
            <v>3473.9352580059021</v>
          </cell>
          <cell r="AM22">
            <v>3422.5643892553721</v>
          </cell>
          <cell r="AN22">
            <v>3380.3365957062651</v>
          </cell>
          <cell r="AO22">
            <v>3319.2603317376293</v>
          </cell>
          <cell r="AP22">
            <v>3260.1448362330616</v>
          </cell>
          <cell r="AQ22">
            <v>3222.7937602548864</v>
          </cell>
          <cell r="AR22">
            <v>3168.3713853768963</v>
          </cell>
        </row>
        <row r="23">
          <cell r="B23" t="str">
            <v>5 kW</v>
          </cell>
          <cell r="X23" t="str">
            <v>500 kW</v>
          </cell>
        </row>
        <row r="29">
          <cell r="D29">
            <v>8004</v>
          </cell>
          <cell r="E29">
            <v>7935.3850062028851</v>
          </cell>
          <cell r="F29">
            <v>7888.43041259644</v>
          </cell>
          <cell r="G29">
            <v>7825.8211023458489</v>
          </cell>
          <cell r="H29">
            <v>7823.6264362630209</v>
          </cell>
          <cell r="I29">
            <v>7779.8183554903517</v>
          </cell>
          <cell r="J29">
            <v>7691.5372670202878</v>
          </cell>
          <cell r="K29">
            <v>7689.6607789084874</v>
          </cell>
          <cell r="L29">
            <v>7649.2293695239614</v>
          </cell>
          <cell r="M29">
            <v>7560.3031087485333</v>
          </cell>
          <cell r="N29">
            <v>7536.8782909219262</v>
          </cell>
          <cell r="O29">
            <v>7499.9390949772896</v>
          </cell>
          <cell r="P29">
            <v>7418.1785361410739</v>
          </cell>
          <cell r="Q29">
            <v>7368.345487620214</v>
          </cell>
          <cell r="R29">
            <v>7334.9239971402121</v>
          </cell>
          <cell r="S29">
            <v>7260.144893195843</v>
          </cell>
          <cell r="T29">
            <v>7186.8281138645279</v>
          </cell>
          <cell r="U29">
            <v>7156.8801330118567</v>
          </cell>
          <cell r="V29">
            <v>7088.8289027120336</v>
          </cell>
          <cell r="Z29">
            <v>3913.2777375647074</v>
          </cell>
          <cell r="AA29">
            <v>3870.7453496853241</v>
          </cell>
          <cell r="AB29">
            <v>3807.1526703952713</v>
          </cell>
          <cell r="AC29">
            <v>3737.6443732231014</v>
          </cell>
          <cell r="AD29">
            <v>3700.0329301689308</v>
          </cell>
          <cell r="AE29">
            <v>3643.3057087563179</v>
          </cell>
          <cell r="AF29">
            <v>3566.5384268138123</v>
          </cell>
          <cell r="AG29">
            <v>3533.3788810544197</v>
          </cell>
          <cell r="AH29">
            <v>3482.8778284533769</v>
          </cell>
          <cell r="AI29">
            <v>3410.7105022058277</v>
          </cell>
          <cell r="AJ29">
            <v>3371.0587733136244</v>
          </cell>
          <cell r="AK29">
            <v>3326.1961095933552</v>
          </cell>
          <cell r="AL29">
            <v>3261.6914869617412</v>
          </cell>
          <cell r="AM29">
            <v>3213.2942401019363</v>
          </cell>
          <cell r="AN29">
            <v>3173.5305954912542</v>
          </cell>
          <cell r="AO29">
            <v>3115.9687601163491</v>
          </cell>
          <cell r="AP29">
            <v>3060.2584347256065</v>
          </cell>
          <cell r="AQ29">
            <v>3025.0997658874285</v>
          </cell>
          <cell r="AR29">
            <v>2973.8210497642895</v>
          </cell>
        </row>
        <row r="30">
          <cell r="B30" t="str">
            <v>10 kW</v>
          </cell>
          <cell r="X30" t="str">
            <v>750 kW</v>
          </cell>
        </row>
        <row r="36">
          <cell r="D36">
            <v>7000</v>
          </cell>
          <cell r="E36">
            <v>6939.8618702910171</v>
          </cell>
          <cell r="F36">
            <v>6898.7837382963635</v>
          </cell>
          <cell r="G36">
            <v>6843.9302900181065</v>
          </cell>
          <cell r="H36">
            <v>6842.2385086348741</v>
          </cell>
          <cell r="I36">
            <v>6803.9291402314675</v>
          </cell>
          <cell r="J36">
            <v>6726.4858953714966</v>
          </cell>
          <cell r="K36">
            <v>6725.0740936445563</v>
          </cell>
          <cell r="L36">
            <v>6689.7360160932831</v>
          </cell>
          <cell r="M36">
            <v>6611.7250539909064</v>
          </cell>
          <cell r="N36">
            <v>6591.3518705952856</v>
          </cell>
          <cell r="O36">
            <v>6559.0867547435319</v>
          </cell>
          <cell r="P36">
            <v>6487.3812284309251</v>
          </cell>
          <cell r="Q36">
            <v>6443.7702095271334</v>
          </cell>
          <cell r="R36">
            <v>6414.6004869980061</v>
          </cell>
          <cell r="S36">
            <v>6349.0382688934606</v>
          </cell>
          <cell r="T36">
            <v>6284.7628185095955</v>
          </cell>
          <cell r="U36">
            <v>6258.6495993218132</v>
          </cell>
          <cell r="V36">
            <v>6199.0075514430482</v>
          </cell>
          <cell r="Z36">
            <v>2368</v>
          </cell>
          <cell r="AA36">
            <v>2300.3958745607019</v>
          </cell>
          <cell r="AB36">
            <v>2245.18718825121</v>
          </cell>
          <cell r="AC36">
            <v>2201.0483001277739</v>
          </cell>
          <cell r="AD36">
            <v>2166.6949693777074</v>
          </cell>
          <cell r="AE36">
            <v>2140.8884164837227</v>
          </cell>
          <cell r="AF36">
            <v>2122.4393677044914</v>
          </cell>
          <cell r="AG36">
            <v>2110.2121597816354</v>
          </cell>
          <cell r="AH36">
            <v>2103.1287625812884</v>
          </cell>
          <cell r="AI36">
            <v>2100.1728760005726</v>
          </cell>
          <cell r="AJ36">
            <v>2100.3939629872903</v>
          </cell>
          <cell r="AK36">
            <v>2102.9113442296989</v>
          </cell>
          <cell r="AL36">
            <v>2106.9182306799439</v>
          </cell>
          <cell r="AM36">
            <v>2111.685812908152</v>
          </cell>
          <cell r="AN36">
            <v>2116.5673134737344</v>
          </cell>
          <cell r="AO36">
            <v>2121.0020446774897</v>
          </cell>
          <cell r="AP36">
            <v>2124.5194928958122</v>
          </cell>
          <cell r="AQ36">
            <v>2126.7433527568955</v>
          </cell>
          <cell r="AR36">
            <v>2127.3956235674104</v>
          </cell>
        </row>
        <row r="37">
          <cell r="B37" t="str">
            <v>20 kW</v>
          </cell>
          <cell r="X37" t="str">
            <v>1000 kW</v>
          </cell>
        </row>
        <row r="43">
          <cell r="D43">
            <v>6109</v>
          </cell>
          <cell r="E43">
            <v>5984.4231628475509</v>
          </cell>
          <cell r="F43">
            <v>5880.0293790036021</v>
          </cell>
          <cell r="G43">
            <v>5767.1696532239966</v>
          </cell>
          <cell r="H43">
            <v>5702.3698772334556</v>
          </cell>
          <cell r="I43">
            <v>5609.3112473085375</v>
          </cell>
          <cell r="J43">
            <v>5486.7125825568573</v>
          </cell>
          <cell r="K43">
            <v>5429.4361726400512</v>
          </cell>
          <cell r="L43">
            <v>5346.6046207293539</v>
          </cell>
          <cell r="M43">
            <v>5231.8774218388235</v>
          </cell>
          <cell r="N43">
            <v>5165.7489591324156</v>
          </cell>
          <cell r="O43">
            <v>5092.1353462542229</v>
          </cell>
          <cell r="P43">
            <v>4989.6923337481549</v>
          </cell>
          <cell r="Q43">
            <v>4911.3761486050371</v>
          </cell>
          <cell r="R43">
            <v>4846.0625441675984</v>
          </cell>
          <cell r="S43">
            <v>4754.700461952265</v>
          </cell>
          <cell r="T43">
            <v>4666.3336086622176</v>
          </cell>
          <cell r="U43">
            <v>4608.486010397487</v>
          </cell>
          <cell r="V43">
            <v>4527.1108192535758</v>
          </cell>
          <cell r="Z43">
            <v>2200</v>
          </cell>
          <cell r="AA43">
            <v>2136.6836339477763</v>
          </cell>
          <cell r="AB43">
            <v>2084.999058245357</v>
          </cell>
          <cell r="AC43">
            <v>2043.7023010273365</v>
          </cell>
          <cell r="AD43">
            <v>2011.5882400116079</v>
          </cell>
          <cell r="AE43">
            <v>1987.4944134665759</v>
          </cell>
          <cell r="AF43">
            <v>1970.3048155224362</v>
          </cell>
          <cell r="AG43">
            <v>1958.9537479985042</v>
          </cell>
          <cell r="AH43">
            <v>1952.4295952209338</v>
          </cell>
          <cell r="AI43">
            <v>1949.7786685301021</v>
          </cell>
          <cell r="AJ43">
            <v>1950.1089908370889</v>
          </cell>
          <cell r="AK43">
            <v>1952.5941390509229</v>
          </cell>
          <cell r="AL43">
            <v>1956.4770281693798</v>
          </cell>
          <cell r="AM43">
            <v>1961.0737486992609</v>
          </cell>
          <cell r="AN43">
            <v>1965.7773693722877</v>
          </cell>
          <cell r="AO43">
            <v>1970.0617449103042</v>
          </cell>
          <cell r="AP43">
            <v>1973.4853487349305</v>
          </cell>
          <cell r="AQ43">
            <v>1975.6950586093071</v>
          </cell>
          <cell r="AR43">
            <v>1976.4300006952387</v>
          </cell>
        </row>
        <row r="44">
          <cell r="B44" t="str">
            <v>50 kW</v>
          </cell>
          <cell r="X44" t="str">
            <v>1500 kW</v>
          </cell>
        </row>
        <row r="50">
          <cell r="D50">
            <v>5660</v>
          </cell>
          <cell r="E50">
            <v>5544.2096201384102</v>
          </cell>
          <cell r="F50">
            <v>5447.2012023963644</v>
          </cell>
          <cell r="G50">
            <v>5342.3145415405879</v>
          </cell>
          <cell r="H50">
            <v>5282.1515477439161</v>
          </cell>
          <cell r="I50">
            <v>5195.691406730487</v>
          </cell>
          <cell r="J50">
            <v>5081.7418761462186</v>
          </cell>
          <cell r="K50">
            <v>5028.5799824531114</v>
          </cell>
          <cell r="L50">
            <v>4951.6369639939712</v>
          </cell>
          <cell r="M50">
            <v>4845.0124684958064</v>
          </cell>
          <cell r="N50">
            <v>4783.6130243373018</v>
          </cell>
          <cell r="O50">
            <v>4715.24804306027</v>
          </cell>
          <cell r="P50">
            <v>4620.0549756922228</v>
          </cell>
          <cell r="Q50">
            <v>4547.3138709023497</v>
          </cell>
          <cell r="R50">
            <v>4486.6727182127643</v>
          </cell>
          <cell r="S50">
            <v>4401.7913519430949</v>
          </cell>
          <cell r="T50">
            <v>4319.6972882363343</v>
          </cell>
          <cell r="U50">
            <v>4266.0038576270863</v>
          </cell>
          <cell r="V50">
            <v>4190.4161005516471</v>
          </cell>
        </row>
        <row r="51">
          <cell r="B51" t="str">
            <v>100 kW</v>
          </cell>
        </row>
      </sheetData>
      <sheetData sheetId="10"/>
      <sheetData sheetId="11"/>
      <sheetData sheetId="12"/>
      <sheetData sheetId="13"/>
      <sheetData sheetId="14"/>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7" sqref="D7"/>
    </sheetView>
  </sheetViews>
  <sheetFormatPr defaultColWidth="9.19921875" defaultRowHeight="15" x14ac:dyDescent="0.35"/>
  <cols>
    <col min="1" max="1" width="10.296875" style="6" customWidth="1"/>
    <col min="2" max="2" width="3.5" style="49" customWidth="1"/>
    <col min="3" max="3" width="35.69921875" style="6"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50" customWidth="1"/>
    <col min="12" max="12" width="7.19921875" style="50" customWidth="1"/>
    <col min="13" max="13" width="4.296875" style="50" customWidth="1"/>
    <col min="14" max="14" width="3" style="50" customWidth="1"/>
    <col min="15" max="16" width="5" style="50" customWidth="1"/>
    <col min="17" max="17" width="2.19921875" style="50" customWidth="1"/>
    <col min="18" max="18" width="3.5" style="50" customWidth="1"/>
    <col min="19" max="29" width="9.19921875" style="50"/>
    <col min="30" max="45" width="9.19921875" style="49"/>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4"/>
      <c r="C7" s="21" t="s">
        <v>1</v>
      </c>
      <c r="D7" s="424" t="s">
        <v>388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4"/>
      <c r="C8" s="25" t="s">
        <v>312</v>
      </c>
      <c r="D8" s="425"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4"/>
      <c r="C9" s="25" t="s">
        <v>5</v>
      </c>
      <c r="D9" s="425"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25"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5" t="s">
        <v>7</v>
      </c>
      <c r="D11" s="426"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9</v>
      </c>
      <c r="D12" s="426">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4" t="s">
        <v>11</v>
      </c>
      <c r="D13" s="425"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7" t="s">
        <v>13</v>
      </c>
      <c r="D14" s="426" t="s">
        <v>321</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7" t="s">
        <v>15</v>
      </c>
      <c r="D15" s="426"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17</v>
      </c>
      <c r="D16" s="426"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27" t="s">
        <v>18</v>
      </c>
      <c r="D17" s="426"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27" t="s">
        <v>19</v>
      </c>
      <c r="D18" s="426" t="s">
        <v>363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27" t="s">
        <v>20</v>
      </c>
      <c r="D19" s="426" t="s">
        <v>363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28" t="s">
        <v>21</v>
      </c>
      <c r="D20" s="426" t="s">
        <v>363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28" t="s">
        <v>22</v>
      </c>
      <c r="D21" s="426" t="s">
        <v>23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28" t="s">
        <v>24</v>
      </c>
      <c r="D22" s="426"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28" t="s">
        <v>25</v>
      </c>
      <c r="D23" s="426"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27" t="s">
        <v>26</v>
      </c>
      <c r="D24" s="426"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thickBot="1" x14ac:dyDescent="0.4">
      <c r="A25" s="1"/>
      <c r="B25" s="1"/>
      <c r="C25" s="32" t="s">
        <v>28</v>
      </c>
      <c r="D25" s="427">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5">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5">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5">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5">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5">
      <c r="A30" s="1"/>
      <c r="B30" s="1"/>
      <c r="C30" s="210"/>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5">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t="s">
        <v>317</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318</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423"/>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0.5</v>
      </c>
      <c r="F230" s="3"/>
      <c r="G230" s="3"/>
      <c r="H230" s="3"/>
      <c r="I230" s="3"/>
      <c r="J230" s="3" t="s">
        <v>319</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0.6</v>
      </c>
      <c r="F231" s="3"/>
      <c r="G231" s="3"/>
      <c r="H231" s="3"/>
      <c r="I231" s="3"/>
      <c r="J231" s="3" t="s">
        <v>320</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0.7</v>
      </c>
      <c r="F232" s="3"/>
      <c r="G232" s="3"/>
      <c r="H232" s="3"/>
      <c r="I232" s="3"/>
      <c r="J232" s="3" t="s">
        <v>321</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0.8</v>
      </c>
      <c r="F233" s="3"/>
      <c r="G233" s="3"/>
      <c r="H233" s="3"/>
      <c r="I233" s="3"/>
      <c r="J233" s="3" t="s">
        <v>322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0.9</v>
      </c>
      <c r="F234" s="3"/>
      <c r="G234" s="3"/>
      <c r="H234" s="3"/>
      <c r="I234" s="3"/>
      <c r="J234" s="3" t="s">
        <v>323</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3" t="s">
        <v>363</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56"/>
      <c r="J244" s="423" t="s">
        <v>362</v>
      </c>
      <c r="K244" s="611"/>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56"/>
      <c r="J245" s="423" t="s">
        <v>365</v>
      </c>
      <c r="K245" s="42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3" t="s">
        <v>366</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3" t="s">
        <v>364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3" t="s">
        <v>361</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49"/>
      <c r="C1244" s="49"/>
      <c r="D1244" s="49"/>
      <c r="E1244" s="49"/>
      <c r="G1244" s="5"/>
      <c r="H1244" s="5"/>
    </row>
    <row r="1245" spans="1:50" x14ac:dyDescent="0.35">
      <c r="A1245" s="49"/>
      <c r="E1245" s="49"/>
      <c r="G1245" s="5"/>
      <c r="H1245" s="5"/>
    </row>
    <row r="1246" spans="1:50" x14ac:dyDescent="0.35">
      <c r="A1246" s="49"/>
      <c r="E1246" s="49"/>
    </row>
    <row r="1247" spans="1:50" x14ac:dyDescent="0.35">
      <c r="A1247" s="49"/>
    </row>
    <row r="1248" spans="1:50" x14ac:dyDescent="0.35">
      <c r="A1248" s="49"/>
    </row>
    <row r="1249" spans="1:1" x14ac:dyDescent="0.35">
      <c r="A1249" s="49"/>
    </row>
    <row r="1250" spans="1:1" x14ac:dyDescent="0.35">
      <c r="A1250" s="49"/>
    </row>
    <row r="1251" spans="1:1" x14ac:dyDescent="0.35">
      <c r="A1251" s="49"/>
    </row>
    <row r="1252" spans="1:1" x14ac:dyDescent="0.35">
      <c r="A1252" s="49"/>
    </row>
    <row r="1253" spans="1:1" x14ac:dyDescent="0.35">
      <c r="A1253" s="49"/>
    </row>
    <row r="1254" spans="1:1" x14ac:dyDescent="0.35">
      <c r="A1254" s="49"/>
    </row>
    <row r="1255" spans="1:1" x14ac:dyDescent="0.35">
      <c r="A1255" s="49"/>
    </row>
    <row r="1256" spans="1:1" x14ac:dyDescent="0.35">
      <c r="A1256" s="49"/>
    </row>
    <row r="1257" spans="1:1" x14ac:dyDescent="0.35">
      <c r="A1257" s="49"/>
    </row>
    <row r="1258" spans="1:1" x14ac:dyDescent="0.35">
      <c r="A1258" s="49"/>
    </row>
    <row r="1259" spans="1:1" x14ac:dyDescent="0.35">
      <c r="A1259" s="49"/>
    </row>
    <row r="1260" spans="1:1" x14ac:dyDescent="0.35">
      <c r="A1260" s="49"/>
    </row>
    <row r="1261" spans="1:1" x14ac:dyDescent="0.35">
      <c r="A1261" s="49"/>
    </row>
    <row r="1262" spans="1:1" x14ac:dyDescent="0.35">
      <c r="A1262" s="49"/>
    </row>
    <row r="1263" spans="1:1" x14ac:dyDescent="0.35">
      <c r="A1263" s="49"/>
    </row>
    <row r="1264" spans="1:1" x14ac:dyDescent="0.35">
      <c r="A1264" s="49"/>
    </row>
    <row r="1265" spans="1:1" x14ac:dyDescent="0.35">
      <c r="A1265" s="49"/>
    </row>
    <row r="1266" spans="1:1" x14ac:dyDescent="0.35">
      <c r="A1266" s="49"/>
    </row>
    <row r="1267" spans="1:1" x14ac:dyDescent="0.35">
      <c r="A1267" s="49"/>
    </row>
    <row r="1268" spans="1:1" x14ac:dyDescent="0.35">
      <c r="A1268" s="49"/>
    </row>
    <row r="1269" spans="1:1" x14ac:dyDescent="0.35">
      <c r="A1269" s="49"/>
    </row>
    <row r="1270" spans="1:1" x14ac:dyDescent="0.35">
      <c r="A1270" s="49"/>
    </row>
    <row r="1271" spans="1:1" x14ac:dyDescent="0.35">
      <c r="A1271" s="49"/>
    </row>
    <row r="1272" spans="1:1" x14ac:dyDescent="0.35">
      <c r="A1272" s="49"/>
    </row>
    <row r="1273" spans="1:1" x14ac:dyDescent="0.35">
      <c r="A1273" s="49"/>
    </row>
    <row r="1274" spans="1:1" x14ac:dyDescent="0.35">
      <c r="A1274" s="49"/>
    </row>
    <row r="1275" spans="1:1" x14ac:dyDescent="0.35">
      <c r="A1275" s="49"/>
    </row>
    <row r="1276" spans="1:1" x14ac:dyDescent="0.35">
      <c r="A1276" s="49"/>
    </row>
    <row r="1277" spans="1:1" x14ac:dyDescent="0.35">
      <c r="A1277" s="49"/>
    </row>
    <row r="1278" spans="1:1" x14ac:dyDescent="0.35">
      <c r="A1278" s="49"/>
    </row>
    <row r="1279" spans="1:1" x14ac:dyDescent="0.35">
      <c r="A1279" s="49"/>
    </row>
    <row r="1280" spans="1:1" x14ac:dyDescent="0.35">
      <c r="A1280" s="49"/>
    </row>
    <row r="1281" spans="1:1" x14ac:dyDescent="0.35">
      <c r="A1281" s="49"/>
    </row>
    <row r="1282" spans="1:1" x14ac:dyDescent="0.35">
      <c r="A1282" s="49"/>
    </row>
    <row r="1283" spans="1:1" x14ac:dyDescent="0.35">
      <c r="A1283" s="49"/>
    </row>
    <row r="1284" spans="1:1" x14ac:dyDescent="0.35">
      <c r="A1284" s="49"/>
    </row>
    <row r="1285" spans="1:1" x14ac:dyDescent="0.35">
      <c r="A1285" s="49"/>
    </row>
    <row r="1286" spans="1:1" x14ac:dyDescent="0.35">
      <c r="A1286" s="49"/>
    </row>
    <row r="1287" spans="1:1" x14ac:dyDescent="0.35">
      <c r="A1287" s="49"/>
    </row>
    <row r="1288" spans="1:1" x14ac:dyDescent="0.35">
      <c r="A1288" s="49"/>
    </row>
    <row r="1289" spans="1:1" x14ac:dyDescent="0.35">
      <c r="A1289" s="49"/>
    </row>
    <row r="1290" spans="1:1" x14ac:dyDescent="0.35">
      <c r="A1290" s="49"/>
    </row>
    <row r="1291" spans="1:1" x14ac:dyDescent="0.35">
      <c r="A1291" s="49"/>
    </row>
    <row r="1292" spans="1:1" x14ac:dyDescent="0.35">
      <c r="A1292" s="49"/>
    </row>
    <row r="1293" spans="1:1" x14ac:dyDescent="0.35">
      <c r="A1293" s="49"/>
    </row>
    <row r="1294" spans="1:1" x14ac:dyDescent="0.35">
      <c r="A1294" s="49"/>
    </row>
    <row r="1295" spans="1:1" x14ac:dyDescent="0.35">
      <c r="A1295" s="49"/>
    </row>
    <row r="1296" spans="1:1" x14ac:dyDescent="0.35">
      <c r="A1296" s="49"/>
    </row>
    <row r="1297" spans="1:1" x14ac:dyDescent="0.35">
      <c r="A1297" s="49"/>
    </row>
    <row r="1298" spans="1:1" x14ac:dyDescent="0.35">
      <c r="A1298" s="49"/>
    </row>
    <row r="1299" spans="1:1" x14ac:dyDescent="0.35">
      <c r="A1299" s="49"/>
    </row>
    <row r="1300" spans="1:1" x14ac:dyDescent="0.35">
      <c r="A1300" s="49"/>
    </row>
    <row r="1301" spans="1:1" x14ac:dyDescent="0.35">
      <c r="A1301" s="49"/>
    </row>
    <row r="1302" spans="1:1" x14ac:dyDescent="0.35">
      <c r="A1302" s="49"/>
    </row>
    <row r="1303" spans="1:1" x14ac:dyDescent="0.35">
      <c r="A1303" s="49"/>
    </row>
    <row r="1304" spans="1:1" x14ac:dyDescent="0.35">
      <c r="A1304" s="49"/>
    </row>
    <row r="1305" spans="1:1" x14ac:dyDescent="0.35">
      <c r="A1305" s="49"/>
    </row>
    <row r="1306" spans="1:1" x14ac:dyDescent="0.35">
      <c r="A1306" s="49"/>
    </row>
    <row r="1307" spans="1:1" x14ac:dyDescent="0.35">
      <c r="A1307" s="49"/>
    </row>
    <row r="1308" spans="1:1" x14ac:dyDescent="0.35">
      <c r="A1308" s="49"/>
    </row>
    <row r="1309" spans="1:1" x14ac:dyDescent="0.35">
      <c r="A1309" s="49"/>
    </row>
    <row r="1310" spans="1:1" x14ac:dyDescent="0.35">
      <c r="A1310" s="49"/>
    </row>
    <row r="1311" spans="1:1" x14ac:dyDescent="0.35">
      <c r="A1311" s="49"/>
    </row>
    <row r="1312" spans="1:1" x14ac:dyDescent="0.35">
      <c r="A1312" s="49"/>
    </row>
    <row r="1313" spans="1:1" x14ac:dyDescent="0.35">
      <c r="A1313" s="49"/>
    </row>
    <row r="1314" spans="1:1" x14ac:dyDescent="0.35">
      <c r="A1314" s="49"/>
    </row>
    <row r="1315" spans="1:1" x14ac:dyDescent="0.35">
      <c r="A1315" s="49"/>
    </row>
    <row r="1316" spans="1:1" x14ac:dyDescent="0.35">
      <c r="A1316" s="49"/>
    </row>
    <row r="1317" spans="1:1" x14ac:dyDescent="0.35">
      <c r="A1317" s="49"/>
    </row>
    <row r="1318" spans="1:1" x14ac:dyDescent="0.35">
      <c r="A1318" s="49"/>
    </row>
    <row r="1319" spans="1:1" x14ac:dyDescent="0.35">
      <c r="A1319" s="49"/>
    </row>
    <row r="1320" spans="1:1" x14ac:dyDescent="0.35">
      <c r="A1320" s="49"/>
    </row>
    <row r="1321" spans="1:1" x14ac:dyDescent="0.35">
      <c r="A1321" s="49"/>
    </row>
    <row r="1322" spans="1:1" x14ac:dyDescent="0.35">
      <c r="A1322" s="49"/>
    </row>
    <row r="1323" spans="1:1" x14ac:dyDescent="0.35">
      <c r="A1323" s="49"/>
    </row>
    <row r="1324" spans="1:1" x14ac:dyDescent="0.35">
      <c r="A1324" s="49"/>
    </row>
    <row r="1325" spans="1:1" x14ac:dyDescent="0.35">
      <c r="A1325" s="49"/>
    </row>
    <row r="1326" spans="1:1" x14ac:dyDescent="0.35">
      <c r="A1326" s="49"/>
    </row>
    <row r="1327" spans="1:1" x14ac:dyDescent="0.35">
      <c r="A1327" s="49"/>
    </row>
    <row r="1328" spans="1:1" x14ac:dyDescent="0.35">
      <c r="A1328" s="49"/>
    </row>
    <row r="1329" spans="1:1" x14ac:dyDescent="0.35">
      <c r="A1329" s="49"/>
    </row>
    <row r="1330" spans="1:1" x14ac:dyDescent="0.35">
      <c r="A1330" s="49"/>
    </row>
    <row r="1331" spans="1:1" x14ac:dyDescent="0.35">
      <c r="A1331" s="49"/>
    </row>
    <row r="1332" spans="1:1" x14ac:dyDescent="0.35">
      <c r="A1332" s="49"/>
    </row>
    <row r="1333" spans="1:1" x14ac:dyDescent="0.35">
      <c r="A1333" s="49"/>
    </row>
    <row r="1334" spans="1:1" x14ac:dyDescent="0.35">
      <c r="A1334" s="49"/>
    </row>
    <row r="1335" spans="1:1" x14ac:dyDescent="0.35">
      <c r="A1335" s="49"/>
    </row>
    <row r="1336" spans="1:1" x14ac:dyDescent="0.35">
      <c r="A1336" s="49"/>
    </row>
    <row r="1337" spans="1:1" x14ac:dyDescent="0.35">
      <c r="A1337" s="49"/>
    </row>
    <row r="1338" spans="1:1" x14ac:dyDescent="0.35">
      <c r="A1338" s="49"/>
    </row>
    <row r="1339" spans="1:1" x14ac:dyDescent="0.35">
      <c r="A1339" s="49"/>
    </row>
    <row r="1340" spans="1:1" x14ac:dyDescent="0.35">
      <c r="A1340" s="49"/>
    </row>
    <row r="1341" spans="1:1" x14ac:dyDescent="0.35">
      <c r="A1341" s="49"/>
    </row>
    <row r="1342" spans="1:1" x14ac:dyDescent="0.35">
      <c r="A1342" s="49"/>
    </row>
    <row r="1343" spans="1:1" x14ac:dyDescent="0.35">
      <c r="A1343" s="49"/>
    </row>
    <row r="1344" spans="1:1" x14ac:dyDescent="0.35">
      <c r="A1344" s="49"/>
    </row>
    <row r="1345" spans="1:1" x14ac:dyDescent="0.35">
      <c r="A1345" s="49"/>
    </row>
    <row r="1346" spans="1:1" x14ac:dyDescent="0.35">
      <c r="A1346" s="49"/>
    </row>
    <row r="1347" spans="1:1" x14ac:dyDescent="0.35">
      <c r="A1347" s="49"/>
    </row>
    <row r="1348" spans="1:1" x14ac:dyDescent="0.35">
      <c r="A1348" s="49"/>
    </row>
    <row r="1349" spans="1:1" x14ac:dyDescent="0.35">
      <c r="A1349" s="49"/>
    </row>
    <row r="1350" spans="1:1" x14ac:dyDescent="0.35">
      <c r="A1350" s="49"/>
    </row>
    <row r="1351" spans="1:1" x14ac:dyDescent="0.35">
      <c r="A1351" s="49"/>
    </row>
    <row r="1352" spans="1:1" x14ac:dyDescent="0.35">
      <c r="A1352" s="49"/>
    </row>
    <row r="1353" spans="1:1" x14ac:dyDescent="0.35">
      <c r="A1353" s="49"/>
    </row>
    <row r="1354" spans="1:1" x14ac:dyDescent="0.35">
      <c r="A1354" s="49"/>
    </row>
    <row r="1355" spans="1:1" x14ac:dyDescent="0.35">
      <c r="A1355" s="49"/>
    </row>
    <row r="1356" spans="1:1" x14ac:dyDescent="0.35">
      <c r="A1356" s="49"/>
    </row>
    <row r="1357" spans="1:1" x14ac:dyDescent="0.35">
      <c r="A1357" s="49"/>
    </row>
    <row r="1358" spans="1:1" x14ac:dyDescent="0.35">
      <c r="A1358" s="49"/>
    </row>
    <row r="1359" spans="1:1" x14ac:dyDescent="0.35">
      <c r="A1359" s="49"/>
    </row>
    <row r="1360" spans="1:1" x14ac:dyDescent="0.35">
      <c r="A1360" s="49"/>
    </row>
    <row r="1361" spans="1:1" x14ac:dyDescent="0.35">
      <c r="A1361" s="49"/>
    </row>
    <row r="1362" spans="1:1" x14ac:dyDescent="0.35">
      <c r="A1362" s="49"/>
    </row>
    <row r="1363" spans="1:1" x14ac:dyDescent="0.35">
      <c r="A1363" s="49"/>
    </row>
    <row r="1364" spans="1:1" x14ac:dyDescent="0.35">
      <c r="A1364" s="49"/>
    </row>
    <row r="1365" spans="1:1" x14ac:dyDescent="0.35">
      <c r="A1365" s="49"/>
    </row>
    <row r="1366" spans="1:1" x14ac:dyDescent="0.35">
      <c r="A1366" s="49"/>
    </row>
    <row r="1367" spans="1:1" x14ac:dyDescent="0.35">
      <c r="A1367" s="49"/>
    </row>
    <row r="1368" spans="1:1" x14ac:dyDescent="0.35">
      <c r="A1368" s="49"/>
    </row>
    <row r="1369" spans="1:1" x14ac:dyDescent="0.35">
      <c r="A1369" s="49"/>
    </row>
    <row r="1370" spans="1:1" x14ac:dyDescent="0.35">
      <c r="A1370" s="49"/>
    </row>
    <row r="1371" spans="1:1" x14ac:dyDescent="0.35">
      <c r="A1371" s="49"/>
    </row>
    <row r="1372" spans="1:1" x14ac:dyDescent="0.35">
      <c r="A1372" s="49"/>
    </row>
    <row r="1373" spans="1:1" x14ac:dyDescent="0.35">
      <c r="A1373" s="49"/>
    </row>
    <row r="1374" spans="1:1" x14ac:dyDescent="0.35">
      <c r="A1374" s="49"/>
    </row>
    <row r="1375" spans="1:1" x14ac:dyDescent="0.35">
      <c r="A1375" s="49"/>
    </row>
    <row r="1376" spans="1:1" x14ac:dyDescent="0.35">
      <c r="A1376" s="49"/>
    </row>
    <row r="1377" spans="1:1" x14ac:dyDescent="0.35">
      <c r="A1377" s="49"/>
    </row>
    <row r="1378" spans="1:1" x14ac:dyDescent="0.35">
      <c r="A1378" s="49"/>
    </row>
    <row r="1379" spans="1:1" x14ac:dyDescent="0.35">
      <c r="A1379" s="49"/>
    </row>
    <row r="1380" spans="1:1" x14ac:dyDescent="0.35">
      <c r="A1380" s="49"/>
    </row>
    <row r="1381" spans="1:1" x14ac:dyDescent="0.35">
      <c r="A1381" s="49"/>
    </row>
    <row r="1382" spans="1:1" x14ac:dyDescent="0.35">
      <c r="A1382" s="49"/>
    </row>
    <row r="1383" spans="1:1" x14ac:dyDescent="0.35">
      <c r="A1383" s="49"/>
    </row>
    <row r="1384" spans="1:1" x14ac:dyDescent="0.35">
      <c r="A1384" s="49"/>
    </row>
    <row r="1385" spans="1:1" x14ac:dyDescent="0.35">
      <c r="A1385" s="49"/>
    </row>
    <row r="1386" spans="1:1" x14ac:dyDescent="0.35">
      <c r="A1386" s="49"/>
    </row>
    <row r="1387" spans="1:1" x14ac:dyDescent="0.35">
      <c r="A1387" s="49"/>
    </row>
    <row r="1388" spans="1:1" x14ac:dyDescent="0.35">
      <c r="A1388" s="49"/>
    </row>
    <row r="1389" spans="1:1" x14ac:dyDescent="0.35">
      <c r="A1389" s="49"/>
    </row>
    <row r="1390" spans="1:1" x14ac:dyDescent="0.35">
      <c r="A1390" s="49"/>
    </row>
    <row r="1391" spans="1:1" x14ac:dyDescent="0.35">
      <c r="A1391" s="49"/>
    </row>
    <row r="1392" spans="1:1" x14ac:dyDescent="0.35">
      <c r="A1392" s="49"/>
    </row>
    <row r="1393" spans="1:1" x14ac:dyDescent="0.35">
      <c r="A1393" s="49"/>
    </row>
    <row r="1394" spans="1:1" x14ac:dyDescent="0.35">
      <c r="A1394" s="49"/>
    </row>
    <row r="1395" spans="1:1" x14ac:dyDescent="0.35">
      <c r="A1395" s="49"/>
    </row>
    <row r="1396" spans="1:1" x14ac:dyDescent="0.35">
      <c r="A1396" s="49"/>
    </row>
    <row r="1397" spans="1:1" x14ac:dyDescent="0.35">
      <c r="A1397" s="49"/>
    </row>
    <row r="1398" spans="1:1" x14ac:dyDescent="0.35">
      <c r="A1398" s="49"/>
    </row>
    <row r="1399" spans="1:1" x14ac:dyDescent="0.35">
      <c r="A1399" s="49"/>
    </row>
    <row r="1400" spans="1:1" x14ac:dyDescent="0.35">
      <c r="A1400" s="49"/>
    </row>
    <row r="1401" spans="1:1" x14ac:dyDescent="0.35">
      <c r="A1401" s="49"/>
    </row>
    <row r="1402" spans="1:1" x14ac:dyDescent="0.35">
      <c r="A1402" s="49"/>
    </row>
    <row r="1403" spans="1:1" x14ac:dyDescent="0.35">
      <c r="A1403" s="49"/>
    </row>
    <row r="1404" spans="1:1" x14ac:dyDescent="0.35">
      <c r="A1404" s="49"/>
    </row>
    <row r="1405" spans="1:1" x14ac:dyDescent="0.35">
      <c r="A1405" s="49"/>
    </row>
    <row r="1406" spans="1:1" x14ac:dyDescent="0.35">
      <c r="A1406" s="49"/>
    </row>
    <row r="1407" spans="1:1" x14ac:dyDescent="0.35">
      <c r="A1407" s="49"/>
    </row>
    <row r="1408" spans="1:1" x14ac:dyDescent="0.35">
      <c r="A1408" s="49"/>
    </row>
    <row r="1409" spans="1:1" x14ac:dyDescent="0.35">
      <c r="A1409" s="49"/>
    </row>
    <row r="1410" spans="1:1" x14ac:dyDescent="0.35">
      <c r="A1410" s="49"/>
    </row>
    <row r="1411" spans="1:1" x14ac:dyDescent="0.35">
      <c r="A1411" s="49"/>
    </row>
    <row r="1412" spans="1:1" x14ac:dyDescent="0.35">
      <c r="A1412" s="49"/>
    </row>
    <row r="1413" spans="1:1" x14ac:dyDescent="0.35">
      <c r="A1413" s="49"/>
    </row>
    <row r="1414" spans="1:1" x14ac:dyDescent="0.35">
      <c r="A1414" s="49"/>
    </row>
    <row r="1415" spans="1:1" x14ac:dyDescent="0.35">
      <c r="A1415" s="49"/>
    </row>
    <row r="1416" spans="1:1" x14ac:dyDescent="0.35">
      <c r="A1416" s="49"/>
    </row>
    <row r="1417" spans="1:1" x14ac:dyDescent="0.35">
      <c r="A1417" s="49"/>
    </row>
    <row r="1418" spans="1:1" x14ac:dyDescent="0.35">
      <c r="A1418" s="49"/>
    </row>
    <row r="1419" spans="1:1" x14ac:dyDescent="0.35">
      <c r="A1419" s="49"/>
    </row>
    <row r="1420" spans="1:1" x14ac:dyDescent="0.35">
      <c r="A1420" s="49"/>
    </row>
    <row r="1421" spans="1:1" x14ac:dyDescent="0.35">
      <c r="A1421" s="49"/>
    </row>
    <row r="1422" spans="1:1" x14ac:dyDescent="0.35">
      <c r="A1422" s="49"/>
    </row>
    <row r="1423" spans="1:1" x14ac:dyDescent="0.35">
      <c r="A1423" s="49"/>
    </row>
    <row r="1424" spans="1:1" x14ac:dyDescent="0.35">
      <c r="A1424" s="49"/>
    </row>
    <row r="1425" spans="1:1" x14ac:dyDescent="0.35">
      <c r="A1425" s="49"/>
    </row>
    <row r="1426" spans="1:1" x14ac:dyDescent="0.35">
      <c r="A1426" s="49"/>
    </row>
    <row r="1427" spans="1:1" x14ac:dyDescent="0.35">
      <c r="A1427" s="49"/>
    </row>
    <row r="1428" spans="1:1" x14ac:dyDescent="0.35">
      <c r="A1428" s="49"/>
    </row>
    <row r="1429" spans="1:1" x14ac:dyDescent="0.35">
      <c r="A1429" s="49"/>
    </row>
    <row r="1430" spans="1:1" x14ac:dyDescent="0.35">
      <c r="A1430" s="49"/>
    </row>
    <row r="1431" spans="1:1" x14ac:dyDescent="0.35">
      <c r="A1431" s="49"/>
    </row>
    <row r="1432" spans="1:1" x14ac:dyDescent="0.35">
      <c r="A1432" s="49"/>
    </row>
    <row r="1433" spans="1:1" x14ac:dyDescent="0.35">
      <c r="A1433" s="49"/>
    </row>
    <row r="1434" spans="1:1" x14ac:dyDescent="0.35">
      <c r="A1434" s="49"/>
    </row>
    <row r="1435" spans="1:1" x14ac:dyDescent="0.35">
      <c r="A1435" s="49"/>
    </row>
    <row r="1436" spans="1:1" x14ac:dyDescent="0.35">
      <c r="A1436" s="49"/>
    </row>
    <row r="1437" spans="1:1" x14ac:dyDescent="0.35">
      <c r="A1437" s="49"/>
    </row>
    <row r="1438" spans="1:1" x14ac:dyDescent="0.35">
      <c r="A1438" s="49"/>
    </row>
    <row r="1439" spans="1:1" x14ac:dyDescent="0.35">
      <c r="A1439" s="49"/>
    </row>
    <row r="1440" spans="1:1" x14ac:dyDescent="0.35">
      <c r="A1440" s="49"/>
    </row>
    <row r="1441" spans="1:1" x14ac:dyDescent="0.35">
      <c r="A1441" s="49"/>
    </row>
    <row r="1442" spans="1:1" x14ac:dyDescent="0.35">
      <c r="A1442" s="49"/>
    </row>
    <row r="1443" spans="1:1" x14ac:dyDescent="0.35">
      <c r="A1443" s="49"/>
    </row>
    <row r="1444" spans="1:1" x14ac:dyDescent="0.35">
      <c r="A1444" s="49"/>
    </row>
    <row r="1445" spans="1:1" x14ac:dyDescent="0.35">
      <c r="A1445" s="49"/>
    </row>
    <row r="1446" spans="1:1" x14ac:dyDescent="0.35">
      <c r="A1446" s="49"/>
    </row>
    <row r="1447" spans="1:1" x14ac:dyDescent="0.35">
      <c r="A1447" s="49"/>
    </row>
    <row r="1448" spans="1:1" x14ac:dyDescent="0.35">
      <c r="A1448" s="49"/>
    </row>
    <row r="1449" spans="1:1" x14ac:dyDescent="0.35">
      <c r="A1449" s="49"/>
    </row>
    <row r="1450" spans="1:1" x14ac:dyDescent="0.35">
      <c r="A1450" s="49"/>
    </row>
    <row r="1451" spans="1:1" x14ac:dyDescent="0.35">
      <c r="A1451" s="49"/>
    </row>
    <row r="1452" spans="1:1" x14ac:dyDescent="0.35">
      <c r="A1452" s="49"/>
    </row>
    <row r="1453" spans="1:1" x14ac:dyDescent="0.35">
      <c r="A1453" s="49"/>
    </row>
    <row r="1454" spans="1:1" x14ac:dyDescent="0.35">
      <c r="A1454" s="49"/>
    </row>
    <row r="1455" spans="1:1" x14ac:dyDescent="0.35">
      <c r="A1455" s="49"/>
    </row>
    <row r="1456" spans="1:1" x14ac:dyDescent="0.35">
      <c r="A1456" s="49"/>
    </row>
    <row r="1457" spans="1:1" x14ac:dyDescent="0.35">
      <c r="A1457" s="49"/>
    </row>
    <row r="1458" spans="1:1" x14ac:dyDescent="0.35">
      <c r="A1458" s="49"/>
    </row>
    <row r="1459" spans="1:1" x14ac:dyDescent="0.35">
      <c r="A1459" s="49"/>
    </row>
    <row r="1460" spans="1:1" x14ac:dyDescent="0.35">
      <c r="A1460" s="49"/>
    </row>
    <row r="1461" spans="1:1" x14ac:dyDescent="0.35">
      <c r="A1461" s="49"/>
    </row>
    <row r="1462" spans="1:1" x14ac:dyDescent="0.35">
      <c r="A1462" s="49"/>
    </row>
    <row r="1463" spans="1:1" x14ac:dyDescent="0.35">
      <c r="A1463" s="49"/>
    </row>
    <row r="1464" spans="1:1" x14ac:dyDescent="0.35">
      <c r="A1464" s="49"/>
    </row>
    <row r="1465" spans="1:1" x14ac:dyDescent="0.35">
      <c r="A1465" s="49"/>
    </row>
    <row r="1466" spans="1:1" x14ac:dyDescent="0.35">
      <c r="A1466" s="49"/>
    </row>
    <row r="1467" spans="1:1" x14ac:dyDescent="0.35">
      <c r="A1467" s="49"/>
    </row>
    <row r="1468" spans="1:1" x14ac:dyDescent="0.35">
      <c r="A1468" s="49"/>
    </row>
    <row r="1469" spans="1:1" x14ac:dyDescent="0.35">
      <c r="A1469" s="49"/>
    </row>
    <row r="1470" spans="1:1" x14ac:dyDescent="0.35">
      <c r="A1470" s="49"/>
    </row>
    <row r="1471" spans="1:1" x14ac:dyDescent="0.35">
      <c r="A1471" s="49"/>
    </row>
    <row r="1472" spans="1:1" x14ac:dyDescent="0.35">
      <c r="A1472" s="49"/>
    </row>
    <row r="1473" spans="1:1" x14ac:dyDescent="0.35">
      <c r="A1473" s="49"/>
    </row>
    <row r="1474" spans="1:1" x14ac:dyDescent="0.35">
      <c r="A1474" s="49"/>
    </row>
    <row r="1475" spans="1:1" x14ac:dyDescent="0.35">
      <c r="A1475" s="49"/>
    </row>
    <row r="1476" spans="1:1" x14ac:dyDescent="0.35">
      <c r="A1476" s="49"/>
    </row>
    <row r="1477" spans="1:1" x14ac:dyDescent="0.35">
      <c r="A1477" s="49"/>
    </row>
    <row r="1478" spans="1:1" x14ac:dyDescent="0.35">
      <c r="A1478" s="49"/>
    </row>
    <row r="1479" spans="1:1" x14ac:dyDescent="0.35">
      <c r="A1479" s="49"/>
    </row>
    <row r="1480" spans="1:1" x14ac:dyDescent="0.35">
      <c r="A1480" s="49"/>
    </row>
    <row r="1481" spans="1:1" x14ac:dyDescent="0.35">
      <c r="A1481" s="49"/>
    </row>
    <row r="1482" spans="1:1" x14ac:dyDescent="0.35">
      <c r="A1482" s="49"/>
    </row>
    <row r="1483" spans="1:1" x14ac:dyDescent="0.35">
      <c r="A1483" s="49"/>
    </row>
    <row r="1484" spans="1:1" x14ac:dyDescent="0.35">
      <c r="A1484" s="49"/>
    </row>
    <row r="1485" spans="1:1" x14ac:dyDescent="0.35">
      <c r="A1485" s="49"/>
    </row>
    <row r="1486" spans="1:1" x14ac:dyDescent="0.35">
      <c r="A1486" s="49"/>
    </row>
    <row r="1487" spans="1:1" x14ac:dyDescent="0.35">
      <c r="A1487" s="49"/>
    </row>
    <row r="1488" spans="1:1" x14ac:dyDescent="0.35">
      <c r="A1488" s="49"/>
    </row>
    <row r="1489" spans="1:1" x14ac:dyDescent="0.35">
      <c r="A1489" s="49"/>
    </row>
    <row r="1490" spans="1:1" x14ac:dyDescent="0.35">
      <c r="A1490" s="49"/>
    </row>
    <row r="1491" spans="1:1" x14ac:dyDescent="0.35">
      <c r="A1491" s="49"/>
    </row>
    <row r="1492" spans="1:1" x14ac:dyDescent="0.35">
      <c r="A1492" s="49"/>
    </row>
    <row r="1493" spans="1:1" x14ac:dyDescent="0.35">
      <c r="A1493" s="49"/>
    </row>
    <row r="1494" spans="1:1" x14ac:dyDescent="0.35">
      <c r="A1494" s="49"/>
    </row>
    <row r="1495" spans="1:1" x14ac:dyDescent="0.35">
      <c r="A1495" s="49"/>
    </row>
    <row r="1496" spans="1:1" x14ac:dyDescent="0.35">
      <c r="A1496" s="49"/>
    </row>
    <row r="1497" spans="1:1" x14ac:dyDescent="0.35">
      <c r="A1497" s="49"/>
    </row>
    <row r="1498" spans="1:1" x14ac:dyDescent="0.35">
      <c r="A1498" s="49"/>
    </row>
    <row r="1499" spans="1:1" x14ac:dyDescent="0.35">
      <c r="A1499" s="49"/>
    </row>
    <row r="1500" spans="1:1" x14ac:dyDescent="0.35">
      <c r="A1500" s="49"/>
    </row>
    <row r="1501" spans="1:1" x14ac:dyDescent="0.35">
      <c r="A1501" s="49"/>
    </row>
    <row r="1502" spans="1:1" x14ac:dyDescent="0.35">
      <c r="A1502" s="49"/>
    </row>
    <row r="1503" spans="1:1" x14ac:dyDescent="0.35">
      <c r="A1503" s="49"/>
    </row>
    <row r="1504" spans="1:1" x14ac:dyDescent="0.35">
      <c r="A1504" s="49"/>
    </row>
    <row r="1505" spans="1:1" x14ac:dyDescent="0.35">
      <c r="A1505" s="49"/>
    </row>
    <row r="1506" spans="1:1" x14ac:dyDescent="0.35">
      <c r="A1506" s="49"/>
    </row>
    <row r="1507" spans="1:1" x14ac:dyDescent="0.35">
      <c r="A1507" s="49"/>
    </row>
    <row r="1508" spans="1:1" x14ac:dyDescent="0.35">
      <c r="A1508" s="49"/>
    </row>
    <row r="1509" spans="1:1" x14ac:dyDescent="0.35">
      <c r="A1509" s="49"/>
    </row>
    <row r="1510" spans="1:1" x14ac:dyDescent="0.35">
      <c r="A1510" s="49"/>
    </row>
    <row r="1511" spans="1:1" x14ac:dyDescent="0.35">
      <c r="A1511" s="49"/>
    </row>
    <row r="1512" spans="1:1" x14ac:dyDescent="0.35">
      <c r="A1512" s="49"/>
    </row>
    <row r="1513" spans="1:1" x14ac:dyDescent="0.35">
      <c r="A1513" s="49"/>
    </row>
    <row r="1514" spans="1:1" x14ac:dyDescent="0.35">
      <c r="A1514" s="49"/>
    </row>
    <row r="1515" spans="1:1" x14ac:dyDescent="0.35">
      <c r="A1515" s="49"/>
    </row>
    <row r="1516" spans="1:1" x14ac:dyDescent="0.35">
      <c r="A1516" s="49"/>
    </row>
    <row r="1517" spans="1:1" x14ac:dyDescent="0.35">
      <c r="A1517" s="49"/>
    </row>
    <row r="1518" spans="1:1" x14ac:dyDescent="0.35">
      <c r="A1518" s="49"/>
    </row>
    <row r="1519" spans="1:1" x14ac:dyDescent="0.35">
      <c r="A1519" s="49"/>
    </row>
    <row r="1520" spans="1:1" x14ac:dyDescent="0.35">
      <c r="A1520" s="49"/>
    </row>
    <row r="1521" spans="1:1" x14ac:dyDescent="0.35">
      <c r="A1521" s="49"/>
    </row>
    <row r="1522" spans="1:1" x14ac:dyDescent="0.35">
      <c r="A1522" s="49"/>
    </row>
    <row r="1523" spans="1:1" x14ac:dyDescent="0.35">
      <c r="A1523" s="49"/>
    </row>
    <row r="1524" spans="1:1" x14ac:dyDescent="0.35">
      <c r="A1524" s="49"/>
    </row>
    <row r="1525" spans="1:1" x14ac:dyDescent="0.35">
      <c r="A1525" s="49"/>
    </row>
    <row r="1526" spans="1:1" x14ac:dyDescent="0.35">
      <c r="A1526" s="49"/>
    </row>
    <row r="1527" spans="1:1" x14ac:dyDescent="0.35">
      <c r="A1527" s="49"/>
    </row>
    <row r="1528" spans="1:1" x14ac:dyDescent="0.35">
      <c r="A1528" s="49"/>
    </row>
    <row r="1529" spans="1:1" x14ac:dyDescent="0.35">
      <c r="A1529" s="49"/>
    </row>
    <row r="1530" spans="1:1" x14ac:dyDescent="0.35">
      <c r="A1530" s="49"/>
    </row>
    <row r="1531" spans="1:1" x14ac:dyDescent="0.35">
      <c r="A1531" s="49"/>
    </row>
    <row r="1532" spans="1:1" x14ac:dyDescent="0.35">
      <c r="A1532" s="49"/>
    </row>
    <row r="1533" spans="1:1" x14ac:dyDescent="0.35">
      <c r="A1533" s="49"/>
    </row>
    <row r="1534" spans="1:1" x14ac:dyDescent="0.35">
      <c r="A1534" s="49"/>
    </row>
    <row r="1535" spans="1:1" x14ac:dyDescent="0.35">
      <c r="A1535" s="49"/>
    </row>
    <row r="1536" spans="1:1" x14ac:dyDescent="0.35">
      <c r="A1536" s="49"/>
    </row>
    <row r="1537" spans="1:1" x14ac:dyDescent="0.35">
      <c r="A1537" s="49"/>
    </row>
    <row r="1538" spans="1:1" x14ac:dyDescent="0.35">
      <c r="A1538" s="49"/>
    </row>
    <row r="1539" spans="1:1" x14ac:dyDescent="0.35">
      <c r="A1539" s="49"/>
    </row>
    <row r="1540" spans="1:1" x14ac:dyDescent="0.35">
      <c r="A1540" s="49"/>
    </row>
    <row r="1541" spans="1:1" x14ac:dyDescent="0.35">
      <c r="A1541" s="49"/>
    </row>
    <row r="1542" spans="1:1" x14ac:dyDescent="0.35">
      <c r="A1542" s="49"/>
    </row>
    <row r="1543" spans="1:1" x14ac:dyDescent="0.35">
      <c r="A1543" s="49"/>
    </row>
    <row r="1544" spans="1:1" x14ac:dyDescent="0.35">
      <c r="A1544" s="49"/>
    </row>
    <row r="1545" spans="1:1" x14ac:dyDescent="0.35">
      <c r="A1545" s="49"/>
    </row>
    <row r="1546" spans="1:1" x14ac:dyDescent="0.35">
      <c r="A1546" s="49"/>
    </row>
    <row r="1547" spans="1:1" x14ac:dyDescent="0.35">
      <c r="A1547" s="49"/>
    </row>
    <row r="1548" spans="1:1" x14ac:dyDescent="0.35">
      <c r="A1548" s="49"/>
    </row>
    <row r="1549" spans="1:1" x14ac:dyDescent="0.35">
      <c r="A1549" s="49"/>
    </row>
    <row r="1550" spans="1:1" x14ac:dyDescent="0.35">
      <c r="A1550" s="49"/>
    </row>
    <row r="1551" spans="1:1" x14ac:dyDescent="0.35">
      <c r="A1551" s="49"/>
    </row>
    <row r="1552" spans="1:1" x14ac:dyDescent="0.35">
      <c r="A1552" s="49"/>
    </row>
    <row r="1553" spans="1:1" x14ac:dyDescent="0.35">
      <c r="A1553" s="49"/>
    </row>
    <row r="1554" spans="1:1" x14ac:dyDescent="0.35">
      <c r="A1554" s="49"/>
    </row>
    <row r="1555" spans="1:1" x14ac:dyDescent="0.35">
      <c r="A1555" s="49"/>
    </row>
    <row r="1556" spans="1:1" x14ac:dyDescent="0.35">
      <c r="A1556" s="49"/>
    </row>
    <row r="1557" spans="1:1" x14ac:dyDescent="0.35">
      <c r="A1557" s="49"/>
    </row>
    <row r="1558" spans="1:1" x14ac:dyDescent="0.35">
      <c r="A1558" s="49"/>
    </row>
    <row r="1559" spans="1:1" x14ac:dyDescent="0.35">
      <c r="A1559" s="49"/>
    </row>
    <row r="1560" spans="1:1" x14ac:dyDescent="0.35">
      <c r="A1560" s="49"/>
    </row>
    <row r="1561" spans="1:1" x14ac:dyDescent="0.35">
      <c r="A1561" s="49"/>
    </row>
    <row r="1562" spans="1:1" x14ac:dyDescent="0.35">
      <c r="A1562" s="49"/>
    </row>
    <row r="1563" spans="1:1" x14ac:dyDescent="0.35">
      <c r="A1563" s="49"/>
    </row>
    <row r="1564" spans="1:1" x14ac:dyDescent="0.35">
      <c r="A1564" s="49"/>
    </row>
    <row r="1565" spans="1:1" x14ac:dyDescent="0.35">
      <c r="A1565" s="49"/>
    </row>
    <row r="1566" spans="1:1" x14ac:dyDescent="0.35">
      <c r="A1566" s="49"/>
    </row>
    <row r="1567" spans="1:1" x14ac:dyDescent="0.35">
      <c r="A1567" s="49"/>
    </row>
    <row r="1568" spans="1:1" x14ac:dyDescent="0.35">
      <c r="A1568" s="49"/>
    </row>
    <row r="1569" spans="1:1" x14ac:dyDescent="0.35">
      <c r="A1569" s="49"/>
    </row>
    <row r="1570" spans="1:1" x14ac:dyDescent="0.35">
      <c r="A1570" s="49"/>
    </row>
    <row r="1571" spans="1:1" x14ac:dyDescent="0.35">
      <c r="A1571" s="49"/>
    </row>
    <row r="1572" spans="1:1" x14ac:dyDescent="0.35">
      <c r="A1572" s="49"/>
    </row>
    <row r="1573" spans="1:1" x14ac:dyDescent="0.35">
      <c r="A1573" s="49"/>
    </row>
    <row r="1574" spans="1:1" x14ac:dyDescent="0.35">
      <c r="A1574" s="49"/>
    </row>
    <row r="1575" spans="1:1" x14ac:dyDescent="0.35">
      <c r="A1575" s="49"/>
    </row>
    <row r="1576" spans="1:1" x14ac:dyDescent="0.35">
      <c r="A1576" s="49"/>
    </row>
    <row r="1577" spans="1:1" x14ac:dyDescent="0.35">
      <c r="A1577" s="49"/>
    </row>
    <row r="1578" spans="1:1" x14ac:dyDescent="0.35">
      <c r="A1578" s="49"/>
    </row>
    <row r="1579" spans="1:1" x14ac:dyDescent="0.35">
      <c r="A1579" s="49"/>
    </row>
    <row r="1580" spans="1:1" x14ac:dyDescent="0.35">
      <c r="A1580" s="49"/>
    </row>
    <row r="1581" spans="1:1" x14ac:dyDescent="0.35">
      <c r="A1581" s="49"/>
    </row>
    <row r="1582" spans="1:1" x14ac:dyDescent="0.35">
      <c r="A1582" s="49"/>
    </row>
    <row r="1583" spans="1:1" x14ac:dyDescent="0.35">
      <c r="A1583" s="49"/>
    </row>
    <row r="1584" spans="1:1" x14ac:dyDescent="0.35">
      <c r="A1584" s="49"/>
    </row>
    <row r="1585" spans="1:1" x14ac:dyDescent="0.35">
      <c r="A1585" s="49"/>
    </row>
    <row r="1586" spans="1:1" x14ac:dyDescent="0.35">
      <c r="A1586" s="49"/>
    </row>
    <row r="1587" spans="1:1" x14ac:dyDescent="0.35">
      <c r="A1587" s="49"/>
    </row>
    <row r="1588" spans="1:1" x14ac:dyDescent="0.35">
      <c r="A1588" s="49"/>
    </row>
    <row r="1589" spans="1:1" x14ac:dyDescent="0.35">
      <c r="A1589" s="49"/>
    </row>
    <row r="1590" spans="1:1" x14ac:dyDescent="0.35">
      <c r="A1590" s="49"/>
    </row>
    <row r="1591" spans="1:1" x14ac:dyDescent="0.35">
      <c r="A1591" s="49"/>
    </row>
    <row r="1592" spans="1:1" x14ac:dyDescent="0.35">
      <c r="A1592" s="49"/>
    </row>
    <row r="1593" spans="1:1" x14ac:dyDescent="0.35">
      <c r="A1593" s="49"/>
    </row>
    <row r="1594" spans="1:1" x14ac:dyDescent="0.35">
      <c r="A1594" s="49"/>
    </row>
    <row r="1595" spans="1:1" x14ac:dyDescent="0.35">
      <c r="A1595" s="49"/>
    </row>
    <row r="1596" spans="1:1" x14ac:dyDescent="0.35">
      <c r="A1596" s="49"/>
    </row>
    <row r="1597" spans="1:1" x14ac:dyDescent="0.35">
      <c r="A1597" s="49"/>
    </row>
    <row r="1598" spans="1:1" x14ac:dyDescent="0.35">
      <c r="A1598" s="49"/>
    </row>
    <row r="1599" spans="1:1" x14ac:dyDescent="0.35">
      <c r="A1599" s="49"/>
    </row>
    <row r="1600" spans="1:1" x14ac:dyDescent="0.35">
      <c r="A1600" s="49"/>
    </row>
    <row r="1601" spans="1:1" x14ac:dyDescent="0.35">
      <c r="A1601" s="49"/>
    </row>
    <row r="1602" spans="1:1" x14ac:dyDescent="0.35">
      <c r="A1602" s="49"/>
    </row>
    <row r="1603" spans="1:1" x14ac:dyDescent="0.35">
      <c r="A1603" s="49"/>
    </row>
    <row r="1604" spans="1:1" x14ac:dyDescent="0.35">
      <c r="A1604" s="49"/>
    </row>
    <row r="1605" spans="1:1" x14ac:dyDescent="0.35">
      <c r="A1605" s="49"/>
    </row>
    <row r="1606" spans="1:1" x14ac:dyDescent="0.35">
      <c r="A1606" s="49"/>
    </row>
    <row r="1607" spans="1:1" x14ac:dyDescent="0.35">
      <c r="A1607" s="49"/>
    </row>
    <row r="1608" spans="1:1" x14ac:dyDescent="0.35">
      <c r="A1608" s="49"/>
    </row>
    <row r="1609" spans="1:1" x14ac:dyDescent="0.35">
      <c r="A1609" s="49"/>
    </row>
    <row r="1610" spans="1:1" x14ac:dyDescent="0.35">
      <c r="A1610" s="49"/>
    </row>
    <row r="1611" spans="1:1" x14ac:dyDescent="0.35">
      <c r="A1611" s="49"/>
    </row>
    <row r="1612" spans="1:1" x14ac:dyDescent="0.35">
      <c r="A1612" s="49"/>
    </row>
    <row r="1613" spans="1:1" x14ac:dyDescent="0.35">
      <c r="A1613" s="49"/>
    </row>
    <row r="1614" spans="1:1" x14ac:dyDescent="0.35">
      <c r="A1614" s="49"/>
    </row>
    <row r="1615" spans="1:1" x14ac:dyDescent="0.35">
      <c r="A1615" s="49"/>
    </row>
    <row r="1616" spans="1:1" x14ac:dyDescent="0.35">
      <c r="A1616" s="49"/>
    </row>
    <row r="1617" spans="1:1" x14ac:dyDescent="0.35">
      <c r="A1617" s="49"/>
    </row>
    <row r="1618" spans="1:1" x14ac:dyDescent="0.35">
      <c r="A1618" s="49"/>
    </row>
    <row r="1619" spans="1:1" x14ac:dyDescent="0.35">
      <c r="A1619" s="49"/>
    </row>
    <row r="1620" spans="1:1" x14ac:dyDescent="0.35">
      <c r="A1620" s="49"/>
    </row>
    <row r="1621" spans="1:1" x14ac:dyDescent="0.35">
      <c r="A1621" s="49"/>
    </row>
    <row r="1622" spans="1:1" x14ac:dyDescent="0.35">
      <c r="A1622" s="49"/>
    </row>
    <row r="1623" spans="1:1" x14ac:dyDescent="0.35">
      <c r="A1623" s="49"/>
    </row>
    <row r="1624" spans="1:1" x14ac:dyDescent="0.35">
      <c r="A1624" s="49"/>
    </row>
    <row r="1625" spans="1:1" x14ac:dyDescent="0.35">
      <c r="A1625" s="49"/>
    </row>
    <row r="1626" spans="1:1" x14ac:dyDescent="0.35">
      <c r="A1626" s="49"/>
    </row>
    <row r="1627" spans="1:1" x14ac:dyDescent="0.35">
      <c r="A1627" s="49"/>
    </row>
    <row r="1628" spans="1:1" x14ac:dyDescent="0.35">
      <c r="A1628" s="49"/>
    </row>
    <row r="1629" spans="1:1" x14ac:dyDescent="0.35">
      <c r="A1629" s="49"/>
    </row>
    <row r="1630" spans="1:1" x14ac:dyDescent="0.35">
      <c r="A1630" s="49"/>
    </row>
    <row r="1631" spans="1:1" x14ac:dyDescent="0.35">
      <c r="A1631" s="49"/>
    </row>
    <row r="1632" spans="1:1" x14ac:dyDescent="0.35">
      <c r="A1632" s="49"/>
    </row>
    <row r="1633" spans="1:1" x14ac:dyDescent="0.35">
      <c r="A1633" s="49"/>
    </row>
    <row r="1634" spans="1:1" x14ac:dyDescent="0.35">
      <c r="A1634" s="49"/>
    </row>
    <row r="1635" spans="1:1" x14ac:dyDescent="0.35">
      <c r="A1635" s="49"/>
    </row>
    <row r="1636" spans="1:1" x14ac:dyDescent="0.35">
      <c r="A1636" s="49"/>
    </row>
    <row r="1637" spans="1:1" x14ac:dyDescent="0.35">
      <c r="A1637" s="49"/>
    </row>
    <row r="1638" spans="1:1" x14ac:dyDescent="0.35">
      <c r="A1638" s="49"/>
    </row>
    <row r="1639" spans="1:1" x14ac:dyDescent="0.35">
      <c r="A1639" s="49"/>
    </row>
    <row r="1640" spans="1:1" x14ac:dyDescent="0.35">
      <c r="A1640" s="49"/>
    </row>
    <row r="1641" spans="1:1" x14ac:dyDescent="0.35">
      <c r="A1641" s="49"/>
    </row>
    <row r="1642" spans="1:1" x14ac:dyDescent="0.35">
      <c r="A1642" s="49"/>
    </row>
    <row r="1643" spans="1:1" x14ac:dyDescent="0.35">
      <c r="A1643" s="49"/>
    </row>
    <row r="1644" spans="1:1" x14ac:dyDescent="0.35">
      <c r="A1644" s="49"/>
    </row>
    <row r="1645" spans="1:1" x14ac:dyDescent="0.35">
      <c r="A1645" s="49"/>
    </row>
    <row r="1646" spans="1:1" x14ac:dyDescent="0.35">
      <c r="A1646" s="49"/>
    </row>
    <row r="1647" spans="1:1" x14ac:dyDescent="0.35">
      <c r="A1647" s="49"/>
    </row>
    <row r="1648" spans="1:1" x14ac:dyDescent="0.35">
      <c r="A1648" s="49"/>
    </row>
    <row r="1649" spans="1:1" x14ac:dyDescent="0.35">
      <c r="A1649" s="49"/>
    </row>
    <row r="1650" spans="1:1" x14ac:dyDescent="0.35">
      <c r="A1650" s="49"/>
    </row>
    <row r="1651" spans="1:1" x14ac:dyDescent="0.35">
      <c r="A1651" s="49"/>
    </row>
    <row r="1652" spans="1:1" x14ac:dyDescent="0.35">
      <c r="A1652" s="49"/>
    </row>
    <row r="1653" spans="1:1" x14ac:dyDescent="0.35">
      <c r="A1653" s="49"/>
    </row>
    <row r="1654" spans="1:1" x14ac:dyDescent="0.35">
      <c r="A1654" s="49"/>
    </row>
    <row r="1655" spans="1:1" x14ac:dyDescent="0.35">
      <c r="A1655" s="49"/>
    </row>
    <row r="1656" spans="1:1" x14ac:dyDescent="0.35">
      <c r="A1656" s="49"/>
    </row>
    <row r="1657" spans="1:1" x14ac:dyDescent="0.35">
      <c r="A1657" s="49"/>
    </row>
    <row r="1658" spans="1:1" x14ac:dyDescent="0.35">
      <c r="A1658" s="49"/>
    </row>
    <row r="1659" spans="1:1" x14ac:dyDescent="0.35">
      <c r="A1659" s="49"/>
    </row>
    <row r="1660" spans="1:1" x14ac:dyDescent="0.35">
      <c r="A1660" s="49"/>
    </row>
    <row r="1661" spans="1:1" x14ac:dyDescent="0.35">
      <c r="A1661" s="49"/>
    </row>
    <row r="1662" spans="1:1" x14ac:dyDescent="0.35">
      <c r="A1662" s="49"/>
    </row>
    <row r="1663" spans="1:1" x14ac:dyDescent="0.35">
      <c r="A1663" s="49"/>
    </row>
    <row r="1664" spans="1:1" x14ac:dyDescent="0.35">
      <c r="A1664" s="49"/>
    </row>
    <row r="1665" spans="1:1" x14ac:dyDescent="0.35">
      <c r="A1665" s="49"/>
    </row>
    <row r="1666" spans="1:1" x14ac:dyDescent="0.35">
      <c r="A1666" s="49"/>
    </row>
    <row r="1667" spans="1:1" x14ac:dyDescent="0.35">
      <c r="A1667" s="49"/>
    </row>
    <row r="1668" spans="1:1" x14ac:dyDescent="0.35">
      <c r="A1668" s="49"/>
    </row>
    <row r="1669" spans="1:1" x14ac:dyDescent="0.35">
      <c r="A1669" s="49"/>
    </row>
    <row r="1670" spans="1:1" x14ac:dyDescent="0.35">
      <c r="A1670" s="49"/>
    </row>
    <row r="1671" spans="1:1" x14ac:dyDescent="0.35">
      <c r="A1671" s="49"/>
    </row>
    <row r="1672" spans="1:1" x14ac:dyDescent="0.35">
      <c r="A1672" s="49"/>
    </row>
    <row r="1673" spans="1:1" x14ac:dyDescent="0.35">
      <c r="A1673" s="49"/>
    </row>
    <row r="1674" spans="1:1" x14ac:dyDescent="0.35">
      <c r="A1674" s="49"/>
    </row>
    <row r="1675" spans="1:1" x14ac:dyDescent="0.35">
      <c r="A1675" s="49"/>
    </row>
    <row r="1676" spans="1:1" x14ac:dyDescent="0.35">
      <c r="A1676" s="49"/>
    </row>
    <row r="1677" spans="1:1" x14ac:dyDescent="0.35">
      <c r="A1677" s="49"/>
    </row>
    <row r="1678" spans="1:1" x14ac:dyDescent="0.35">
      <c r="A1678" s="49"/>
    </row>
    <row r="1679" spans="1:1" x14ac:dyDescent="0.35">
      <c r="A1679" s="49"/>
    </row>
    <row r="1680" spans="1:1" x14ac:dyDescent="0.35">
      <c r="A1680" s="49"/>
    </row>
    <row r="1681" spans="1:1" x14ac:dyDescent="0.35">
      <c r="A1681" s="49"/>
    </row>
    <row r="1682" spans="1:1" x14ac:dyDescent="0.35">
      <c r="A1682" s="49"/>
    </row>
    <row r="1683" spans="1:1" x14ac:dyDescent="0.35">
      <c r="A1683" s="49"/>
    </row>
    <row r="1684" spans="1:1" x14ac:dyDescent="0.35">
      <c r="A1684" s="49"/>
    </row>
    <row r="1685" spans="1:1" x14ac:dyDescent="0.35">
      <c r="A1685" s="49"/>
    </row>
    <row r="1686" spans="1:1" x14ac:dyDescent="0.35">
      <c r="A1686" s="49"/>
    </row>
    <row r="1687" spans="1:1" x14ac:dyDescent="0.35">
      <c r="A1687" s="49"/>
    </row>
    <row r="1688" spans="1:1" x14ac:dyDescent="0.35">
      <c r="A1688" s="49"/>
    </row>
    <row r="1689" spans="1:1" x14ac:dyDescent="0.35">
      <c r="A1689" s="49"/>
    </row>
    <row r="1690" spans="1:1" x14ac:dyDescent="0.35">
      <c r="A1690" s="49"/>
    </row>
    <row r="1691" spans="1:1" x14ac:dyDescent="0.35">
      <c r="A1691" s="49"/>
    </row>
    <row r="1692" spans="1:1" x14ac:dyDescent="0.35">
      <c r="A1692" s="49"/>
    </row>
    <row r="1693" spans="1:1" x14ac:dyDescent="0.35">
      <c r="A1693" s="49"/>
    </row>
    <row r="1694" spans="1:1" x14ac:dyDescent="0.35">
      <c r="A1694" s="49"/>
    </row>
    <row r="1695" spans="1:1" x14ac:dyDescent="0.35">
      <c r="A1695" s="49"/>
    </row>
    <row r="1696" spans="1:1" x14ac:dyDescent="0.35">
      <c r="A1696" s="49"/>
    </row>
    <row r="1697" spans="1:1" x14ac:dyDescent="0.35">
      <c r="A1697" s="49"/>
    </row>
    <row r="1698" spans="1:1" x14ac:dyDescent="0.35">
      <c r="A1698" s="49"/>
    </row>
    <row r="1699" spans="1:1" x14ac:dyDescent="0.35">
      <c r="A1699" s="49"/>
    </row>
    <row r="1700" spans="1:1" x14ac:dyDescent="0.35">
      <c r="A1700" s="49"/>
    </row>
    <row r="1701" spans="1:1" x14ac:dyDescent="0.35">
      <c r="A1701" s="49"/>
    </row>
    <row r="1702" spans="1:1" x14ac:dyDescent="0.35">
      <c r="A1702" s="49"/>
    </row>
    <row r="1703" spans="1:1" x14ac:dyDescent="0.35">
      <c r="A1703" s="49"/>
    </row>
    <row r="1704" spans="1:1" x14ac:dyDescent="0.35">
      <c r="A1704" s="49"/>
    </row>
    <row r="1705" spans="1:1" x14ac:dyDescent="0.35">
      <c r="A1705" s="49"/>
    </row>
    <row r="1706" spans="1:1" x14ac:dyDescent="0.35">
      <c r="A1706" s="49"/>
    </row>
    <row r="1707" spans="1:1" x14ac:dyDescent="0.35">
      <c r="A1707" s="49"/>
    </row>
    <row r="1708" spans="1:1" x14ac:dyDescent="0.35">
      <c r="A1708" s="49"/>
    </row>
    <row r="1709" spans="1:1" x14ac:dyDescent="0.35">
      <c r="A1709" s="49"/>
    </row>
    <row r="1710" spans="1:1" x14ac:dyDescent="0.35">
      <c r="A1710" s="49"/>
    </row>
    <row r="1711" spans="1:1" x14ac:dyDescent="0.35">
      <c r="A1711" s="49"/>
    </row>
    <row r="1712" spans="1:1" x14ac:dyDescent="0.35">
      <c r="A1712" s="49"/>
    </row>
    <row r="1713" spans="1:1" x14ac:dyDescent="0.35">
      <c r="A1713" s="49"/>
    </row>
    <row r="1714" spans="1:1" x14ac:dyDescent="0.35">
      <c r="A1714" s="49"/>
    </row>
    <row r="1715" spans="1:1" x14ac:dyDescent="0.35">
      <c r="A1715" s="49"/>
    </row>
    <row r="1716" spans="1:1" x14ac:dyDescent="0.35">
      <c r="A1716" s="49"/>
    </row>
    <row r="1717" spans="1:1" x14ac:dyDescent="0.35">
      <c r="A1717" s="49"/>
    </row>
    <row r="1718" spans="1:1" x14ac:dyDescent="0.35">
      <c r="A1718" s="49"/>
    </row>
    <row r="1719" spans="1:1" x14ac:dyDescent="0.35">
      <c r="A1719" s="49"/>
    </row>
    <row r="1720" spans="1:1" x14ac:dyDescent="0.35">
      <c r="A1720" s="49"/>
    </row>
    <row r="1721" spans="1:1" x14ac:dyDescent="0.35">
      <c r="A1721" s="49"/>
    </row>
    <row r="1722" spans="1:1" x14ac:dyDescent="0.35">
      <c r="A1722" s="49"/>
    </row>
    <row r="1723" spans="1:1" x14ac:dyDescent="0.35">
      <c r="A1723" s="49"/>
    </row>
    <row r="1724" spans="1:1" x14ac:dyDescent="0.35">
      <c r="A1724" s="49"/>
    </row>
    <row r="1725" spans="1:1" x14ac:dyDescent="0.35">
      <c r="A1725" s="49"/>
    </row>
    <row r="1726" spans="1:1" x14ac:dyDescent="0.35">
      <c r="A1726" s="49"/>
    </row>
    <row r="1727" spans="1:1" x14ac:dyDescent="0.35">
      <c r="A1727" s="49"/>
    </row>
    <row r="1728" spans="1:1" x14ac:dyDescent="0.35">
      <c r="A1728" s="49"/>
    </row>
    <row r="1729" spans="1:1" x14ac:dyDescent="0.35">
      <c r="A1729" s="49"/>
    </row>
    <row r="1730" spans="1:1" x14ac:dyDescent="0.35">
      <c r="A1730" s="49"/>
    </row>
    <row r="1731" spans="1:1" x14ac:dyDescent="0.35">
      <c r="A1731" s="49"/>
    </row>
    <row r="1732" spans="1:1" x14ac:dyDescent="0.35">
      <c r="A1732" s="49"/>
    </row>
    <row r="1733" spans="1:1" x14ac:dyDescent="0.35">
      <c r="A1733" s="49"/>
    </row>
    <row r="1734" spans="1:1" x14ac:dyDescent="0.35">
      <c r="A1734" s="49"/>
    </row>
    <row r="1735" spans="1:1" x14ac:dyDescent="0.35">
      <c r="A1735" s="49"/>
    </row>
    <row r="1736" spans="1:1" x14ac:dyDescent="0.35">
      <c r="A1736" s="49"/>
    </row>
    <row r="1737" spans="1:1" x14ac:dyDescent="0.35">
      <c r="A1737" s="49"/>
    </row>
    <row r="1738" spans="1:1" x14ac:dyDescent="0.35">
      <c r="A1738" s="49"/>
    </row>
    <row r="1739" spans="1:1" x14ac:dyDescent="0.35">
      <c r="A1739" s="49"/>
    </row>
    <row r="1740" spans="1:1" x14ac:dyDescent="0.35">
      <c r="A1740" s="49"/>
    </row>
    <row r="1741" spans="1:1" x14ac:dyDescent="0.35">
      <c r="A1741" s="49"/>
    </row>
    <row r="1742" spans="1:1" x14ac:dyDescent="0.35">
      <c r="A1742" s="49"/>
    </row>
    <row r="1743" spans="1:1" x14ac:dyDescent="0.35">
      <c r="A1743" s="49"/>
    </row>
    <row r="1744" spans="1:1" x14ac:dyDescent="0.35">
      <c r="A1744" s="49"/>
    </row>
    <row r="1745" spans="1:1" x14ac:dyDescent="0.35">
      <c r="A1745" s="49"/>
    </row>
    <row r="1746" spans="1:1" x14ac:dyDescent="0.35">
      <c r="A1746" s="49"/>
    </row>
    <row r="1747" spans="1:1" x14ac:dyDescent="0.35">
      <c r="A1747" s="49"/>
    </row>
    <row r="1748" spans="1:1" x14ac:dyDescent="0.35">
      <c r="A1748" s="49"/>
    </row>
    <row r="1749" spans="1:1" x14ac:dyDescent="0.35">
      <c r="A1749" s="49"/>
    </row>
    <row r="1750" spans="1:1" x14ac:dyDescent="0.35">
      <c r="A1750" s="49"/>
    </row>
    <row r="1751" spans="1:1" x14ac:dyDescent="0.35">
      <c r="A1751" s="49"/>
    </row>
    <row r="1752" spans="1:1" x14ac:dyDescent="0.35">
      <c r="A1752" s="49"/>
    </row>
    <row r="1753" spans="1:1" x14ac:dyDescent="0.35">
      <c r="A1753" s="49"/>
    </row>
    <row r="1754" spans="1:1" x14ac:dyDescent="0.35">
      <c r="A1754" s="49"/>
    </row>
    <row r="1755" spans="1:1" x14ac:dyDescent="0.35">
      <c r="A1755" s="49"/>
    </row>
    <row r="1756" spans="1:1" x14ac:dyDescent="0.35">
      <c r="A1756" s="49"/>
    </row>
    <row r="1757" spans="1:1" x14ac:dyDescent="0.35">
      <c r="A1757" s="49"/>
    </row>
    <row r="1758" spans="1:1" x14ac:dyDescent="0.35">
      <c r="A1758" s="49"/>
    </row>
    <row r="1759" spans="1:1" x14ac:dyDescent="0.35">
      <c r="A1759" s="49"/>
    </row>
    <row r="1760" spans="1:1" x14ac:dyDescent="0.35">
      <c r="A1760" s="49"/>
    </row>
    <row r="1761" spans="1:1" x14ac:dyDescent="0.35">
      <c r="A1761" s="49"/>
    </row>
    <row r="1762" spans="1:1" x14ac:dyDescent="0.35">
      <c r="A1762" s="49"/>
    </row>
    <row r="1763" spans="1:1" x14ac:dyDescent="0.35">
      <c r="A1763" s="49"/>
    </row>
    <row r="1764" spans="1:1" x14ac:dyDescent="0.35">
      <c r="A1764" s="49"/>
    </row>
    <row r="1765" spans="1:1" x14ac:dyDescent="0.35">
      <c r="A1765" s="49"/>
    </row>
    <row r="1766" spans="1:1" x14ac:dyDescent="0.35">
      <c r="A1766" s="49"/>
    </row>
    <row r="1767" spans="1:1" x14ac:dyDescent="0.35">
      <c r="A1767" s="49"/>
    </row>
    <row r="1768" spans="1:1" x14ac:dyDescent="0.35">
      <c r="A1768" s="49"/>
    </row>
    <row r="1769" spans="1:1" x14ac:dyDescent="0.35">
      <c r="A1769" s="49"/>
    </row>
    <row r="1770" spans="1:1" x14ac:dyDescent="0.35">
      <c r="A1770" s="49"/>
    </row>
    <row r="1771" spans="1:1" x14ac:dyDescent="0.35">
      <c r="A1771" s="49"/>
    </row>
    <row r="1772" spans="1:1" x14ac:dyDescent="0.35">
      <c r="A1772" s="49"/>
    </row>
    <row r="1773" spans="1:1" x14ac:dyDescent="0.35">
      <c r="A1773" s="49"/>
    </row>
    <row r="1774" spans="1:1" x14ac:dyDescent="0.35">
      <c r="A1774" s="49"/>
    </row>
    <row r="1775" spans="1:1" x14ac:dyDescent="0.35">
      <c r="A1775" s="49"/>
    </row>
    <row r="1776" spans="1:1" x14ac:dyDescent="0.35">
      <c r="A1776" s="49"/>
    </row>
    <row r="1777" spans="1:1" x14ac:dyDescent="0.35">
      <c r="A1777" s="49"/>
    </row>
    <row r="1778" spans="1:1" x14ac:dyDescent="0.35">
      <c r="A1778" s="49"/>
    </row>
    <row r="1779" spans="1:1" x14ac:dyDescent="0.35">
      <c r="A1779" s="49"/>
    </row>
    <row r="1780" spans="1:1" x14ac:dyDescent="0.35">
      <c r="A1780" s="49"/>
    </row>
    <row r="1781" spans="1:1" x14ac:dyDescent="0.35">
      <c r="A1781" s="49"/>
    </row>
    <row r="1782" spans="1:1" x14ac:dyDescent="0.35">
      <c r="A1782" s="49"/>
    </row>
    <row r="1783" spans="1:1" x14ac:dyDescent="0.35">
      <c r="A1783" s="49"/>
    </row>
    <row r="1784" spans="1:1" x14ac:dyDescent="0.35">
      <c r="A1784" s="49"/>
    </row>
    <row r="1785" spans="1:1" x14ac:dyDescent="0.35">
      <c r="A1785" s="49"/>
    </row>
    <row r="1786" spans="1:1" x14ac:dyDescent="0.35">
      <c r="A1786" s="49"/>
    </row>
    <row r="1787" spans="1:1" x14ac:dyDescent="0.35">
      <c r="A1787" s="49"/>
    </row>
    <row r="1788" spans="1:1" x14ac:dyDescent="0.35">
      <c r="A1788" s="49"/>
    </row>
    <row r="1789" spans="1:1" x14ac:dyDescent="0.35">
      <c r="A1789" s="49"/>
    </row>
    <row r="1790" spans="1:1" x14ac:dyDescent="0.35">
      <c r="A1790" s="49"/>
    </row>
    <row r="1791" spans="1:1" x14ac:dyDescent="0.35">
      <c r="A1791" s="49"/>
    </row>
    <row r="1792" spans="1:1" x14ac:dyDescent="0.35">
      <c r="A1792" s="49"/>
    </row>
    <row r="1793" spans="1:1" x14ac:dyDescent="0.35">
      <c r="A1793" s="49"/>
    </row>
    <row r="1794" spans="1:1" x14ac:dyDescent="0.35">
      <c r="A1794" s="49"/>
    </row>
    <row r="1795" spans="1:1" x14ac:dyDescent="0.35">
      <c r="A1795" s="49"/>
    </row>
    <row r="1796" spans="1:1" x14ac:dyDescent="0.35">
      <c r="A1796" s="49"/>
    </row>
    <row r="1797" spans="1:1" x14ac:dyDescent="0.35">
      <c r="A1797" s="49"/>
    </row>
    <row r="1798" spans="1:1" x14ac:dyDescent="0.35">
      <c r="A1798" s="49"/>
    </row>
    <row r="1799" spans="1:1" x14ac:dyDescent="0.35">
      <c r="A1799" s="49"/>
    </row>
    <row r="1800" spans="1:1" x14ac:dyDescent="0.35">
      <c r="A1800" s="49"/>
    </row>
    <row r="1801" spans="1:1" x14ac:dyDescent="0.35">
      <c r="A1801" s="49"/>
    </row>
    <row r="1802" spans="1:1" x14ac:dyDescent="0.35">
      <c r="A1802" s="49"/>
    </row>
    <row r="1803" spans="1:1" x14ac:dyDescent="0.35">
      <c r="A1803" s="49"/>
    </row>
    <row r="1804" spans="1:1" x14ac:dyDescent="0.35">
      <c r="A1804" s="49"/>
    </row>
    <row r="1805" spans="1:1" x14ac:dyDescent="0.35">
      <c r="A1805" s="49"/>
    </row>
    <row r="1806" spans="1:1" x14ac:dyDescent="0.35">
      <c r="A1806" s="49"/>
    </row>
    <row r="1807" spans="1:1" x14ac:dyDescent="0.35">
      <c r="A1807" s="49"/>
    </row>
    <row r="1808" spans="1:1" x14ac:dyDescent="0.35">
      <c r="A1808" s="49"/>
    </row>
    <row r="1809" spans="1:1" x14ac:dyDescent="0.35">
      <c r="A1809" s="49"/>
    </row>
    <row r="1810" spans="1:1" x14ac:dyDescent="0.35">
      <c r="A1810" s="49"/>
    </row>
    <row r="1811" spans="1:1" x14ac:dyDescent="0.35">
      <c r="A1811" s="49"/>
    </row>
    <row r="1812" spans="1:1" x14ac:dyDescent="0.35">
      <c r="A1812" s="49"/>
    </row>
    <row r="1813" spans="1:1" x14ac:dyDescent="0.35">
      <c r="A1813" s="49"/>
    </row>
    <row r="1814" spans="1:1" x14ac:dyDescent="0.35">
      <c r="A1814" s="49"/>
    </row>
    <row r="1815" spans="1:1" x14ac:dyDescent="0.35">
      <c r="A1815" s="49"/>
    </row>
    <row r="1816" spans="1:1" x14ac:dyDescent="0.35">
      <c r="A1816" s="49"/>
    </row>
    <row r="1817" spans="1:1" x14ac:dyDescent="0.35">
      <c r="A1817" s="49"/>
    </row>
    <row r="1818" spans="1:1" x14ac:dyDescent="0.35">
      <c r="A1818" s="49"/>
    </row>
    <row r="1819" spans="1:1" x14ac:dyDescent="0.35">
      <c r="A1819" s="49"/>
    </row>
    <row r="1820" spans="1:1" x14ac:dyDescent="0.35">
      <c r="A1820" s="49"/>
    </row>
    <row r="1821" spans="1:1" x14ac:dyDescent="0.35">
      <c r="A1821" s="49"/>
    </row>
    <row r="1822" spans="1:1" x14ac:dyDescent="0.35">
      <c r="A1822" s="49"/>
    </row>
    <row r="1823" spans="1:1" x14ac:dyDescent="0.35">
      <c r="A1823" s="49"/>
    </row>
    <row r="1824" spans="1:1" x14ac:dyDescent="0.35">
      <c r="A1824" s="49"/>
    </row>
    <row r="1825" spans="1:1" x14ac:dyDescent="0.35">
      <c r="A1825" s="49"/>
    </row>
    <row r="1826" spans="1:1" x14ac:dyDescent="0.35">
      <c r="A1826" s="49"/>
    </row>
    <row r="1827" spans="1:1" x14ac:dyDescent="0.35">
      <c r="A1827" s="49"/>
    </row>
    <row r="1828" spans="1:1" x14ac:dyDescent="0.35">
      <c r="A1828" s="49"/>
    </row>
    <row r="1829" spans="1:1" x14ac:dyDescent="0.35">
      <c r="A1829" s="49"/>
    </row>
    <row r="1830" spans="1:1" x14ac:dyDescent="0.35">
      <c r="A1830" s="49"/>
    </row>
    <row r="1831" spans="1:1" x14ac:dyDescent="0.35">
      <c r="A1831" s="49"/>
    </row>
    <row r="1832" spans="1:1" x14ac:dyDescent="0.35">
      <c r="A1832" s="49"/>
    </row>
    <row r="1833" spans="1:1" x14ac:dyDescent="0.35">
      <c r="A1833" s="49"/>
    </row>
    <row r="1834" spans="1:1" x14ac:dyDescent="0.35">
      <c r="A1834" s="49"/>
    </row>
    <row r="1835" spans="1:1" x14ac:dyDescent="0.35">
      <c r="A1835" s="49"/>
    </row>
    <row r="1836" spans="1:1" x14ac:dyDescent="0.35">
      <c r="A1836" s="49"/>
    </row>
    <row r="1837" spans="1:1" x14ac:dyDescent="0.35">
      <c r="A1837" s="49"/>
    </row>
    <row r="1838" spans="1:1" x14ac:dyDescent="0.35">
      <c r="A1838" s="49"/>
    </row>
    <row r="1839" spans="1:1" x14ac:dyDescent="0.35">
      <c r="A1839" s="49"/>
    </row>
    <row r="1840" spans="1:1" x14ac:dyDescent="0.35">
      <c r="A1840" s="49"/>
    </row>
    <row r="1841" spans="1:1" x14ac:dyDescent="0.35">
      <c r="A1841" s="49"/>
    </row>
    <row r="1842" spans="1:1" x14ac:dyDescent="0.35">
      <c r="A1842" s="49"/>
    </row>
    <row r="1843" spans="1:1" x14ac:dyDescent="0.35">
      <c r="A1843" s="49"/>
    </row>
    <row r="1844" spans="1:1" x14ac:dyDescent="0.35">
      <c r="A1844" s="49"/>
    </row>
    <row r="1845" spans="1:1" x14ac:dyDescent="0.35">
      <c r="A1845" s="49"/>
    </row>
    <row r="1846" spans="1:1" x14ac:dyDescent="0.35">
      <c r="A1846" s="49"/>
    </row>
    <row r="1847" spans="1:1" x14ac:dyDescent="0.35">
      <c r="A1847" s="49"/>
    </row>
    <row r="1848" spans="1:1" x14ac:dyDescent="0.35">
      <c r="A1848" s="49"/>
    </row>
    <row r="1849" spans="1:1" x14ac:dyDescent="0.35">
      <c r="A1849" s="49"/>
    </row>
    <row r="1850" spans="1:1" x14ac:dyDescent="0.35">
      <c r="A1850" s="49"/>
    </row>
    <row r="1851" spans="1:1" x14ac:dyDescent="0.35">
      <c r="A1851" s="49"/>
    </row>
    <row r="1852" spans="1:1" x14ac:dyDescent="0.35">
      <c r="A1852" s="49"/>
    </row>
    <row r="1853" spans="1:1" x14ac:dyDescent="0.35">
      <c r="A1853" s="49"/>
    </row>
    <row r="1854" spans="1:1" x14ac:dyDescent="0.35">
      <c r="A1854" s="49"/>
    </row>
    <row r="1855" spans="1:1" x14ac:dyDescent="0.35">
      <c r="A1855" s="49"/>
    </row>
    <row r="1856" spans="1:1" x14ac:dyDescent="0.35">
      <c r="A1856" s="49"/>
    </row>
    <row r="1857" spans="1:1" x14ac:dyDescent="0.35">
      <c r="A1857" s="49"/>
    </row>
    <row r="1858" spans="1:1" x14ac:dyDescent="0.35">
      <c r="A1858" s="49"/>
    </row>
    <row r="1859" spans="1:1" x14ac:dyDescent="0.35">
      <c r="A1859" s="49"/>
    </row>
    <row r="1860" spans="1:1" x14ac:dyDescent="0.35">
      <c r="A1860" s="49"/>
    </row>
    <row r="1861" spans="1:1" x14ac:dyDescent="0.35">
      <c r="A1861" s="49"/>
    </row>
    <row r="1862" spans="1:1" x14ac:dyDescent="0.35">
      <c r="A1862" s="49"/>
    </row>
    <row r="1863" spans="1:1" x14ac:dyDescent="0.35">
      <c r="A1863" s="49"/>
    </row>
    <row r="1864" spans="1:1" x14ac:dyDescent="0.35">
      <c r="A1864" s="49"/>
    </row>
    <row r="1865" spans="1:1" x14ac:dyDescent="0.35">
      <c r="A1865" s="49"/>
    </row>
    <row r="1866" spans="1:1" x14ac:dyDescent="0.35">
      <c r="A1866" s="49"/>
    </row>
    <row r="1867" spans="1:1" x14ac:dyDescent="0.35">
      <c r="A1867" s="49"/>
    </row>
    <row r="1868" spans="1:1" x14ac:dyDescent="0.35">
      <c r="A1868" s="49"/>
    </row>
    <row r="1869" spans="1:1" x14ac:dyDescent="0.35">
      <c r="A1869" s="49"/>
    </row>
    <row r="1870" spans="1:1" x14ac:dyDescent="0.35">
      <c r="A1870" s="49"/>
    </row>
    <row r="1871" spans="1:1" x14ac:dyDescent="0.35">
      <c r="A1871" s="49"/>
    </row>
    <row r="1872" spans="1:1" x14ac:dyDescent="0.35">
      <c r="A1872" s="49"/>
    </row>
    <row r="1873" spans="1:1" x14ac:dyDescent="0.35">
      <c r="A1873" s="49"/>
    </row>
    <row r="1874" spans="1:1" x14ac:dyDescent="0.35">
      <c r="A1874" s="49"/>
    </row>
    <row r="1875" spans="1:1" x14ac:dyDescent="0.35">
      <c r="A1875" s="49"/>
    </row>
    <row r="1876" spans="1:1" x14ac:dyDescent="0.35">
      <c r="A1876" s="49"/>
    </row>
    <row r="1877" spans="1:1" x14ac:dyDescent="0.35">
      <c r="A1877" s="49"/>
    </row>
    <row r="1878" spans="1:1" x14ac:dyDescent="0.35">
      <c r="A1878" s="49"/>
    </row>
    <row r="1879" spans="1:1" x14ac:dyDescent="0.35">
      <c r="A1879" s="49"/>
    </row>
    <row r="1880" spans="1:1" x14ac:dyDescent="0.35">
      <c r="A1880" s="49"/>
    </row>
    <row r="1881" spans="1:1" x14ac:dyDescent="0.35">
      <c r="A1881" s="49"/>
    </row>
    <row r="1882" spans="1:1" x14ac:dyDescent="0.35">
      <c r="A1882" s="49"/>
    </row>
    <row r="1883" spans="1:1" x14ac:dyDescent="0.35">
      <c r="A1883" s="49"/>
    </row>
    <row r="1884" spans="1:1" x14ac:dyDescent="0.35">
      <c r="A1884" s="49"/>
    </row>
    <row r="1885" spans="1:1" x14ac:dyDescent="0.35">
      <c r="A1885" s="49"/>
    </row>
    <row r="1886" spans="1:1" x14ac:dyDescent="0.35">
      <c r="A1886" s="49"/>
    </row>
    <row r="1887" spans="1:1" x14ac:dyDescent="0.35">
      <c r="A1887" s="49"/>
    </row>
    <row r="1888" spans="1:1" x14ac:dyDescent="0.35">
      <c r="A1888" s="49"/>
    </row>
    <row r="1889" spans="1:1" x14ac:dyDescent="0.35">
      <c r="A1889" s="49"/>
    </row>
    <row r="1890" spans="1:1" x14ac:dyDescent="0.35">
      <c r="A1890" s="49"/>
    </row>
    <row r="1891" spans="1:1" x14ac:dyDescent="0.35">
      <c r="A1891" s="49"/>
    </row>
    <row r="1892" spans="1:1" x14ac:dyDescent="0.35">
      <c r="A1892" s="49"/>
    </row>
    <row r="1893" spans="1:1" x14ac:dyDescent="0.35">
      <c r="A1893" s="49"/>
    </row>
    <row r="1894" spans="1:1" x14ac:dyDescent="0.35">
      <c r="A1894" s="49"/>
    </row>
    <row r="1895" spans="1:1" x14ac:dyDescent="0.35">
      <c r="A1895" s="49"/>
    </row>
    <row r="1896" spans="1:1" x14ac:dyDescent="0.35">
      <c r="A1896" s="49"/>
    </row>
    <row r="1897" spans="1:1" x14ac:dyDescent="0.35">
      <c r="A1897" s="49"/>
    </row>
    <row r="1898" spans="1:1" x14ac:dyDescent="0.35">
      <c r="A1898" s="49"/>
    </row>
    <row r="1899" spans="1:1" x14ac:dyDescent="0.35">
      <c r="A1899" s="49"/>
    </row>
    <row r="1900" spans="1:1" x14ac:dyDescent="0.35">
      <c r="A1900" s="49"/>
    </row>
    <row r="1901" spans="1:1" x14ac:dyDescent="0.35">
      <c r="A1901" s="49"/>
    </row>
    <row r="1902" spans="1:1" x14ac:dyDescent="0.35">
      <c r="A1902" s="49"/>
    </row>
    <row r="1903" spans="1:1" x14ac:dyDescent="0.35">
      <c r="A1903" s="49"/>
    </row>
    <row r="1904" spans="1:1" x14ac:dyDescent="0.35">
      <c r="A1904" s="49"/>
    </row>
    <row r="1905" spans="1:1" x14ac:dyDescent="0.35">
      <c r="A1905" s="49"/>
    </row>
    <row r="1906" spans="1:1" x14ac:dyDescent="0.35">
      <c r="A1906" s="49"/>
    </row>
    <row r="1907" spans="1:1" x14ac:dyDescent="0.35">
      <c r="A1907" s="49"/>
    </row>
    <row r="1908" spans="1:1" x14ac:dyDescent="0.35">
      <c r="A1908" s="49"/>
    </row>
    <row r="1909" spans="1:1" x14ac:dyDescent="0.35">
      <c r="A1909" s="49"/>
    </row>
    <row r="1910" spans="1:1" x14ac:dyDescent="0.35">
      <c r="A1910" s="49"/>
    </row>
    <row r="1911" spans="1:1" x14ac:dyDescent="0.35">
      <c r="A1911" s="49"/>
    </row>
    <row r="1912" spans="1:1" x14ac:dyDescent="0.35">
      <c r="A1912" s="49"/>
    </row>
    <row r="1913" spans="1:1" x14ac:dyDescent="0.35">
      <c r="A1913" s="49"/>
    </row>
    <row r="1914" spans="1:1" x14ac:dyDescent="0.35">
      <c r="A1914" s="49"/>
    </row>
    <row r="1915" spans="1:1" x14ac:dyDescent="0.35">
      <c r="A1915" s="49"/>
    </row>
    <row r="1916" spans="1:1" x14ac:dyDescent="0.35">
      <c r="A1916" s="49"/>
    </row>
    <row r="1917" spans="1:1" x14ac:dyDescent="0.35">
      <c r="A1917" s="49"/>
    </row>
    <row r="1918" spans="1:1" x14ac:dyDescent="0.35">
      <c r="A1918" s="49"/>
    </row>
    <row r="1919" spans="1:1" x14ac:dyDescent="0.35">
      <c r="A1919" s="49"/>
    </row>
    <row r="1920" spans="1:1" x14ac:dyDescent="0.35">
      <c r="A1920" s="49"/>
    </row>
    <row r="1921" spans="1:1" x14ac:dyDescent="0.35">
      <c r="A1921" s="49"/>
    </row>
    <row r="1922" spans="1:1" x14ac:dyDescent="0.35">
      <c r="A1922" s="49"/>
    </row>
    <row r="1923" spans="1:1" x14ac:dyDescent="0.35">
      <c r="A1923" s="49"/>
    </row>
    <row r="1924" spans="1:1" x14ac:dyDescent="0.35">
      <c r="A1924" s="49"/>
    </row>
    <row r="1925" spans="1:1" x14ac:dyDescent="0.35">
      <c r="A1925" s="49"/>
    </row>
    <row r="1926" spans="1:1" x14ac:dyDescent="0.35">
      <c r="A1926" s="49"/>
    </row>
    <row r="1927" spans="1:1" x14ac:dyDescent="0.35">
      <c r="A1927" s="49"/>
    </row>
    <row r="1928" spans="1:1" x14ac:dyDescent="0.35">
      <c r="A1928" s="49"/>
    </row>
    <row r="1929" spans="1:1" x14ac:dyDescent="0.35">
      <c r="A1929" s="49"/>
    </row>
    <row r="1930" spans="1:1" x14ac:dyDescent="0.35">
      <c r="A1930" s="49"/>
    </row>
    <row r="1931" spans="1:1" x14ac:dyDescent="0.35">
      <c r="A1931" s="49"/>
    </row>
    <row r="1932" spans="1:1" x14ac:dyDescent="0.35">
      <c r="A1932" s="49"/>
    </row>
    <row r="1933" spans="1:1" x14ac:dyDescent="0.35">
      <c r="A1933" s="49"/>
    </row>
    <row r="1934" spans="1:1" x14ac:dyDescent="0.35">
      <c r="A1934" s="49"/>
    </row>
    <row r="1935" spans="1:1" x14ac:dyDescent="0.35">
      <c r="A1935" s="49"/>
    </row>
    <row r="1936" spans="1:1" x14ac:dyDescent="0.35">
      <c r="A1936" s="49"/>
    </row>
    <row r="1937" spans="1:1" x14ac:dyDescent="0.35">
      <c r="A1937" s="49"/>
    </row>
    <row r="1938" spans="1:1" x14ac:dyDescent="0.35">
      <c r="A1938" s="49"/>
    </row>
    <row r="1939" spans="1:1" x14ac:dyDescent="0.35">
      <c r="A1939" s="49"/>
    </row>
    <row r="1940" spans="1:1" x14ac:dyDescent="0.35">
      <c r="A1940" s="49"/>
    </row>
    <row r="1941" spans="1:1" x14ac:dyDescent="0.35">
      <c r="A1941" s="49"/>
    </row>
    <row r="1942" spans="1:1" x14ac:dyDescent="0.35">
      <c r="A1942" s="49"/>
    </row>
    <row r="1943" spans="1:1" x14ac:dyDescent="0.35">
      <c r="A1943" s="49"/>
    </row>
    <row r="1944" spans="1:1" x14ac:dyDescent="0.35">
      <c r="A1944" s="49"/>
    </row>
    <row r="1945" spans="1:1" x14ac:dyDescent="0.35">
      <c r="A1945" s="49"/>
    </row>
    <row r="1946" spans="1:1" x14ac:dyDescent="0.35">
      <c r="A1946" s="49"/>
    </row>
    <row r="1947" spans="1:1" x14ac:dyDescent="0.35">
      <c r="A1947" s="49"/>
    </row>
    <row r="1948" spans="1:1" x14ac:dyDescent="0.35">
      <c r="A1948" s="49"/>
    </row>
    <row r="1949" spans="1:1" x14ac:dyDescent="0.35">
      <c r="A1949" s="49"/>
    </row>
    <row r="1950" spans="1:1" x14ac:dyDescent="0.35">
      <c r="A1950" s="49"/>
    </row>
    <row r="1951" spans="1:1" x14ac:dyDescent="0.35">
      <c r="A1951" s="49"/>
    </row>
    <row r="1952" spans="1:1" x14ac:dyDescent="0.35">
      <c r="A1952" s="49"/>
    </row>
    <row r="1953" spans="1:1" x14ac:dyDescent="0.35">
      <c r="A1953" s="49"/>
    </row>
    <row r="1954" spans="1:1" x14ac:dyDescent="0.35">
      <c r="A1954" s="49"/>
    </row>
    <row r="1955" spans="1:1" x14ac:dyDescent="0.35">
      <c r="A1955" s="49"/>
    </row>
    <row r="1956" spans="1:1" x14ac:dyDescent="0.35">
      <c r="A1956" s="49"/>
    </row>
    <row r="1957" spans="1:1" x14ac:dyDescent="0.35">
      <c r="A1957" s="49"/>
    </row>
    <row r="1958" spans="1:1" x14ac:dyDescent="0.35">
      <c r="A1958" s="49"/>
    </row>
    <row r="1959" spans="1:1" x14ac:dyDescent="0.35">
      <c r="A1959" s="49"/>
    </row>
    <row r="1960" spans="1:1" x14ac:dyDescent="0.35">
      <c r="A1960" s="49"/>
    </row>
    <row r="1961" spans="1:1" x14ac:dyDescent="0.35">
      <c r="A1961" s="49"/>
    </row>
    <row r="1962" spans="1:1" x14ac:dyDescent="0.35">
      <c r="A1962" s="49"/>
    </row>
    <row r="1963" spans="1:1" x14ac:dyDescent="0.35">
      <c r="A1963" s="49"/>
    </row>
    <row r="1964" spans="1:1" x14ac:dyDescent="0.35">
      <c r="A1964" s="49"/>
    </row>
    <row r="1965" spans="1:1" x14ac:dyDescent="0.35">
      <c r="A1965" s="49"/>
    </row>
    <row r="1966" spans="1:1" x14ac:dyDescent="0.35">
      <c r="A1966" s="49"/>
    </row>
    <row r="1967" spans="1:1" x14ac:dyDescent="0.35">
      <c r="A1967" s="49"/>
    </row>
    <row r="1968" spans="1:1" x14ac:dyDescent="0.35">
      <c r="A1968" s="49"/>
    </row>
    <row r="1969" spans="1:1" x14ac:dyDescent="0.35">
      <c r="A1969" s="49"/>
    </row>
    <row r="1970" spans="1:1" x14ac:dyDescent="0.35">
      <c r="A1970" s="49"/>
    </row>
    <row r="1971" spans="1:1" x14ac:dyDescent="0.35">
      <c r="A1971" s="49"/>
    </row>
    <row r="1972" spans="1:1" x14ac:dyDescent="0.35">
      <c r="A1972" s="49"/>
    </row>
    <row r="1973" spans="1:1" x14ac:dyDescent="0.35">
      <c r="A1973" s="49"/>
    </row>
    <row r="1974" spans="1:1" x14ac:dyDescent="0.35">
      <c r="A1974" s="49"/>
    </row>
    <row r="1975" spans="1:1" x14ac:dyDescent="0.35">
      <c r="A1975" s="49"/>
    </row>
    <row r="1976" spans="1:1" x14ac:dyDescent="0.35">
      <c r="A1976" s="49"/>
    </row>
    <row r="1977" spans="1:1" x14ac:dyDescent="0.35">
      <c r="A1977" s="49"/>
    </row>
    <row r="1978" spans="1:1" x14ac:dyDescent="0.35">
      <c r="A1978" s="49"/>
    </row>
    <row r="1979" spans="1:1" x14ac:dyDescent="0.35">
      <c r="A1979" s="49"/>
    </row>
    <row r="1980" spans="1:1" x14ac:dyDescent="0.35">
      <c r="A1980" s="49"/>
    </row>
    <row r="1981" spans="1:1" x14ac:dyDescent="0.35">
      <c r="A1981" s="49"/>
    </row>
    <row r="1982" spans="1:1" x14ac:dyDescent="0.35">
      <c r="A1982" s="49"/>
    </row>
    <row r="1983" spans="1:1" x14ac:dyDescent="0.35">
      <c r="A1983" s="49"/>
    </row>
    <row r="1984" spans="1:1" x14ac:dyDescent="0.35">
      <c r="A1984" s="49"/>
    </row>
    <row r="1985" spans="1:1" x14ac:dyDescent="0.35">
      <c r="A1985" s="49"/>
    </row>
    <row r="1986" spans="1:1" x14ac:dyDescent="0.35">
      <c r="A1986" s="49"/>
    </row>
    <row r="1987" spans="1:1" x14ac:dyDescent="0.35">
      <c r="A1987" s="49"/>
    </row>
    <row r="1988" spans="1:1" x14ac:dyDescent="0.35">
      <c r="A1988" s="49"/>
    </row>
    <row r="1989" spans="1:1" x14ac:dyDescent="0.35">
      <c r="A1989" s="49"/>
    </row>
    <row r="1990" spans="1:1" x14ac:dyDescent="0.35">
      <c r="A1990" s="49"/>
    </row>
    <row r="1991" spans="1:1" x14ac:dyDescent="0.35">
      <c r="A1991" s="49"/>
    </row>
    <row r="1992" spans="1:1" x14ac:dyDescent="0.35">
      <c r="A1992" s="49"/>
    </row>
    <row r="1993" spans="1:1" x14ac:dyDescent="0.35">
      <c r="A1993" s="49"/>
    </row>
    <row r="1994" spans="1:1" x14ac:dyDescent="0.35">
      <c r="A1994" s="49"/>
    </row>
    <row r="1995" spans="1:1" x14ac:dyDescent="0.35">
      <c r="A1995" s="49"/>
    </row>
    <row r="1996" spans="1:1" x14ac:dyDescent="0.35">
      <c r="A1996" s="49"/>
    </row>
    <row r="1997" spans="1:1" x14ac:dyDescent="0.35">
      <c r="A1997" s="49"/>
    </row>
    <row r="1998" spans="1:1" x14ac:dyDescent="0.35">
      <c r="A1998" s="49"/>
    </row>
    <row r="1999" spans="1:1" x14ac:dyDescent="0.35">
      <c r="A1999" s="49"/>
    </row>
    <row r="2000" spans="1:1" x14ac:dyDescent="0.35">
      <c r="A2000" s="49"/>
    </row>
    <row r="2001" spans="1:1" x14ac:dyDescent="0.35">
      <c r="A2001" s="49"/>
    </row>
    <row r="2002" spans="1:1" x14ac:dyDescent="0.35">
      <c r="A2002" s="49"/>
    </row>
    <row r="2003" spans="1:1" x14ac:dyDescent="0.35">
      <c r="A2003" s="49"/>
    </row>
    <row r="2004" spans="1:1" x14ac:dyDescent="0.35">
      <c r="A2004" s="49"/>
    </row>
    <row r="2005" spans="1:1" x14ac:dyDescent="0.35">
      <c r="A2005" s="49"/>
    </row>
    <row r="2006" spans="1:1" x14ac:dyDescent="0.35">
      <c r="A2006" s="49"/>
    </row>
    <row r="2007" spans="1:1" x14ac:dyDescent="0.35">
      <c r="A2007" s="49"/>
    </row>
    <row r="2008" spans="1:1" x14ac:dyDescent="0.35">
      <c r="A2008" s="49"/>
    </row>
    <row r="2009" spans="1:1" x14ac:dyDescent="0.35">
      <c r="A2009" s="49"/>
    </row>
    <row r="2010" spans="1:1" x14ac:dyDescent="0.35">
      <c r="A2010" s="49"/>
    </row>
    <row r="2011" spans="1:1" x14ac:dyDescent="0.35">
      <c r="A2011" s="49"/>
    </row>
    <row r="2012" spans="1:1" x14ac:dyDescent="0.35">
      <c r="A2012" s="49"/>
    </row>
    <row r="2013" spans="1:1" x14ac:dyDescent="0.35">
      <c r="A2013" s="49"/>
    </row>
    <row r="2014" spans="1:1" x14ac:dyDescent="0.35">
      <c r="A2014" s="49"/>
    </row>
    <row r="2015" spans="1:1" x14ac:dyDescent="0.35">
      <c r="A2015" s="49"/>
    </row>
    <row r="2016" spans="1:1" x14ac:dyDescent="0.35">
      <c r="A2016" s="49"/>
    </row>
    <row r="2017" spans="1:1" x14ac:dyDescent="0.35">
      <c r="A2017" s="49"/>
    </row>
    <row r="2018" spans="1:1" x14ac:dyDescent="0.35">
      <c r="A2018" s="49"/>
    </row>
    <row r="2019" spans="1:1" x14ac:dyDescent="0.35">
      <c r="A2019" s="49"/>
    </row>
    <row r="2020" spans="1:1" x14ac:dyDescent="0.35">
      <c r="A2020" s="49"/>
    </row>
    <row r="2021" spans="1:1" x14ac:dyDescent="0.35">
      <c r="A2021" s="49"/>
    </row>
    <row r="2022" spans="1:1" x14ac:dyDescent="0.35">
      <c r="A2022" s="49"/>
    </row>
    <row r="2023" spans="1:1" x14ac:dyDescent="0.35">
      <c r="A2023" s="49"/>
    </row>
    <row r="2024" spans="1:1" x14ac:dyDescent="0.35">
      <c r="A2024" s="49"/>
    </row>
    <row r="2025" spans="1:1" x14ac:dyDescent="0.35">
      <c r="A2025" s="49"/>
    </row>
    <row r="2026" spans="1:1" x14ac:dyDescent="0.35">
      <c r="A2026" s="49"/>
    </row>
    <row r="2027" spans="1:1" x14ac:dyDescent="0.35">
      <c r="A2027" s="49"/>
    </row>
    <row r="2028" spans="1:1" x14ac:dyDescent="0.35">
      <c r="A2028" s="49"/>
    </row>
    <row r="2029" spans="1:1" x14ac:dyDescent="0.35">
      <c r="A2029" s="49"/>
    </row>
    <row r="2030" spans="1:1" x14ac:dyDescent="0.35">
      <c r="A2030" s="49"/>
    </row>
    <row r="2031" spans="1:1" x14ac:dyDescent="0.35">
      <c r="A2031" s="49"/>
    </row>
    <row r="2032" spans="1:1" x14ac:dyDescent="0.35">
      <c r="A2032" s="49"/>
    </row>
    <row r="2033" spans="1:1" x14ac:dyDescent="0.35">
      <c r="A2033" s="49"/>
    </row>
    <row r="2034" spans="1:1" x14ac:dyDescent="0.35">
      <c r="A2034" s="49"/>
    </row>
    <row r="2035" spans="1:1" x14ac:dyDescent="0.35">
      <c r="A2035" s="49"/>
    </row>
    <row r="2036" spans="1:1" x14ac:dyDescent="0.35">
      <c r="A2036" s="49"/>
    </row>
    <row r="2037" spans="1:1" x14ac:dyDescent="0.35">
      <c r="A2037" s="49"/>
    </row>
    <row r="2038" spans="1:1" x14ac:dyDescent="0.35">
      <c r="A2038" s="49"/>
    </row>
    <row r="2039" spans="1:1" x14ac:dyDescent="0.35">
      <c r="A2039" s="49"/>
    </row>
    <row r="2040" spans="1:1" x14ac:dyDescent="0.35">
      <c r="A2040" s="49"/>
    </row>
    <row r="2041" spans="1:1" x14ac:dyDescent="0.35">
      <c r="A2041" s="49"/>
    </row>
    <row r="2042" spans="1:1" x14ac:dyDescent="0.35">
      <c r="A2042" s="49"/>
    </row>
    <row r="2043" spans="1:1" x14ac:dyDescent="0.35">
      <c r="A2043" s="49"/>
    </row>
    <row r="2044" spans="1:1" x14ac:dyDescent="0.35">
      <c r="A2044" s="49"/>
    </row>
    <row r="2045" spans="1:1" x14ac:dyDescent="0.35">
      <c r="A2045" s="49"/>
    </row>
    <row r="2046" spans="1:1" x14ac:dyDescent="0.35">
      <c r="A2046" s="49"/>
    </row>
    <row r="2047" spans="1:1" x14ac:dyDescent="0.35">
      <c r="A2047" s="49"/>
    </row>
    <row r="2048" spans="1:1" x14ac:dyDescent="0.35">
      <c r="A2048" s="49"/>
    </row>
    <row r="2049" spans="1:1" x14ac:dyDescent="0.35">
      <c r="A2049" s="49"/>
    </row>
    <row r="2050" spans="1:1" x14ac:dyDescent="0.35">
      <c r="A2050" s="49"/>
    </row>
    <row r="2051" spans="1:1" x14ac:dyDescent="0.35">
      <c r="A2051" s="49"/>
    </row>
    <row r="2052" spans="1:1" x14ac:dyDescent="0.35">
      <c r="A2052" s="49"/>
    </row>
    <row r="2053" spans="1:1" x14ac:dyDescent="0.35">
      <c r="A2053" s="49"/>
    </row>
    <row r="2054" spans="1:1" x14ac:dyDescent="0.35">
      <c r="A2054" s="49"/>
    </row>
    <row r="2055" spans="1:1" x14ac:dyDescent="0.35">
      <c r="A2055" s="49"/>
    </row>
    <row r="2056" spans="1:1" x14ac:dyDescent="0.35">
      <c r="A2056" s="49"/>
    </row>
    <row r="2057" spans="1:1" x14ac:dyDescent="0.35">
      <c r="A2057" s="49"/>
    </row>
    <row r="2058" spans="1:1" x14ac:dyDescent="0.35">
      <c r="A2058" s="49"/>
    </row>
    <row r="2059" spans="1:1" x14ac:dyDescent="0.35">
      <c r="A2059" s="49"/>
    </row>
    <row r="2060" spans="1:1" x14ac:dyDescent="0.35">
      <c r="A2060" s="49"/>
    </row>
    <row r="2061" spans="1:1" x14ac:dyDescent="0.35">
      <c r="A2061" s="49"/>
    </row>
    <row r="2062" spans="1:1" x14ac:dyDescent="0.35">
      <c r="A2062" s="49"/>
    </row>
    <row r="2063" spans="1:1" x14ac:dyDescent="0.35">
      <c r="A2063" s="49"/>
    </row>
    <row r="2064" spans="1:1" x14ac:dyDescent="0.35">
      <c r="A2064" s="49"/>
    </row>
    <row r="2065" spans="1:1" x14ac:dyDescent="0.35">
      <c r="A2065" s="49"/>
    </row>
    <row r="2066" spans="1:1" x14ac:dyDescent="0.35">
      <c r="A2066" s="49"/>
    </row>
    <row r="2067" spans="1:1" x14ac:dyDescent="0.35">
      <c r="A2067" s="49"/>
    </row>
    <row r="2068" spans="1:1" x14ac:dyDescent="0.35">
      <c r="A2068" s="49"/>
    </row>
    <row r="2069" spans="1:1" x14ac:dyDescent="0.35">
      <c r="A2069" s="49"/>
    </row>
    <row r="2070" spans="1:1" x14ac:dyDescent="0.35">
      <c r="A2070" s="49"/>
    </row>
    <row r="2071" spans="1:1" x14ac:dyDescent="0.35">
      <c r="A2071" s="49"/>
    </row>
    <row r="2072" spans="1:1" x14ac:dyDescent="0.35">
      <c r="A2072" s="49"/>
    </row>
    <row r="2073" spans="1:1" x14ac:dyDescent="0.35">
      <c r="A2073" s="49"/>
    </row>
    <row r="2074" spans="1:1" x14ac:dyDescent="0.35">
      <c r="A2074" s="49"/>
    </row>
    <row r="2075" spans="1:1" x14ac:dyDescent="0.35">
      <c r="A2075" s="49"/>
    </row>
    <row r="2076" spans="1:1" x14ac:dyDescent="0.35">
      <c r="A2076" s="49"/>
    </row>
    <row r="2077" spans="1:1" x14ac:dyDescent="0.35">
      <c r="A2077" s="49"/>
    </row>
    <row r="2078" spans="1:1" x14ac:dyDescent="0.35">
      <c r="A2078" s="49"/>
    </row>
    <row r="2079" spans="1:1" x14ac:dyDescent="0.35">
      <c r="A2079" s="49"/>
    </row>
    <row r="2080" spans="1:1" x14ac:dyDescent="0.35">
      <c r="A2080" s="49"/>
    </row>
    <row r="2081" spans="1:1" x14ac:dyDescent="0.35">
      <c r="A2081" s="49"/>
    </row>
    <row r="2082" spans="1:1" x14ac:dyDescent="0.35">
      <c r="A2082" s="49"/>
    </row>
    <row r="2083" spans="1:1" x14ac:dyDescent="0.35">
      <c r="A2083" s="49"/>
    </row>
    <row r="2084" spans="1:1" x14ac:dyDescent="0.35">
      <c r="A2084" s="49"/>
    </row>
    <row r="2085" spans="1:1" x14ac:dyDescent="0.35">
      <c r="A2085" s="49"/>
    </row>
    <row r="2086" spans="1:1" x14ac:dyDescent="0.35">
      <c r="A2086" s="49"/>
    </row>
    <row r="2087" spans="1:1" x14ac:dyDescent="0.35">
      <c r="A2087" s="49"/>
    </row>
    <row r="2088" spans="1:1" x14ac:dyDescent="0.35">
      <c r="A2088" s="49"/>
    </row>
    <row r="2089" spans="1:1" x14ac:dyDescent="0.35">
      <c r="A2089" s="49"/>
    </row>
    <row r="2090" spans="1:1" x14ac:dyDescent="0.35">
      <c r="A2090" s="49"/>
    </row>
    <row r="2091" spans="1:1" x14ac:dyDescent="0.35">
      <c r="A2091" s="49"/>
    </row>
    <row r="2092" spans="1:1" x14ac:dyDescent="0.35">
      <c r="A2092" s="49"/>
    </row>
    <row r="2093" spans="1:1" x14ac:dyDescent="0.35">
      <c r="A2093" s="49"/>
    </row>
    <row r="2094" spans="1:1" x14ac:dyDescent="0.35">
      <c r="A2094" s="49"/>
    </row>
    <row r="2095" spans="1:1" x14ac:dyDescent="0.35">
      <c r="A2095" s="49"/>
    </row>
    <row r="2096" spans="1:1" x14ac:dyDescent="0.35">
      <c r="A2096" s="49"/>
    </row>
    <row r="2097" spans="1:1" x14ac:dyDescent="0.35">
      <c r="A2097" s="49"/>
    </row>
    <row r="2098" spans="1:1" x14ac:dyDescent="0.35">
      <c r="A2098" s="49"/>
    </row>
    <row r="2099" spans="1:1" x14ac:dyDescent="0.35">
      <c r="A2099" s="49"/>
    </row>
    <row r="2100" spans="1:1" x14ac:dyDescent="0.35">
      <c r="A2100" s="49"/>
    </row>
    <row r="2101" spans="1:1" x14ac:dyDescent="0.35">
      <c r="A2101" s="49"/>
    </row>
    <row r="2102" spans="1:1" x14ac:dyDescent="0.35">
      <c r="A2102" s="49"/>
    </row>
    <row r="2103" spans="1:1" x14ac:dyDescent="0.35">
      <c r="A2103" s="49"/>
    </row>
    <row r="2104" spans="1:1" x14ac:dyDescent="0.35">
      <c r="A2104" s="49"/>
    </row>
    <row r="2105" spans="1:1" x14ac:dyDescent="0.35">
      <c r="A2105" s="49"/>
    </row>
    <row r="2106" spans="1:1" x14ac:dyDescent="0.35">
      <c r="A2106" s="49"/>
    </row>
    <row r="2107" spans="1:1" x14ac:dyDescent="0.35">
      <c r="A2107" s="49"/>
    </row>
    <row r="2108" spans="1:1" x14ac:dyDescent="0.35">
      <c r="A2108" s="49"/>
    </row>
    <row r="2109" spans="1:1" x14ac:dyDescent="0.35">
      <c r="A2109" s="49"/>
    </row>
    <row r="2110" spans="1:1" x14ac:dyDescent="0.35">
      <c r="A2110" s="49"/>
    </row>
    <row r="2111" spans="1:1" x14ac:dyDescent="0.35">
      <c r="A2111" s="49"/>
    </row>
    <row r="2112" spans="1:1" x14ac:dyDescent="0.35">
      <c r="A2112" s="49"/>
    </row>
    <row r="2113" spans="1:1" x14ac:dyDescent="0.35">
      <c r="A2113" s="49"/>
    </row>
    <row r="2114" spans="1:1" x14ac:dyDescent="0.35">
      <c r="A2114" s="49"/>
    </row>
    <row r="2115" spans="1:1" x14ac:dyDescent="0.35">
      <c r="A2115" s="49"/>
    </row>
    <row r="2116" spans="1:1" x14ac:dyDescent="0.35">
      <c r="A2116" s="49"/>
    </row>
    <row r="2117" spans="1:1" x14ac:dyDescent="0.35">
      <c r="A2117" s="49"/>
    </row>
    <row r="2118" spans="1:1" x14ac:dyDescent="0.35">
      <c r="A2118" s="49"/>
    </row>
    <row r="2119" spans="1:1" x14ac:dyDescent="0.35">
      <c r="A2119" s="49"/>
    </row>
    <row r="2120" spans="1:1" x14ac:dyDescent="0.35">
      <c r="A2120" s="49"/>
    </row>
    <row r="2121" spans="1:1" x14ac:dyDescent="0.35">
      <c r="A2121" s="49"/>
    </row>
    <row r="2122" spans="1:1" x14ac:dyDescent="0.35">
      <c r="A2122" s="49"/>
    </row>
    <row r="2123" spans="1:1" x14ac:dyDescent="0.35">
      <c r="A2123" s="49"/>
    </row>
    <row r="2124" spans="1:1" x14ac:dyDescent="0.35">
      <c r="A2124" s="49"/>
    </row>
    <row r="2125" spans="1:1" x14ac:dyDescent="0.35">
      <c r="A2125" s="49"/>
    </row>
    <row r="2126" spans="1:1" x14ac:dyDescent="0.35">
      <c r="A2126" s="49"/>
    </row>
    <row r="2127" spans="1:1" x14ac:dyDescent="0.35">
      <c r="A2127" s="49"/>
    </row>
    <row r="2128" spans="1:1" x14ac:dyDescent="0.35">
      <c r="A2128" s="49"/>
    </row>
    <row r="2129" spans="1:1" x14ac:dyDescent="0.35">
      <c r="A2129" s="49"/>
    </row>
    <row r="2130" spans="1:1" x14ac:dyDescent="0.35">
      <c r="A2130" s="49"/>
    </row>
    <row r="2131" spans="1:1" x14ac:dyDescent="0.35">
      <c r="A2131" s="49"/>
    </row>
    <row r="2132" spans="1:1" x14ac:dyDescent="0.35">
      <c r="A2132" s="49"/>
    </row>
    <row r="2133" spans="1:1" x14ac:dyDescent="0.35">
      <c r="A2133" s="49"/>
    </row>
    <row r="2134" spans="1:1" x14ac:dyDescent="0.35">
      <c r="A2134" s="49"/>
    </row>
    <row r="2135" spans="1:1" x14ac:dyDescent="0.35">
      <c r="A2135" s="49"/>
    </row>
    <row r="2136" spans="1:1" x14ac:dyDescent="0.35">
      <c r="A2136" s="49"/>
    </row>
    <row r="2137" spans="1:1" x14ac:dyDescent="0.35">
      <c r="A2137" s="49"/>
    </row>
    <row r="2138" spans="1:1" x14ac:dyDescent="0.35">
      <c r="A2138" s="49"/>
    </row>
    <row r="2139" spans="1:1" x14ac:dyDescent="0.35">
      <c r="A2139" s="49"/>
    </row>
    <row r="2140" spans="1:1" x14ac:dyDescent="0.35">
      <c r="A2140" s="49"/>
    </row>
    <row r="2141" spans="1:1" x14ac:dyDescent="0.35">
      <c r="A2141" s="49"/>
    </row>
    <row r="2142" spans="1:1" x14ac:dyDescent="0.35">
      <c r="A2142" s="49"/>
    </row>
    <row r="2143" spans="1:1" x14ac:dyDescent="0.35">
      <c r="A2143" s="49"/>
    </row>
    <row r="2144" spans="1:1" x14ac:dyDescent="0.35">
      <c r="A2144" s="49"/>
    </row>
    <row r="2145" spans="1:1" x14ac:dyDescent="0.35">
      <c r="A2145" s="49"/>
    </row>
    <row r="2146" spans="1:1" x14ac:dyDescent="0.35">
      <c r="A2146" s="49"/>
    </row>
    <row r="2147" spans="1:1" x14ac:dyDescent="0.35">
      <c r="A2147" s="49"/>
    </row>
    <row r="2148" spans="1:1" x14ac:dyDescent="0.35">
      <c r="A2148" s="49"/>
    </row>
    <row r="2149" spans="1:1" x14ac:dyDescent="0.35">
      <c r="A2149" s="49"/>
    </row>
    <row r="2150" spans="1:1" x14ac:dyDescent="0.35">
      <c r="A2150" s="49"/>
    </row>
    <row r="2151" spans="1:1" x14ac:dyDescent="0.35">
      <c r="A2151" s="49"/>
    </row>
    <row r="2152" spans="1:1" x14ac:dyDescent="0.35">
      <c r="A2152" s="49"/>
    </row>
    <row r="2153" spans="1:1" x14ac:dyDescent="0.35">
      <c r="A2153" s="49"/>
    </row>
    <row r="2154" spans="1:1" x14ac:dyDescent="0.35">
      <c r="A2154" s="49"/>
    </row>
    <row r="2155" spans="1:1" x14ac:dyDescent="0.35">
      <c r="A2155" s="49"/>
    </row>
    <row r="2156" spans="1:1" x14ac:dyDescent="0.35">
      <c r="A2156" s="49"/>
    </row>
    <row r="2157" spans="1:1" x14ac:dyDescent="0.35">
      <c r="A2157" s="49"/>
    </row>
    <row r="2158" spans="1:1" x14ac:dyDescent="0.35">
      <c r="A2158" s="49"/>
    </row>
    <row r="2159" spans="1:1" x14ac:dyDescent="0.35">
      <c r="A2159" s="49"/>
    </row>
    <row r="2160" spans="1:1" x14ac:dyDescent="0.35">
      <c r="A2160" s="49"/>
    </row>
    <row r="2161" spans="1:1" x14ac:dyDescent="0.35">
      <c r="A2161" s="49"/>
    </row>
    <row r="2162" spans="1:1" x14ac:dyDescent="0.35">
      <c r="A2162" s="49"/>
    </row>
    <row r="2163" spans="1:1" x14ac:dyDescent="0.35">
      <c r="A2163" s="49"/>
    </row>
    <row r="2164" spans="1:1" x14ac:dyDescent="0.35">
      <c r="A2164" s="49"/>
    </row>
    <row r="2165" spans="1:1" x14ac:dyDescent="0.35">
      <c r="A2165" s="49"/>
    </row>
    <row r="2166" spans="1:1" x14ac:dyDescent="0.35">
      <c r="A2166" s="49"/>
    </row>
    <row r="2167" spans="1:1" x14ac:dyDescent="0.35">
      <c r="A2167" s="49"/>
    </row>
    <row r="2168" spans="1:1" x14ac:dyDescent="0.35">
      <c r="A2168" s="49"/>
    </row>
    <row r="2169" spans="1:1" x14ac:dyDescent="0.35">
      <c r="A2169" s="49"/>
    </row>
    <row r="2170" spans="1:1" x14ac:dyDescent="0.35">
      <c r="A2170" s="49"/>
    </row>
    <row r="2171" spans="1:1" x14ac:dyDescent="0.35">
      <c r="A2171" s="49"/>
    </row>
    <row r="2172" spans="1:1" x14ac:dyDescent="0.35">
      <c r="A2172" s="49"/>
    </row>
    <row r="2173" spans="1:1" x14ac:dyDescent="0.35">
      <c r="A2173" s="49"/>
    </row>
    <row r="2174" spans="1:1" x14ac:dyDescent="0.35">
      <c r="A2174" s="49"/>
    </row>
    <row r="2175" spans="1:1" x14ac:dyDescent="0.35">
      <c r="A2175" s="49"/>
    </row>
    <row r="2176" spans="1:1" x14ac:dyDescent="0.35">
      <c r="A2176" s="49"/>
    </row>
    <row r="2177" spans="1:1" x14ac:dyDescent="0.35">
      <c r="A2177" s="49"/>
    </row>
    <row r="2178" spans="1:1" x14ac:dyDescent="0.35">
      <c r="A2178" s="49"/>
    </row>
    <row r="2179" spans="1:1" x14ac:dyDescent="0.35">
      <c r="A2179" s="49"/>
    </row>
    <row r="2180" spans="1:1" x14ac:dyDescent="0.35">
      <c r="A2180" s="49"/>
    </row>
    <row r="2181" spans="1:1" x14ac:dyDescent="0.35">
      <c r="A2181" s="49"/>
    </row>
    <row r="2182" spans="1:1" x14ac:dyDescent="0.35">
      <c r="A2182" s="49"/>
    </row>
    <row r="2183" spans="1:1" x14ac:dyDescent="0.35">
      <c r="A2183" s="49"/>
    </row>
    <row r="2184" spans="1:1" x14ac:dyDescent="0.35">
      <c r="A2184" s="49"/>
    </row>
    <row r="2185" spans="1:1" x14ac:dyDescent="0.35">
      <c r="A2185" s="49"/>
    </row>
    <row r="2186" spans="1:1" x14ac:dyDescent="0.35">
      <c r="A2186" s="49"/>
    </row>
    <row r="2187" spans="1:1" x14ac:dyDescent="0.35">
      <c r="A2187" s="49"/>
    </row>
    <row r="2188" spans="1:1" x14ac:dyDescent="0.35">
      <c r="A2188" s="49"/>
    </row>
    <row r="2189" spans="1:1" x14ac:dyDescent="0.35">
      <c r="A2189" s="49"/>
    </row>
    <row r="2190" spans="1:1" x14ac:dyDescent="0.35">
      <c r="A2190" s="49"/>
    </row>
    <row r="2191" spans="1:1" x14ac:dyDescent="0.35">
      <c r="A2191" s="49"/>
    </row>
    <row r="2192" spans="1:1" x14ac:dyDescent="0.35">
      <c r="A2192" s="49"/>
    </row>
    <row r="2193" spans="1:1" x14ac:dyDescent="0.35">
      <c r="A2193" s="49"/>
    </row>
    <row r="2194" spans="1:1" x14ac:dyDescent="0.35">
      <c r="A2194" s="49"/>
    </row>
    <row r="2195" spans="1:1" x14ac:dyDescent="0.35">
      <c r="A2195" s="49"/>
    </row>
    <row r="2196" spans="1:1" x14ac:dyDescent="0.35">
      <c r="A2196" s="49"/>
    </row>
    <row r="2197" spans="1:1" x14ac:dyDescent="0.35">
      <c r="A2197" s="49"/>
    </row>
    <row r="2198" spans="1:1" x14ac:dyDescent="0.35">
      <c r="A2198" s="49"/>
    </row>
    <row r="2199" spans="1:1" x14ac:dyDescent="0.35">
      <c r="A2199" s="49"/>
    </row>
    <row r="2200" spans="1:1" x14ac:dyDescent="0.35">
      <c r="A2200" s="49"/>
    </row>
    <row r="2201" spans="1:1" x14ac:dyDescent="0.35">
      <c r="A2201" s="49"/>
    </row>
    <row r="2202" spans="1:1" x14ac:dyDescent="0.35">
      <c r="A2202" s="49"/>
    </row>
    <row r="2203" spans="1:1" x14ac:dyDescent="0.35">
      <c r="A2203" s="49"/>
    </row>
    <row r="2204" spans="1:1" x14ac:dyDescent="0.35">
      <c r="A2204" s="49"/>
    </row>
    <row r="2205" spans="1:1" x14ac:dyDescent="0.35">
      <c r="A2205" s="49"/>
    </row>
    <row r="2206" spans="1:1" x14ac:dyDescent="0.35">
      <c r="A2206" s="49"/>
    </row>
    <row r="2207" spans="1:1" x14ac:dyDescent="0.35">
      <c r="A2207" s="49"/>
    </row>
    <row r="2208" spans="1:1" x14ac:dyDescent="0.35">
      <c r="A2208" s="49"/>
    </row>
    <row r="2209" spans="1:1" x14ac:dyDescent="0.35">
      <c r="A2209" s="49"/>
    </row>
    <row r="2210" spans="1:1" x14ac:dyDescent="0.35">
      <c r="A2210" s="49"/>
    </row>
    <row r="2211" spans="1:1" x14ac:dyDescent="0.35">
      <c r="A2211" s="49"/>
    </row>
    <row r="2212" spans="1:1" x14ac:dyDescent="0.35">
      <c r="A2212" s="49"/>
    </row>
    <row r="2213" spans="1:1" x14ac:dyDescent="0.35">
      <c r="A2213" s="49"/>
    </row>
    <row r="2214" spans="1:1" x14ac:dyDescent="0.35">
      <c r="A2214" s="49"/>
    </row>
    <row r="2215" spans="1:1" x14ac:dyDescent="0.35">
      <c r="A2215" s="49"/>
    </row>
    <row r="2216" spans="1:1" x14ac:dyDescent="0.35">
      <c r="A2216" s="49"/>
    </row>
    <row r="2217" spans="1:1" x14ac:dyDescent="0.35">
      <c r="A2217" s="49"/>
    </row>
    <row r="2218" spans="1:1" x14ac:dyDescent="0.35">
      <c r="A2218" s="49"/>
    </row>
    <row r="2219" spans="1:1" x14ac:dyDescent="0.35">
      <c r="A2219" s="49"/>
    </row>
    <row r="2220" spans="1:1" x14ac:dyDescent="0.35">
      <c r="A2220" s="49"/>
    </row>
    <row r="2221" spans="1:1" x14ac:dyDescent="0.35">
      <c r="A2221" s="49"/>
    </row>
    <row r="2222" spans="1:1" x14ac:dyDescent="0.35">
      <c r="A2222" s="49"/>
    </row>
    <row r="2223" spans="1:1" x14ac:dyDescent="0.35">
      <c r="A2223" s="49"/>
    </row>
    <row r="2224" spans="1:1" x14ac:dyDescent="0.35">
      <c r="A2224" s="49"/>
    </row>
    <row r="2225" spans="1:1" x14ac:dyDescent="0.35">
      <c r="A2225" s="49"/>
    </row>
    <row r="2226" spans="1:1" x14ac:dyDescent="0.35">
      <c r="A2226" s="49"/>
    </row>
    <row r="2227" spans="1:1" x14ac:dyDescent="0.35">
      <c r="A2227" s="49"/>
    </row>
    <row r="2228" spans="1:1" x14ac:dyDescent="0.35">
      <c r="A2228" s="49"/>
    </row>
    <row r="2229" spans="1:1" x14ac:dyDescent="0.35">
      <c r="A2229" s="49"/>
    </row>
    <row r="2230" spans="1:1" x14ac:dyDescent="0.35">
      <c r="A2230" s="49"/>
    </row>
    <row r="2231" spans="1:1" x14ac:dyDescent="0.35">
      <c r="A2231" s="49"/>
    </row>
    <row r="2232" spans="1:1" x14ac:dyDescent="0.35">
      <c r="A2232" s="49"/>
    </row>
    <row r="2233" spans="1:1" x14ac:dyDescent="0.35">
      <c r="A2233" s="49"/>
    </row>
    <row r="2234" spans="1:1" x14ac:dyDescent="0.35">
      <c r="A2234" s="49"/>
    </row>
    <row r="2235" spans="1:1" x14ac:dyDescent="0.35">
      <c r="A2235" s="49"/>
    </row>
    <row r="2236" spans="1:1" x14ac:dyDescent="0.35">
      <c r="A2236" s="49"/>
    </row>
    <row r="2237" spans="1:1" x14ac:dyDescent="0.35">
      <c r="A2237" s="49"/>
    </row>
    <row r="2238" spans="1:1" x14ac:dyDescent="0.35">
      <c r="A2238" s="49"/>
    </row>
    <row r="2239" spans="1:1" x14ac:dyDescent="0.35">
      <c r="A2239" s="49"/>
    </row>
    <row r="2240" spans="1:1" x14ac:dyDescent="0.35">
      <c r="A2240" s="49"/>
    </row>
    <row r="2241" spans="1:1" x14ac:dyDescent="0.35">
      <c r="A2241" s="49"/>
    </row>
    <row r="2242" spans="1:1" x14ac:dyDescent="0.35">
      <c r="A2242" s="49"/>
    </row>
    <row r="2243" spans="1:1" x14ac:dyDescent="0.35">
      <c r="A2243" s="49"/>
    </row>
    <row r="2244" spans="1:1" x14ac:dyDescent="0.35">
      <c r="A2244" s="49"/>
    </row>
    <row r="2245" spans="1:1" x14ac:dyDescent="0.35">
      <c r="A2245" s="49"/>
    </row>
    <row r="2246" spans="1:1" x14ac:dyDescent="0.35">
      <c r="A2246" s="49"/>
    </row>
    <row r="2247" spans="1:1" x14ac:dyDescent="0.35">
      <c r="A2247" s="49"/>
    </row>
    <row r="2248" spans="1:1" x14ac:dyDescent="0.35">
      <c r="A2248" s="49"/>
    </row>
    <row r="2249" spans="1:1" x14ac:dyDescent="0.35">
      <c r="A2249" s="49"/>
    </row>
    <row r="2250" spans="1:1" x14ac:dyDescent="0.35">
      <c r="A2250" s="49"/>
    </row>
    <row r="2251" spans="1:1" x14ac:dyDescent="0.35">
      <c r="A2251" s="49"/>
    </row>
    <row r="2252" spans="1:1" x14ac:dyDescent="0.35">
      <c r="A2252" s="49"/>
    </row>
    <row r="2253" spans="1:1" x14ac:dyDescent="0.35">
      <c r="A2253" s="49"/>
    </row>
    <row r="2254" spans="1:1" x14ac:dyDescent="0.35">
      <c r="A2254" s="49"/>
    </row>
    <row r="2255" spans="1:1" x14ac:dyDescent="0.35">
      <c r="A2255" s="49"/>
    </row>
    <row r="2256" spans="1:1" x14ac:dyDescent="0.35">
      <c r="A2256" s="49"/>
    </row>
    <row r="2257" spans="1:1" x14ac:dyDescent="0.35">
      <c r="A2257" s="49"/>
    </row>
    <row r="2258" spans="1:1" x14ac:dyDescent="0.35">
      <c r="A2258" s="49"/>
    </row>
    <row r="2259" spans="1:1" x14ac:dyDescent="0.35">
      <c r="A2259" s="49"/>
    </row>
    <row r="2260" spans="1:1" x14ac:dyDescent="0.35">
      <c r="A2260" s="49"/>
    </row>
    <row r="2261" spans="1:1" x14ac:dyDescent="0.35">
      <c r="A2261" s="49"/>
    </row>
    <row r="2262" spans="1:1" x14ac:dyDescent="0.35">
      <c r="A2262" s="49"/>
    </row>
    <row r="2263" spans="1:1" x14ac:dyDescent="0.35">
      <c r="A2263" s="49"/>
    </row>
    <row r="2264" spans="1:1" x14ac:dyDescent="0.35">
      <c r="A2264" s="49"/>
    </row>
    <row r="2265" spans="1:1" x14ac:dyDescent="0.35">
      <c r="A2265" s="49"/>
    </row>
    <row r="2266" spans="1:1" x14ac:dyDescent="0.35">
      <c r="A2266" s="49"/>
    </row>
    <row r="2267" spans="1:1" x14ac:dyDescent="0.35">
      <c r="A2267" s="49"/>
    </row>
    <row r="2268" spans="1:1" x14ac:dyDescent="0.35">
      <c r="A2268" s="49"/>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D23">
      <formula1>$E$182:$E$185</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workbookViewId="0">
      <selection activeCell="D129" sqref="D129:V129"/>
    </sheetView>
  </sheetViews>
  <sheetFormatPr defaultColWidth="9.19921875" defaultRowHeight="15" x14ac:dyDescent="0.35"/>
  <cols>
    <col min="1" max="1" width="4" style="49" customWidth="1"/>
    <col min="2" max="2" width="43.796875" style="49" customWidth="1"/>
    <col min="3" max="3" width="6.5" style="49" customWidth="1"/>
    <col min="4" max="6" width="10" style="49" customWidth="1"/>
    <col min="7" max="7" width="16" style="49" customWidth="1"/>
    <col min="8" max="8" width="6.296875" style="49" customWidth="1"/>
    <col min="9" max="9" width="6.19921875" style="49" customWidth="1"/>
    <col min="10" max="10" width="18.19921875" style="49" customWidth="1"/>
    <col min="11" max="11" width="10.19921875" style="49" customWidth="1"/>
    <col min="12" max="12" width="11.19921875" style="49" customWidth="1"/>
    <col min="13" max="14" width="7" style="49" customWidth="1"/>
    <col min="15" max="15" width="7.19921875" style="49" customWidth="1"/>
    <col min="16" max="16" width="7.5" style="49" customWidth="1"/>
    <col min="17" max="17" width="6.5" style="49" customWidth="1"/>
    <col min="18" max="19" width="15.296875"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x14ac:dyDescent="0.5">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x14ac:dyDescent="0.45">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x14ac:dyDescent="0.45">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x14ac:dyDescent="0.35">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x14ac:dyDescent="0.35">
      <c r="A8" s="1"/>
      <c r="B8" s="64" t="s">
        <v>133</v>
      </c>
      <c r="C8" s="65">
        <v>6.716112885599955E-2</v>
      </c>
      <c r="D8" s="402">
        <v>6.716112885599955E-2</v>
      </c>
      <c r="E8" s="402">
        <v>7.069152417709805E-2</v>
      </c>
      <c r="F8" s="402">
        <v>7.0347955561126996E-2</v>
      </c>
      <c r="G8" s="402">
        <v>7.1495626034100784E-2</v>
      </c>
      <c r="H8" s="402">
        <v>7.3315070171019889E-2</v>
      </c>
      <c r="I8" s="402">
        <v>7.4234191750519027E-2</v>
      </c>
      <c r="J8" s="402">
        <v>7.5507611458691851E-2</v>
      </c>
      <c r="K8" s="402">
        <v>7.8436431199780485E-2</v>
      </c>
      <c r="L8" s="402">
        <v>7.9817380533738005E-2</v>
      </c>
      <c r="M8" s="402">
        <v>8.2116713331783497E-2</v>
      </c>
      <c r="N8" s="402">
        <v>8.523876671294224E-2</v>
      </c>
      <c r="O8" s="402">
        <v>8.5863324546405356E-2</v>
      </c>
      <c r="P8" s="402">
        <v>8.9004952397194789E-2</v>
      </c>
      <c r="Q8" s="402">
        <v>8.9004952397194789E-2</v>
      </c>
      <c r="R8" s="402">
        <v>8.9004952397194789E-2</v>
      </c>
      <c r="S8" s="402">
        <v>8.9004952397194789E-2</v>
      </c>
      <c r="T8" s="402">
        <v>8.9004952397194789E-2</v>
      </c>
      <c r="U8" s="403">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x14ac:dyDescent="0.35">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x14ac:dyDescent="0.35">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x14ac:dyDescent="0.35">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x14ac:dyDescent="0.35">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8" thickBot="1" x14ac:dyDescent="0.4">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x14ac:dyDescent="0.35">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x14ac:dyDescent="0.35">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8.2" x14ac:dyDescent="0.5">
      <c r="A16" s="1"/>
      <c r="B16" s="78"/>
      <c r="C16" s="85" t="s">
        <v>141</v>
      </c>
      <c r="D16" s="56"/>
      <c r="E16" s="56"/>
      <c r="F16" s="56"/>
      <c r="G16" s="56"/>
      <c r="H16" s="56"/>
      <c r="I16" s="56"/>
      <c r="J16" s="54" t="s">
        <v>142</v>
      </c>
      <c r="K16" s="77"/>
      <c r="L16" s="77"/>
      <c r="M16" s="56"/>
      <c r="N16" s="84"/>
      <c r="O16" s="84"/>
      <c r="P16" s="84"/>
      <c r="Q16" s="384"/>
      <c r="R16" s="384"/>
      <c r="S16" s="384"/>
      <c r="T16" s="384"/>
      <c r="U16" s="384"/>
      <c r="V16" s="3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8" thickBot="1" x14ac:dyDescent="0.4">
      <c r="A17" s="1"/>
      <c r="B17" s="78"/>
      <c r="C17" s="86" t="s">
        <v>143</v>
      </c>
      <c r="D17" s="87" t="s">
        <v>144</v>
      </c>
      <c r="E17" s="87" t="s">
        <v>145</v>
      </c>
      <c r="F17" s="87" t="s">
        <v>146</v>
      </c>
      <c r="G17" s="56"/>
      <c r="H17" s="56"/>
      <c r="I17" s="56"/>
      <c r="J17" s="88"/>
      <c r="K17" s="89" t="s">
        <v>147</v>
      </c>
      <c r="L17" s="90" t="s">
        <v>148</v>
      </c>
      <c r="M17" s="56"/>
      <c r="N17" s="84"/>
      <c r="O17" s="84"/>
      <c r="P17" s="84"/>
      <c r="Q17" s="384"/>
      <c r="R17" s="384"/>
      <c r="S17" s="384"/>
      <c r="T17" s="384"/>
      <c r="U17" s="384"/>
      <c r="V17" s="3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6.2" x14ac:dyDescent="0.35">
      <c r="A18" s="1"/>
      <c r="B18" s="78"/>
      <c r="C18" s="91" t="s">
        <v>149</v>
      </c>
      <c r="D18" s="92">
        <v>0.18</v>
      </c>
      <c r="E18" s="92">
        <v>0.15</v>
      </c>
      <c r="F18" s="93">
        <v>0.17</v>
      </c>
      <c r="G18" s="56"/>
      <c r="H18" s="56"/>
      <c r="I18" s="56"/>
      <c r="J18" s="94" t="s">
        <v>150</v>
      </c>
      <c r="K18" s="95">
        <v>0.2</v>
      </c>
      <c r="L18" s="96">
        <v>0.05</v>
      </c>
      <c r="M18" s="56"/>
      <c r="N18" s="84"/>
      <c r="O18" s="84"/>
      <c r="P18" s="84"/>
      <c r="Q18" s="384"/>
      <c r="R18" s="384"/>
      <c r="S18" s="384"/>
      <c r="T18" s="384"/>
      <c r="U18" s="384"/>
      <c r="V18" s="3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6.2" x14ac:dyDescent="0.35">
      <c r="A19" s="1"/>
      <c r="B19" s="78"/>
      <c r="C19" s="97" t="s">
        <v>151</v>
      </c>
      <c r="D19" s="98">
        <v>0.11</v>
      </c>
      <c r="E19" s="98">
        <v>0.11</v>
      </c>
      <c r="F19" s="99">
        <v>0.06</v>
      </c>
      <c r="G19" s="56"/>
      <c r="H19" s="56"/>
      <c r="I19" s="56"/>
      <c r="J19" s="94" t="s">
        <v>152</v>
      </c>
      <c r="K19" s="95">
        <v>0</v>
      </c>
      <c r="L19" s="96">
        <v>0.2</v>
      </c>
      <c r="M19" s="56"/>
      <c r="N19" s="84"/>
      <c r="O19" s="84"/>
      <c r="P19" s="84"/>
      <c r="Q19" s="384"/>
      <c r="R19" s="384"/>
      <c r="S19" s="384"/>
      <c r="T19" s="384"/>
      <c r="U19" s="384"/>
      <c r="V19" s="3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6.2" x14ac:dyDescent="0.35">
      <c r="A20" s="1"/>
      <c r="B20" s="78"/>
      <c r="C20" s="97" t="s">
        <v>153</v>
      </c>
      <c r="D20" s="98">
        <v>0.09</v>
      </c>
      <c r="E20" s="98">
        <v>0.08</v>
      </c>
      <c r="F20" s="99">
        <v>0.06</v>
      </c>
      <c r="G20" s="56"/>
      <c r="H20" s="56"/>
      <c r="I20" s="56"/>
      <c r="J20" s="94" t="s">
        <v>154</v>
      </c>
      <c r="K20" s="95">
        <v>0.2</v>
      </c>
      <c r="L20" s="96">
        <v>0.05</v>
      </c>
      <c r="M20" s="56"/>
      <c r="N20" s="84"/>
      <c r="O20" s="84"/>
      <c r="P20" s="84"/>
      <c r="Q20" s="384"/>
      <c r="R20" s="384"/>
      <c r="S20" s="384"/>
      <c r="T20" s="384"/>
      <c r="U20" s="384"/>
      <c r="V20" s="3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6.2" x14ac:dyDescent="0.35">
      <c r="A21" s="1"/>
      <c r="B21" s="78"/>
      <c r="C21" s="97" t="s">
        <v>155</v>
      </c>
      <c r="D21" s="98">
        <v>0.11</v>
      </c>
      <c r="E21" s="98">
        <v>0.1</v>
      </c>
      <c r="F21" s="99">
        <v>7.0000000000000007E-2</v>
      </c>
      <c r="G21" s="56"/>
      <c r="H21" s="56"/>
      <c r="I21" s="56"/>
      <c r="J21" s="94" t="s">
        <v>156</v>
      </c>
      <c r="K21" s="95">
        <v>0.2</v>
      </c>
      <c r="L21" s="96">
        <v>0.05</v>
      </c>
      <c r="M21" s="56"/>
      <c r="N21" s="84"/>
      <c r="O21" s="84"/>
      <c r="P21" s="84"/>
      <c r="Q21" s="384"/>
      <c r="R21" s="384"/>
      <c r="S21" s="384"/>
      <c r="T21" s="384"/>
      <c r="U21" s="384"/>
      <c r="V21" s="3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6.2" x14ac:dyDescent="0.35">
      <c r="A22" s="1"/>
      <c r="B22" s="78"/>
      <c r="C22" s="97" t="s">
        <v>157</v>
      </c>
      <c r="D22" s="98">
        <v>0.15</v>
      </c>
      <c r="E22" s="98">
        <v>0.13</v>
      </c>
      <c r="F22" s="99">
        <v>0.1</v>
      </c>
      <c r="G22" s="56"/>
      <c r="H22" s="56"/>
      <c r="I22" s="56"/>
      <c r="J22" s="94" t="s">
        <v>158</v>
      </c>
      <c r="K22" s="95">
        <v>0.15</v>
      </c>
      <c r="L22" s="96">
        <v>0.1</v>
      </c>
      <c r="M22" s="56"/>
      <c r="N22" s="84"/>
      <c r="O22" s="84"/>
      <c r="P22" s="84"/>
      <c r="Q22" s="384"/>
      <c r="R22" s="384"/>
      <c r="S22" s="384"/>
      <c r="T22" s="384"/>
      <c r="U22" s="384"/>
      <c r="V22" s="3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6.2" x14ac:dyDescent="0.35">
      <c r="A23" s="1"/>
      <c r="B23" s="78"/>
      <c r="C23" s="97" t="s">
        <v>159</v>
      </c>
      <c r="D23" s="98">
        <v>0.11</v>
      </c>
      <c r="E23" s="98">
        <v>0.09</v>
      </c>
      <c r="F23" s="99">
        <v>7.0000000000000007E-2</v>
      </c>
      <c r="G23" s="56"/>
      <c r="H23" s="56"/>
      <c r="I23" s="56"/>
      <c r="J23" s="94" t="s">
        <v>160</v>
      </c>
      <c r="K23" s="95">
        <v>0</v>
      </c>
      <c r="L23" s="96">
        <v>0.3</v>
      </c>
      <c r="M23" s="56"/>
      <c r="N23" s="84"/>
      <c r="O23" s="84"/>
      <c r="P23" s="84"/>
      <c r="Q23" s="384"/>
      <c r="R23" s="384"/>
      <c r="S23" s="384"/>
      <c r="T23" s="384"/>
      <c r="U23" s="384"/>
      <c r="V23" s="3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6.2" x14ac:dyDescent="0.35">
      <c r="A24" s="1"/>
      <c r="B24" s="78"/>
      <c r="C24" s="97" t="s">
        <v>161</v>
      </c>
      <c r="D24" s="98">
        <v>0.17</v>
      </c>
      <c r="E24" s="98">
        <v>0.15</v>
      </c>
      <c r="F24" s="99">
        <v>0.13</v>
      </c>
      <c r="G24" s="56"/>
      <c r="H24" s="56"/>
      <c r="I24" s="56"/>
      <c r="J24" s="94" t="s">
        <v>162</v>
      </c>
      <c r="K24" s="95">
        <v>0.2</v>
      </c>
      <c r="L24" s="96">
        <v>0.05</v>
      </c>
      <c r="M24" s="56"/>
      <c r="N24" s="84"/>
      <c r="O24" s="84"/>
      <c r="P24" s="84"/>
      <c r="Q24" s="384"/>
      <c r="R24" s="384"/>
      <c r="S24" s="384"/>
      <c r="T24" s="384"/>
      <c r="U24" s="384"/>
      <c r="V24" s="3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6.2" x14ac:dyDescent="0.35">
      <c r="A25" s="1"/>
      <c r="B25" s="78"/>
      <c r="C25" s="97" t="s">
        <v>163</v>
      </c>
      <c r="D25" s="98">
        <v>0.12</v>
      </c>
      <c r="E25" s="98">
        <v>0.12</v>
      </c>
      <c r="F25" s="99">
        <v>0.05</v>
      </c>
      <c r="G25" s="56"/>
      <c r="H25" s="56"/>
      <c r="I25" s="56"/>
      <c r="J25" s="94" t="s">
        <v>164</v>
      </c>
      <c r="K25" s="95">
        <v>0</v>
      </c>
      <c r="L25" s="96">
        <v>0.15</v>
      </c>
      <c r="M25" s="56"/>
      <c r="N25" s="84"/>
      <c r="O25" s="84"/>
      <c r="P25" s="84"/>
      <c r="Q25" s="384"/>
      <c r="R25" s="384"/>
      <c r="S25" s="384"/>
      <c r="T25" s="384"/>
      <c r="U25" s="384"/>
      <c r="V25" s="3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8" thickBot="1" x14ac:dyDescent="0.4">
      <c r="A26" s="1"/>
      <c r="B26" s="78"/>
      <c r="C26" s="97" t="s">
        <v>165</v>
      </c>
      <c r="D26" s="98">
        <v>0.14000000000000001</v>
      </c>
      <c r="E26" s="98">
        <v>0.1</v>
      </c>
      <c r="F26" s="99">
        <v>0.08</v>
      </c>
      <c r="G26" s="56"/>
      <c r="H26" s="56"/>
      <c r="I26" s="56"/>
      <c r="J26" s="102" t="s">
        <v>166</v>
      </c>
      <c r="K26" s="103">
        <v>0.05</v>
      </c>
      <c r="L26" s="104">
        <v>0.05</v>
      </c>
      <c r="M26" s="56"/>
      <c r="N26" s="84"/>
      <c r="O26" s="84"/>
      <c r="P26" s="84"/>
      <c r="Q26" s="384"/>
      <c r="R26" s="384"/>
      <c r="S26" s="384"/>
      <c r="T26" s="384"/>
      <c r="U26" s="384"/>
      <c r="V26" s="3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6.2" x14ac:dyDescent="0.35">
      <c r="A27" s="1"/>
      <c r="B27" s="78"/>
      <c r="C27" s="97" t="s">
        <v>167</v>
      </c>
      <c r="D27" s="98">
        <v>0.11</v>
      </c>
      <c r="E27" s="98">
        <v>0.1</v>
      </c>
      <c r="F27" s="99">
        <v>0.08</v>
      </c>
      <c r="G27" s="56"/>
      <c r="H27" s="56"/>
      <c r="I27" s="56"/>
      <c r="J27" s="105" t="s">
        <v>168</v>
      </c>
      <c r="K27" s="106">
        <v>1</v>
      </c>
      <c r="L27" s="106">
        <v>1</v>
      </c>
      <c r="M27" s="56"/>
      <c r="N27" s="84"/>
      <c r="O27" s="84"/>
      <c r="P27" s="84"/>
      <c r="Q27" s="384"/>
      <c r="R27" s="384"/>
      <c r="S27" s="384"/>
      <c r="T27" s="384"/>
      <c r="U27" s="384"/>
      <c r="V27" s="3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6.2" x14ac:dyDescent="0.35">
      <c r="A28" s="1"/>
      <c r="B28" s="78"/>
      <c r="C28" s="97" t="s">
        <v>169</v>
      </c>
      <c r="D28" s="98">
        <v>0.11</v>
      </c>
      <c r="E28" s="98">
        <v>0.1</v>
      </c>
      <c r="F28" s="99">
        <v>0.06</v>
      </c>
      <c r="G28" s="107"/>
      <c r="H28" s="107"/>
      <c r="I28" s="107"/>
      <c r="J28" s="107"/>
      <c r="K28" s="107"/>
      <c r="L28" s="107"/>
      <c r="M28" s="107"/>
      <c r="N28" s="84"/>
      <c r="O28" s="84"/>
      <c r="P28" s="84"/>
      <c r="Q28" s="384"/>
      <c r="R28" s="384"/>
      <c r="S28" s="384"/>
      <c r="T28" s="384"/>
      <c r="U28" s="384"/>
      <c r="V28" s="3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6.2" x14ac:dyDescent="0.35">
      <c r="A29" s="1"/>
      <c r="B29" s="78"/>
      <c r="C29" s="97" t="s">
        <v>171</v>
      </c>
      <c r="D29" s="98">
        <v>0.37</v>
      </c>
      <c r="E29" s="98">
        <v>0.35</v>
      </c>
      <c r="F29" s="99">
        <v>0.31</v>
      </c>
      <c r="G29" s="77"/>
      <c r="H29" s="107"/>
      <c r="I29" s="107"/>
      <c r="J29" s="107"/>
      <c r="K29" s="107"/>
      <c r="L29" s="107"/>
      <c r="M29" s="107"/>
      <c r="N29" s="84"/>
      <c r="O29" s="84"/>
      <c r="P29" s="84"/>
      <c r="Q29" s="384"/>
      <c r="R29" s="384"/>
      <c r="S29" s="384"/>
      <c r="T29" s="384"/>
      <c r="U29" s="384"/>
      <c r="V29" s="3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6.2" x14ac:dyDescent="0.35">
      <c r="A30" s="1"/>
      <c r="B30" s="78"/>
      <c r="C30" s="97" t="s">
        <v>170</v>
      </c>
      <c r="D30" s="98">
        <v>0.11</v>
      </c>
      <c r="E30" s="98">
        <v>0.08</v>
      </c>
      <c r="F30" s="99">
        <v>0.05</v>
      </c>
      <c r="G30" s="77"/>
      <c r="H30" s="107"/>
      <c r="I30" s="107"/>
      <c r="J30" s="56"/>
      <c r="K30" s="56"/>
      <c r="L30" s="56"/>
      <c r="M30" s="107"/>
      <c r="N30" s="84"/>
      <c r="O30" s="84"/>
      <c r="P30" s="84"/>
      <c r="Q30" s="384"/>
      <c r="R30" s="384"/>
      <c r="S30" s="384"/>
      <c r="T30" s="384"/>
      <c r="U30" s="384"/>
      <c r="V30" s="384"/>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6.2" x14ac:dyDescent="0.35">
      <c r="A31" s="1"/>
      <c r="B31" s="78"/>
      <c r="C31" s="97" t="s">
        <v>172</v>
      </c>
      <c r="D31" s="98">
        <v>0.09</v>
      </c>
      <c r="E31" s="98">
        <v>7.0000000000000007E-2</v>
      </c>
      <c r="F31" s="99">
        <v>0.05</v>
      </c>
      <c r="G31" s="77"/>
      <c r="H31" s="107"/>
      <c r="I31" s="56"/>
      <c r="J31" s="56"/>
      <c r="K31" s="56"/>
      <c r="L31" s="56"/>
      <c r="M31" s="107"/>
      <c r="N31" s="84"/>
      <c r="O31" s="84"/>
      <c r="P31" s="84"/>
      <c r="Q31" s="384"/>
      <c r="R31" s="384"/>
      <c r="S31" s="384"/>
      <c r="T31" s="384"/>
      <c r="U31" s="384"/>
      <c r="V31" s="384"/>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6.2" x14ac:dyDescent="0.35">
      <c r="A32" s="1"/>
      <c r="B32" s="78"/>
      <c r="C32" s="97" t="s">
        <v>173</v>
      </c>
      <c r="D32" s="98">
        <v>0.11</v>
      </c>
      <c r="E32" s="98">
        <v>0.08</v>
      </c>
      <c r="F32" s="99">
        <v>0.06</v>
      </c>
      <c r="G32" s="77"/>
      <c r="H32" s="107"/>
      <c r="I32" s="56"/>
      <c r="J32" s="56"/>
      <c r="K32" s="56"/>
      <c r="L32" s="56"/>
      <c r="M32" s="107"/>
      <c r="N32" s="84"/>
      <c r="O32" s="84"/>
      <c r="P32" s="84"/>
      <c r="Q32" s="384"/>
      <c r="R32" s="384"/>
      <c r="S32" s="384"/>
      <c r="T32" s="384"/>
      <c r="U32" s="384"/>
      <c r="V32" s="384"/>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x14ac:dyDescent="0.35">
      <c r="A33" s="1"/>
      <c r="B33" s="78"/>
      <c r="C33" s="97" t="s">
        <v>174</v>
      </c>
      <c r="D33" s="98">
        <v>0.11</v>
      </c>
      <c r="E33" s="98">
        <v>0.09</v>
      </c>
      <c r="F33" s="99">
        <v>0.06</v>
      </c>
      <c r="G33" s="77"/>
      <c r="H33" s="107"/>
      <c r="I33" s="56"/>
      <c r="J33" s="56"/>
      <c r="K33" s="56"/>
      <c r="L33" s="56"/>
      <c r="M33" s="107"/>
      <c r="N33" s="84"/>
      <c r="O33" s="84"/>
      <c r="P33" s="84"/>
      <c r="Q33" s="384"/>
      <c r="R33" s="384"/>
      <c r="S33" s="384"/>
      <c r="T33" s="384"/>
      <c r="U33" s="384"/>
      <c r="V33" s="384"/>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x14ac:dyDescent="0.35">
      <c r="A34" s="1"/>
      <c r="B34" s="78"/>
      <c r="C34" s="97" t="s">
        <v>175</v>
      </c>
      <c r="D34" s="98">
        <v>0.11</v>
      </c>
      <c r="E34" s="98">
        <v>0.09</v>
      </c>
      <c r="F34" s="99">
        <v>7.0000000000000007E-2</v>
      </c>
      <c r="G34" s="77"/>
      <c r="H34" s="107"/>
      <c r="I34" s="111"/>
      <c r="J34" s="111"/>
      <c r="K34" s="111"/>
      <c r="L34" s="56"/>
      <c r="M34" s="107"/>
      <c r="N34" s="84"/>
      <c r="O34" s="84"/>
      <c r="P34" s="84"/>
      <c r="Q34" s="384"/>
      <c r="R34" s="384"/>
      <c r="S34" s="384"/>
      <c r="T34" s="384"/>
      <c r="U34" s="384"/>
      <c r="V34" s="384"/>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6.2" x14ac:dyDescent="0.35">
      <c r="A35" s="1"/>
      <c r="B35" s="78"/>
      <c r="C35" s="97" t="s">
        <v>176</v>
      </c>
      <c r="D35" s="98">
        <v>0.09</v>
      </c>
      <c r="E35" s="98">
        <v>0.09</v>
      </c>
      <c r="F35" s="99">
        <v>0.05</v>
      </c>
      <c r="G35" s="77"/>
      <c r="H35" s="107"/>
      <c r="I35" s="56"/>
      <c r="J35" s="56"/>
      <c r="K35" s="56"/>
      <c r="L35" s="56"/>
      <c r="M35" s="107"/>
      <c r="N35" s="84"/>
      <c r="O35" s="84"/>
      <c r="P35" s="84"/>
      <c r="Q35" s="384"/>
      <c r="R35" s="384"/>
      <c r="S35" s="384"/>
      <c r="T35" s="384"/>
      <c r="U35" s="384"/>
      <c r="V35" s="384"/>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6.2" x14ac:dyDescent="0.35">
      <c r="A36" s="1"/>
      <c r="B36" s="78"/>
      <c r="C36" s="97" t="s">
        <v>177</v>
      </c>
      <c r="D36" s="98">
        <v>0.08</v>
      </c>
      <c r="E36" s="98">
        <v>0.08</v>
      </c>
      <c r="F36" s="99">
        <v>0.05</v>
      </c>
      <c r="G36" s="77"/>
      <c r="H36" s="107"/>
      <c r="I36" s="56"/>
      <c r="J36" s="56"/>
      <c r="K36" s="56"/>
      <c r="L36" s="56"/>
      <c r="M36" s="107"/>
      <c r="N36" s="84"/>
      <c r="O36" s="84"/>
      <c r="P36" s="84"/>
      <c r="Q36" s="384"/>
      <c r="R36" s="384"/>
      <c r="S36" s="384"/>
      <c r="T36" s="384"/>
      <c r="U36" s="384"/>
      <c r="V36" s="384"/>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6.2" x14ac:dyDescent="0.35">
      <c r="A37" s="1"/>
      <c r="B37" s="78"/>
      <c r="C37" s="97" t="s">
        <v>178</v>
      </c>
      <c r="D37" s="98">
        <v>0.15</v>
      </c>
      <c r="E37" s="98">
        <v>0.14000000000000001</v>
      </c>
      <c r="F37" s="99">
        <v>0.13</v>
      </c>
      <c r="G37" s="77"/>
      <c r="H37" s="107"/>
      <c r="I37" s="56"/>
      <c r="J37" s="56"/>
      <c r="K37" s="56"/>
      <c r="L37" s="56"/>
      <c r="M37" s="107"/>
      <c r="N37" s="84"/>
      <c r="O37" s="84"/>
      <c r="P37" s="84"/>
      <c r="Q37" s="384"/>
      <c r="R37" s="384"/>
      <c r="S37" s="384"/>
      <c r="T37" s="384"/>
      <c r="U37" s="384"/>
      <c r="V37" s="384"/>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6.2" x14ac:dyDescent="0.35">
      <c r="A38" s="1"/>
      <c r="B38" s="78"/>
      <c r="C38" s="97" t="s">
        <v>179</v>
      </c>
      <c r="D38" s="98">
        <v>0.13</v>
      </c>
      <c r="E38" s="98">
        <v>0.1</v>
      </c>
      <c r="F38" s="99">
        <v>0.08</v>
      </c>
      <c r="G38" s="77"/>
      <c r="H38" s="107"/>
      <c r="I38" s="56"/>
      <c r="J38" s="56"/>
      <c r="K38" s="56"/>
      <c r="L38" s="56"/>
      <c r="M38" s="107"/>
      <c r="N38" s="84"/>
      <c r="O38" s="84"/>
      <c r="P38" s="84"/>
      <c r="Q38" s="384"/>
      <c r="R38" s="384"/>
      <c r="S38" s="384"/>
      <c r="T38" s="384"/>
      <c r="U38" s="384"/>
      <c r="V38" s="384"/>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6.2" x14ac:dyDescent="0.35">
      <c r="A39" s="1"/>
      <c r="B39" s="78"/>
      <c r="C39" s="97" t="s">
        <v>180</v>
      </c>
      <c r="D39" s="98">
        <v>0.15</v>
      </c>
      <c r="E39" s="98">
        <v>0.12</v>
      </c>
      <c r="F39" s="99">
        <v>0.08</v>
      </c>
      <c r="G39" s="77"/>
      <c r="H39" s="107"/>
      <c r="I39" s="56"/>
      <c r="J39" s="56"/>
      <c r="K39" s="56"/>
      <c r="L39" s="56"/>
      <c r="M39" s="107"/>
      <c r="N39" s="84"/>
      <c r="O39" s="84"/>
      <c r="P39" s="84"/>
      <c r="Q39" s="384"/>
      <c r="R39" s="384"/>
      <c r="S39" s="384"/>
      <c r="T39" s="384"/>
      <c r="U39" s="384"/>
      <c r="V39" s="384"/>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6.2" x14ac:dyDescent="0.35">
      <c r="A40" s="1"/>
      <c r="B40" s="78"/>
      <c r="C40" s="97" t="s">
        <v>181</v>
      </c>
      <c r="D40" s="98">
        <v>0.14000000000000001</v>
      </c>
      <c r="E40" s="98">
        <v>0.11</v>
      </c>
      <c r="F40" s="99">
        <v>0.08</v>
      </c>
      <c r="G40" s="77"/>
      <c r="H40" s="107"/>
      <c r="I40" s="56"/>
      <c r="J40" s="56"/>
      <c r="K40" s="56"/>
      <c r="L40" s="56"/>
      <c r="M40" s="107"/>
      <c r="N40" s="84"/>
      <c r="O40" s="84"/>
      <c r="P40" s="84"/>
      <c r="Q40" s="384"/>
      <c r="R40" s="384"/>
      <c r="S40" s="384"/>
      <c r="T40" s="384"/>
      <c r="U40" s="384"/>
      <c r="V40" s="3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6.2" x14ac:dyDescent="0.35">
      <c r="A41" s="1"/>
      <c r="B41" s="78"/>
      <c r="C41" s="97" t="s">
        <v>182</v>
      </c>
      <c r="D41" s="98">
        <v>0.11</v>
      </c>
      <c r="E41" s="98">
        <v>0.09</v>
      </c>
      <c r="F41" s="99">
        <v>7.0000000000000007E-2</v>
      </c>
      <c r="G41" s="77"/>
      <c r="H41" s="107"/>
      <c r="I41" s="56"/>
      <c r="J41" s="56"/>
      <c r="K41" s="56"/>
      <c r="L41" s="56"/>
      <c r="M41" s="107"/>
      <c r="N41" s="84"/>
      <c r="O41" s="84"/>
      <c r="P41" s="84"/>
      <c r="Q41" s="384"/>
      <c r="R41" s="384"/>
      <c r="S41" s="384"/>
      <c r="T41" s="384"/>
      <c r="U41" s="384"/>
      <c r="V41" s="3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6.2" x14ac:dyDescent="0.35">
      <c r="A42" s="1"/>
      <c r="B42" s="78"/>
      <c r="C42" s="97" t="s">
        <v>183</v>
      </c>
      <c r="D42" s="98">
        <v>0.1</v>
      </c>
      <c r="E42" s="98">
        <v>0.08</v>
      </c>
      <c r="F42" s="99">
        <v>0.06</v>
      </c>
      <c r="G42" s="77"/>
      <c r="H42" s="107"/>
      <c r="I42" s="56"/>
      <c r="J42" s="56"/>
      <c r="K42" s="56"/>
      <c r="L42" s="107"/>
      <c r="M42" s="107"/>
      <c r="N42" s="84"/>
      <c r="O42" s="84"/>
      <c r="P42" s="84"/>
      <c r="Q42" s="384"/>
      <c r="R42" s="384"/>
      <c r="S42" s="384"/>
      <c r="T42" s="384"/>
      <c r="U42" s="384"/>
      <c r="V42" s="3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6.2" x14ac:dyDescent="0.35">
      <c r="A43" s="1"/>
      <c r="B43" s="78"/>
      <c r="C43" s="97" t="s">
        <v>184</v>
      </c>
      <c r="D43" s="98">
        <v>0.1</v>
      </c>
      <c r="E43" s="98">
        <v>0.09</v>
      </c>
      <c r="F43" s="99">
        <v>0.06</v>
      </c>
      <c r="G43" s="77"/>
      <c r="H43" s="107"/>
      <c r="I43" s="56"/>
      <c r="J43" s="56"/>
      <c r="K43" s="56"/>
      <c r="L43" s="107"/>
      <c r="M43" s="107"/>
      <c r="N43" s="84"/>
      <c r="O43" s="84"/>
      <c r="P43" s="84"/>
      <c r="Q43" s="384"/>
      <c r="R43" s="384"/>
      <c r="S43" s="384"/>
      <c r="T43" s="384"/>
      <c r="U43" s="384"/>
      <c r="V43" s="3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6.2" x14ac:dyDescent="0.35">
      <c r="A44" s="1"/>
      <c r="B44" s="78"/>
      <c r="C44" s="97" t="s">
        <v>185</v>
      </c>
      <c r="D44" s="98">
        <v>0.1</v>
      </c>
      <c r="E44" s="98">
        <v>0.09</v>
      </c>
      <c r="F44" s="99">
        <v>0.05</v>
      </c>
      <c r="G44" s="77"/>
      <c r="H44" s="77"/>
      <c r="I44" s="56"/>
      <c r="J44" s="56"/>
      <c r="K44" s="56"/>
      <c r="L44" s="77"/>
      <c r="M44" s="77"/>
      <c r="N44" s="84"/>
      <c r="O44" s="84"/>
      <c r="P44" s="84"/>
      <c r="Q44" s="384"/>
      <c r="R44" s="384"/>
      <c r="S44" s="384"/>
      <c r="T44" s="384"/>
      <c r="U44" s="384"/>
      <c r="V44" s="3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6.2" x14ac:dyDescent="0.35">
      <c r="A45" s="1"/>
      <c r="B45" s="78"/>
      <c r="C45" s="97" t="s">
        <v>186</v>
      </c>
      <c r="D45" s="98">
        <v>0.11</v>
      </c>
      <c r="E45" s="98">
        <v>0.09</v>
      </c>
      <c r="F45" s="99">
        <v>0.06</v>
      </c>
      <c r="G45" s="77"/>
      <c r="H45" s="77"/>
      <c r="I45" s="56"/>
      <c r="J45" s="56"/>
      <c r="K45" s="56"/>
      <c r="L45" s="77"/>
      <c r="M45" s="77"/>
      <c r="N45" s="84"/>
      <c r="O45" s="84"/>
      <c r="P45" s="84"/>
      <c r="Q45" s="384"/>
      <c r="R45" s="384"/>
      <c r="S45" s="384"/>
      <c r="T45" s="384"/>
      <c r="U45" s="384"/>
      <c r="V45" s="3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6.2" x14ac:dyDescent="0.35">
      <c r="A46" s="1"/>
      <c r="B46" s="78"/>
      <c r="C46" s="97" t="s">
        <v>187</v>
      </c>
      <c r="D46" s="98">
        <v>0.09</v>
      </c>
      <c r="E46" s="98">
        <v>0.08</v>
      </c>
      <c r="F46" s="99">
        <v>7.0000000000000007E-2</v>
      </c>
      <c r="G46" s="77"/>
      <c r="H46" s="77"/>
      <c r="I46" s="56"/>
      <c r="J46" s="56"/>
      <c r="K46" s="56"/>
      <c r="L46" s="77"/>
      <c r="M46" s="77"/>
      <c r="N46" s="84"/>
      <c r="O46" s="84"/>
      <c r="P46" s="84"/>
      <c r="Q46" s="384"/>
      <c r="R46" s="384"/>
      <c r="S46" s="384"/>
      <c r="T46" s="384"/>
      <c r="U46" s="384"/>
      <c r="V46" s="3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6.2" x14ac:dyDescent="0.35">
      <c r="A47" s="1"/>
      <c r="B47" s="78"/>
      <c r="C47" s="97" t="s">
        <v>188</v>
      </c>
      <c r="D47" s="98">
        <v>0.1</v>
      </c>
      <c r="E47" s="98">
        <v>0.08</v>
      </c>
      <c r="F47" s="99">
        <v>7.0000000000000007E-2</v>
      </c>
      <c r="G47" s="77"/>
      <c r="H47" s="77"/>
      <c r="I47" s="56"/>
      <c r="J47" s="56"/>
      <c r="K47" s="56"/>
      <c r="L47" s="77"/>
      <c r="M47" s="77"/>
      <c r="N47" s="84"/>
      <c r="O47" s="84"/>
      <c r="P47" s="84"/>
      <c r="Q47" s="384"/>
      <c r="R47" s="384"/>
      <c r="S47" s="384"/>
      <c r="T47" s="384"/>
      <c r="U47" s="384"/>
      <c r="V47" s="3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6.2" x14ac:dyDescent="0.35">
      <c r="A48" s="1"/>
      <c r="B48" s="78"/>
      <c r="C48" s="97" t="s">
        <v>189</v>
      </c>
      <c r="D48" s="98">
        <v>0.16</v>
      </c>
      <c r="E48" s="98">
        <v>0.13</v>
      </c>
      <c r="F48" s="99">
        <v>0.12</v>
      </c>
      <c r="G48" s="77"/>
      <c r="H48" s="77"/>
      <c r="I48" s="56"/>
      <c r="J48" s="56"/>
      <c r="K48" s="56"/>
      <c r="L48" s="77"/>
      <c r="M48" s="77"/>
      <c r="N48" s="84"/>
      <c r="O48" s="84"/>
      <c r="P48" s="84"/>
      <c r="Q48" s="384"/>
      <c r="R48" s="384"/>
      <c r="S48" s="384"/>
      <c r="T48" s="384"/>
      <c r="U48" s="384"/>
      <c r="V48" s="3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6.2" x14ac:dyDescent="0.35">
      <c r="A49" s="1"/>
      <c r="B49" s="78"/>
      <c r="C49" s="97" t="s">
        <v>190</v>
      </c>
      <c r="D49" s="98">
        <v>0.16</v>
      </c>
      <c r="E49" s="98">
        <v>0.13</v>
      </c>
      <c r="F49" s="99">
        <v>0.11</v>
      </c>
      <c r="G49" s="77"/>
      <c r="H49" s="77"/>
      <c r="I49" s="56"/>
      <c r="J49" s="56"/>
      <c r="K49" s="56"/>
      <c r="L49" s="77"/>
      <c r="M49" s="77"/>
      <c r="N49" s="84"/>
      <c r="O49" s="84"/>
      <c r="P49" s="84"/>
      <c r="Q49" s="384"/>
      <c r="R49" s="384"/>
      <c r="S49" s="384"/>
      <c r="T49" s="384"/>
      <c r="U49" s="384"/>
      <c r="V49" s="3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6.2" x14ac:dyDescent="0.35">
      <c r="A50" s="1"/>
      <c r="B50" s="78"/>
      <c r="C50" s="97" t="s">
        <v>191</v>
      </c>
      <c r="D50" s="98">
        <v>0.11</v>
      </c>
      <c r="E50" s="98">
        <v>0.09</v>
      </c>
      <c r="F50" s="99">
        <v>0.06</v>
      </c>
      <c r="G50" s="77"/>
      <c r="H50" s="77"/>
      <c r="I50" s="56"/>
      <c r="J50" s="56"/>
      <c r="K50" s="56"/>
      <c r="L50" s="77"/>
      <c r="M50" s="77"/>
      <c r="N50" s="84"/>
      <c r="O50" s="84"/>
      <c r="P50" s="84"/>
      <c r="Q50" s="384"/>
      <c r="R50" s="384"/>
      <c r="S50" s="384"/>
      <c r="T50" s="384"/>
      <c r="U50" s="384"/>
      <c r="V50" s="3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6.2" x14ac:dyDescent="0.35">
      <c r="A51" s="1"/>
      <c r="B51" s="78"/>
      <c r="C51" s="97" t="s">
        <v>192</v>
      </c>
      <c r="D51" s="98">
        <v>0.12</v>
      </c>
      <c r="E51" s="98">
        <v>0.09</v>
      </c>
      <c r="F51" s="99">
        <v>0.06</v>
      </c>
      <c r="G51" s="77"/>
      <c r="H51" s="77"/>
      <c r="I51" s="56"/>
      <c r="J51" s="56"/>
      <c r="K51" s="56"/>
      <c r="L51" s="77"/>
      <c r="M51" s="77"/>
      <c r="N51" s="84"/>
      <c r="O51" s="84"/>
      <c r="P51" s="84"/>
      <c r="Q51" s="384"/>
      <c r="R51" s="384"/>
      <c r="S51" s="384"/>
      <c r="T51" s="384"/>
      <c r="U51" s="384"/>
      <c r="V51" s="3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x14ac:dyDescent="0.35">
      <c r="A52" s="1"/>
      <c r="B52" s="78"/>
      <c r="C52" s="97" t="s">
        <v>193</v>
      </c>
      <c r="D52" s="98">
        <v>0.18</v>
      </c>
      <c r="E52" s="98">
        <v>0.15</v>
      </c>
      <c r="F52" s="99">
        <v>7.0000000000000007E-2</v>
      </c>
      <c r="G52" s="77"/>
      <c r="H52" s="77"/>
      <c r="I52" s="56"/>
      <c r="J52" s="56"/>
      <c r="K52" s="56"/>
      <c r="L52" s="77"/>
      <c r="M52" s="77"/>
      <c r="N52" s="84"/>
      <c r="O52" s="84"/>
      <c r="P52" s="84"/>
      <c r="Q52" s="384"/>
      <c r="R52" s="384"/>
      <c r="S52" s="384"/>
      <c r="T52" s="384"/>
      <c r="U52" s="384"/>
      <c r="V52" s="3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6.2" x14ac:dyDescent="0.35">
      <c r="A53" s="1"/>
      <c r="B53" s="78"/>
      <c r="C53" s="97" t="s">
        <v>194</v>
      </c>
      <c r="D53" s="98">
        <v>0.12</v>
      </c>
      <c r="E53" s="98">
        <v>0.09</v>
      </c>
      <c r="F53" s="99">
        <v>0.06</v>
      </c>
      <c r="G53" s="77"/>
      <c r="H53" s="77"/>
      <c r="I53" s="56"/>
      <c r="J53" s="56"/>
      <c r="K53" s="56"/>
      <c r="L53" s="77"/>
      <c r="M53" s="77"/>
      <c r="N53" s="84"/>
      <c r="O53" s="84"/>
      <c r="P53" s="84"/>
      <c r="Q53" s="384"/>
      <c r="R53" s="384"/>
      <c r="S53" s="384"/>
      <c r="T53" s="384"/>
      <c r="U53" s="384"/>
      <c r="V53" s="3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6.2" x14ac:dyDescent="0.35">
      <c r="A54" s="1"/>
      <c r="B54" s="78"/>
      <c r="C54" s="97" t="s">
        <v>195</v>
      </c>
      <c r="D54" s="98">
        <v>0.1</v>
      </c>
      <c r="E54" s="98">
        <v>7.0000000000000007E-2</v>
      </c>
      <c r="F54" s="99">
        <v>0.05</v>
      </c>
      <c r="G54" s="77"/>
      <c r="H54" s="77"/>
      <c r="I54" s="56"/>
      <c r="J54" s="56"/>
      <c r="K54" s="56"/>
      <c r="L54" s="77"/>
      <c r="M54" s="77"/>
      <c r="N54" s="84"/>
      <c r="O54" s="84"/>
      <c r="P54" s="84"/>
      <c r="Q54" s="384"/>
      <c r="R54" s="384"/>
      <c r="S54" s="384"/>
      <c r="T54" s="384"/>
      <c r="U54" s="384"/>
      <c r="V54" s="384"/>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6.2" x14ac:dyDescent="0.35">
      <c r="A55" s="1"/>
      <c r="B55" s="78"/>
      <c r="C55" s="97" t="s">
        <v>196</v>
      </c>
      <c r="D55" s="98">
        <v>0.1</v>
      </c>
      <c r="E55" s="98">
        <v>0.08</v>
      </c>
      <c r="F55" s="99">
        <v>0.06</v>
      </c>
      <c r="G55" s="77"/>
      <c r="H55" s="77"/>
      <c r="I55" s="56"/>
      <c r="J55" s="56"/>
      <c r="K55" s="56"/>
      <c r="L55" s="77"/>
      <c r="M55" s="77"/>
      <c r="N55" s="84"/>
      <c r="O55" s="84"/>
      <c r="P55" s="84"/>
      <c r="Q55" s="384"/>
      <c r="R55" s="384"/>
      <c r="S55" s="384"/>
      <c r="T55" s="384"/>
      <c r="U55" s="384"/>
      <c r="V55" s="384"/>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6.2" x14ac:dyDescent="0.35">
      <c r="A56" s="1"/>
      <c r="B56" s="78"/>
      <c r="C56" s="97" t="s">
        <v>197</v>
      </c>
      <c r="D56" s="98">
        <v>0.13</v>
      </c>
      <c r="E56" s="98">
        <v>0.09</v>
      </c>
      <c r="F56" s="99">
        <v>7.0000000000000007E-2</v>
      </c>
      <c r="G56" s="77"/>
      <c r="H56" s="77"/>
      <c r="I56" s="56"/>
      <c r="J56" s="56"/>
      <c r="K56" s="56"/>
      <c r="L56" s="77"/>
      <c r="M56" s="77"/>
      <c r="N56" s="84"/>
      <c r="O56" s="84"/>
      <c r="P56" s="84"/>
      <c r="Q56" s="384"/>
      <c r="R56" s="384"/>
      <c r="S56" s="384"/>
      <c r="T56" s="384"/>
      <c r="U56" s="384"/>
      <c r="V56" s="384"/>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6.2" x14ac:dyDescent="0.35">
      <c r="A57" s="1"/>
      <c r="B57" s="78"/>
      <c r="C57" s="97" t="s">
        <v>198</v>
      </c>
      <c r="D57" s="98">
        <v>0.14000000000000001</v>
      </c>
      <c r="E57" s="98">
        <v>0.12</v>
      </c>
      <c r="F57" s="99">
        <v>0.11</v>
      </c>
      <c r="G57" s="77"/>
      <c r="H57" s="77"/>
      <c r="I57" s="56"/>
      <c r="J57" s="56"/>
      <c r="K57" s="56"/>
      <c r="L57" s="77"/>
      <c r="M57" s="77"/>
      <c r="N57" s="84"/>
      <c r="O57" s="84"/>
      <c r="P57" s="84"/>
      <c r="Q57" s="384"/>
      <c r="R57" s="384"/>
      <c r="S57" s="384"/>
      <c r="T57" s="384"/>
      <c r="U57" s="384"/>
      <c r="V57" s="384"/>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6.2" x14ac:dyDescent="0.35">
      <c r="A58" s="1"/>
      <c r="B58" s="78"/>
      <c r="C58" s="97" t="s">
        <v>199</v>
      </c>
      <c r="D58" s="98">
        <v>0.12</v>
      </c>
      <c r="E58" s="98">
        <v>0.1</v>
      </c>
      <c r="F58" s="99">
        <v>0.06</v>
      </c>
      <c r="G58" s="77"/>
      <c r="H58" s="77"/>
      <c r="I58" s="56"/>
      <c r="J58" s="56"/>
      <c r="K58" s="56"/>
      <c r="L58" s="77"/>
      <c r="M58" s="77"/>
      <c r="N58" s="84"/>
      <c r="O58" s="84"/>
      <c r="P58" s="84"/>
      <c r="Q58" s="384"/>
      <c r="R58" s="384"/>
      <c r="S58" s="384"/>
      <c r="T58" s="384"/>
      <c r="U58" s="384"/>
      <c r="V58" s="384"/>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6.2" x14ac:dyDescent="0.35">
      <c r="A59" s="1"/>
      <c r="B59" s="78"/>
      <c r="C59" s="97" t="s">
        <v>200</v>
      </c>
      <c r="D59" s="98">
        <v>0.1</v>
      </c>
      <c r="E59" s="98">
        <v>0.08</v>
      </c>
      <c r="F59" s="99">
        <v>7.0000000000000007E-2</v>
      </c>
      <c r="G59" s="77"/>
      <c r="H59" s="77"/>
      <c r="I59" s="56"/>
      <c r="J59" s="56"/>
      <c r="K59" s="56"/>
      <c r="L59" s="77"/>
      <c r="M59" s="77"/>
      <c r="N59" s="84"/>
      <c r="O59" s="84"/>
      <c r="P59" s="84"/>
      <c r="Q59" s="384"/>
      <c r="R59" s="384"/>
      <c r="S59" s="384"/>
      <c r="T59" s="384"/>
      <c r="U59" s="384"/>
      <c r="V59" s="384"/>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6.2" x14ac:dyDescent="0.35">
      <c r="A60" s="1"/>
      <c r="B60" s="78"/>
      <c r="C60" s="97" t="s">
        <v>201</v>
      </c>
      <c r="D60" s="98">
        <v>0.1</v>
      </c>
      <c r="E60" s="98">
        <v>0.1</v>
      </c>
      <c r="F60" s="99">
        <v>7.0000000000000007E-2</v>
      </c>
      <c r="G60" s="77"/>
      <c r="H60" s="77"/>
      <c r="I60" s="56"/>
      <c r="J60" s="56"/>
      <c r="K60" s="56"/>
      <c r="L60" s="77"/>
      <c r="M60" s="77"/>
      <c r="N60" s="84"/>
      <c r="O60" s="84"/>
      <c r="P60" s="84"/>
      <c r="Q60" s="384"/>
      <c r="R60" s="384"/>
      <c r="S60" s="384"/>
      <c r="T60" s="384"/>
      <c r="U60" s="384"/>
      <c r="V60" s="384"/>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6.2" x14ac:dyDescent="0.35">
      <c r="A61" s="1"/>
      <c r="B61" s="78"/>
      <c r="C61" s="97" t="s">
        <v>202</v>
      </c>
      <c r="D61" s="98">
        <v>0.11</v>
      </c>
      <c r="E61" s="98">
        <v>0.08</v>
      </c>
      <c r="F61" s="99">
        <v>0.06</v>
      </c>
      <c r="G61" s="77"/>
      <c r="H61" s="77"/>
      <c r="I61" s="56"/>
      <c r="J61" s="56"/>
      <c r="K61" s="56"/>
      <c r="L61" s="77"/>
      <c r="M61" s="77"/>
      <c r="N61" s="84"/>
      <c r="O61" s="84"/>
      <c r="P61" s="84"/>
      <c r="Q61" s="384"/>
      <c r="R61" s="384"/>
      <c r="S61" s="384"/>
      <c r="T61" s="384"/>
      <c r="U61" s="384"/>
      <c r="V61" s="384"/>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6.2" x14ac:dyDescent="0.35">
      <c r="A62" s="1"/>
      <c r="B62" s="78"/>
      <c r="C62" s="97" t="s">
        <v>203</v>
      </c>
      <c r="D62" s="98">
        <v>0.1</v>
      </c>
      <c r="E62" s="98">
        <v>0.08</v>
      </c>
      <c r="F62" s="99">
        <v>0.06</v>
      </c>
      <c r="G62" s="77"/>
      <c r="H62" s="77"/>
      <c r="I62" s="56"/>
      <c r="J62" s="56"/>
      <c r="K62" s="56"/>
      <c r="L62" s="77"/>
      <c r="M62" s="77"/>
      <c r="N62" s="84"/>
      <c r="O62" s="84"/>
      <c r="P62" s="84"/>
      <c r="Q62" s="384"/>
      <c r="R62" s="384"/>
      <c r="S62" s="384"/>
      <c r="T62" s="384"/>
      <c r="U62" s="384"/>
      <c r="V62" s="384"/>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6.2" x14ac:dyDescent="0.35">
      <c r="A63" s="1"/>
      <c r="B63" s="78"/>
      <c r="C63" s="97" t="s">
        <v>204</v>
      </c>
      <c r="D63" s="98">
        <v>0.11</v>
      </c>
      <c r="E63" s="98">
        <v>0.08</v>
      </c>
      <c r="F63" s="99">
        <v>7.0000000000000007E-2</v>
      </c>
      <c r="G63" s="77"/>
      <c r="H63" s="77"/>
      <c r="I63" s="56"/>
      <c r="J63" s="56"/>
      <c r="K63" s="56"/>
      <c r="L63" s="77"/>
      <c r="M63" s="77"/>
      <c r="N63" s="84"/>
      <c r="O63" s="84"/>
      <c r="P63" s="84"/>
      <c r="Q63" s="384"/>
      <c r="R63" s="384"/>
      <c r="S63" s="384"/>
      <c r="T63" s="384"/>
      <c r="U63" s="384"/>
      <c r="V63" s="384"/>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6.2" x14ac:dyDescent="0.35">
      <c r="A64" s="1"/>
      <c r="B64" s="78"/>
      <c r="C64" s="97" t="s">
        <v>205</v>
      </c>
      <c r="D64" s="98">
        <v>0.17</v>
      </c>
      <c r="E64" s="98">
        <v>0.14000000000000001</v>
      </c>
      <c r="F64" s="99">
        <v>0.1</v>
      </c>
      <c r="G64" s="77"/>
      <c r="H64" s="77"/>
      <c r="I64" s="56"/>
      <c r="J64" s="56"/>
      <c r="K64" s="56"/>
      <c r="L64" s="77"/>
      <c r="M64" s="77"/>
      <c r="N64" s="84"/>
      <c r="O64" s="84"/>
      <c r="P64" s="84"/>
      <c r="Q64" s="384"/>
      <c r="R64" s="384"/>
      <c r="S64" s="384"/>
      <c r="T64" s="384"/>
      <c r="U64" s="384"/>
      <c r="V64" s="384"/>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6.2" x14ac:dyDescent="0.35">
      <c r="A65" s="1"/>
      <c r="B65" s="78"/>
      <c r="C65" s="97" t="s">
        <v>206</v>
      </c>
      <c r="D65" s="98">
        <v>0.09</v>
      </c>
      <c r="E65" s="98">
        <v>0.08</v>
      </c>
      <c r="F65" s="99">
        <v>0.04</v>
      </c>
      <c r="G65" s="77"/>
      <c r="H65" s="77"/>
      <c r="I65" s="56"/>
      <c r="J65" s="56"/>
      <c r="K65" s="56"/>
      <c r="L65" s="77"/>
      <c r="M65" s="77"/>
      <c r="N65" s="84"/>
      <c r="O65" s="84"/>
      <c r="P65" s="84"/>
      <c r="Q65" s="384"/>
      <c r="R65" s="384"/>
      <c r="S65" s="384"/>
      <c r="T65" s="384"/>
      <c r="U65" s="384"/>
      <c r="V65" s="384"/>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6.2" x14ac:dyDescent="0.35">
      <c r="A66" s="1"/>
      <c r="B66" s="78"/>
      <c r="C66" s="97" t="s">
        <v>207</v>
      </c>
      <c r="D66" s="98">
        <v>0.13</v>
      </c>
      <c r="E66" s="98">
        <v>0.11</v>
      </c>
      <c r="F66" s="99">
        <v>7.0000000000000007E-2</v>
      </c>
      <c r="G66" s="77"/>
      <c r="H66" s="77"/>
      <c r="I66" s="56"/>
      <c r="J66" s="56"/>
      <c r="K66" s="56"/>
      <c r="L66" s="77"/>
      <c r="M66" s="77"/>
      <c r="N66" s="84"/>
      <c r="O66" s="84"/>
      <c r="P66" s="84"/>
      <c r="Q66" s="384"/>
      <c r="R66" s="384"/>
      <c r="S66" s="384"/>
      <c r="T66" s="384"/>
      <c r="U66" s="384"/>
      <c r="V66" s="384"/>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6.2" x14ac:dyDescent="0.35">
      <c r="A67" s="1"/>
      <c r="B67" s="125"/>
      <c r="C67" s="97" t="s">
        <v>208</v>
      </c>
      <c r="D67" s="98">
        <v>0.1</v>
      </c>
      <c r="E67" s="98">
        <v>0.08</v>
      </c>
      <c r="F67" s="99">
        <v>0.06</v>
      </c>
      <c r="G67" s="77"/>
      <c r="H67" s="77"/>
      <c r="I67" s="56"/>
      <c r="J67" s="56"/>
      <c r="K67" s="56"/>
      <c r="L67" s="77"/>
      <c r="M67" s="77"/>
      <c r="N67" s="84"/>
      <c r="O67" s="84"/>
      <c r="P67" s="84"/>
      <c r="Q67" s="384"/>
      <c r="R67" s="384"/>
      <c r="S67" s="384"/>
      <c r="T67" s="384"/>
      <c r="U67" s="384"/>
      <c r="V67" s="384"/>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8" thickBot="1" x14ac:dyDescent="0.4">
      <c r="A68" s="1"/>
      <c r="B68" s="126"/>
      <c r="C68" s="127" t="s">
        <v>209</v>
      </c>
      <c r="D68" s="128">
        <v>0.1</v>
      </c>
      <c r="E68" s="128">
        <v>0.08</v>
      </c>
      <c r="F68" s="129">
        <v>0.06</v>
      </c>
      <c r="G68" s="77"/>
      <c r="H68" s="77"/>
      <c r="I68" s="56"/>
      <c r="J68" s="56"/>
      <c r="K68" s="56"/>
      <c r="L68" s="77"/>
      <c r="M68" s="77"/>
      <c r="N68" s="84"/>
      <c r="O68" s="84"/>
      <c r="P68" s="84"/>
      <c r="Q68" s="384"/>
      <c r="R68" s="384"/>
      <c r="S68" s="384"/>
      <c r="T68" s="384"/>
      <c r="U68" s="384"/>
      <c r="V68" s="384"/>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049999999999997" customHeight="1" thickBot="1" x14ac:dyDescent="0.55000000000000004">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126"/>
      <c r="C74" s="281" t="s">
        <v>149</v>
      </c>
      <c r="D74" s="397">
        <v>6.716112885599955E-2</v>
      </c>
      <c r="E74" s="397">
        <v>6.716112885599955E-2</v>
      </c>
      <c r="F74" s="397">
        <v>6.716112885599955E-2</v>
      </c>
      <c r="G74" s="397">
        <v>6.716112885599955E-2</v>
      </c>
      <c r="H74" s="397">
        <v>6.716112885599955E-2</v>
      </c>
      <c r="I74" s="397">
        <v>6.716112885599955E-2</v>
      </c>
      <c r="J74" s="397">
        <v>6.716112885599955E-2</v>
      </c>
      <c r="K74" s="397">
        <v>6.716112885599955E-2</v>
      </c>
      <c r="L74" s="397">
        <v>6.716112885599955E-2</v>
      </c>
      <c r="M74" s="397">
        <v>6.716112885599955E-2</v>
      </c>
      <c r="N74" s="397">
        <v>6.716112885599955E-2</v>
      </c>
      <c r="O74" s="397">
        <v>6.716112885599955E-2</v>
      </c>
      <c r="P74" s="397">
        <v>6.716112885599955E-2</v>
      </c>
      <c r="Q74" s="397">
        <v>6.716112885599955E-2</v>
      </c>
      <c r="R74" s="397">
        <v>6.716112885599955E-2</v>
      </c>
      <c r="S74" s="397">
        <v>6.716112885599955E-2</v>
      </c>
      <c r="T74" s="397">
        <v>6.716112885599955E-2</v>
      </c>
      <c r="U74" s="397">
        <v>6.716112885599955E-2</v>
      </c>
      <c r="V74" s="440">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126"/>
      <c r="C75" s="283" t="s">
        <v>151</v>
      </c>
      <c r="D75" s="397">
        <v>3.6019432140032899E-2</v>
      </c>
      <c r="E75" s="397">
        <v>3.6019432140032899E-2</v>
      </c>
      <c r="F75" s="397">
        <v>3.6019432140032899E-2</v>
      </c>
      <c r="G75" s="397">
        <v>3.6019432140032899E-2</v>
      </c>
      <c r="H75" s="397">
        <v>3.6019432140032899E-2</v>
      </c>
      <c r="I75" s="397">
        <v>3.6019432140032899E-2</v>
      </c>
      <c r="J75" s="397">
        <v>3.6019432140032899E-2</v>
      </c>
      <c r="K75" s="397">
        <v>3.6019432140032899E-2</v>
      </c>
      <c r="L75" s="397">
        <v>3.6019432140032899E-2</v>
      </c>
      <c r="M75" s="397">
        <v>3.6019432140032899E-2</v>
      </c>
      <c r="N75" s="397">
        <v>3.6019432140032899E-2</v>
      </c>
      <c r="O75" s="397">
        <v>3.6019432140032899E-2</v>
      </c>
      <c r="P75" s="397">
        <v>3.6019432140032899E-2</v>
      </c>
      <c r="Q75" s="397">
        <v>3.6019432140032899E-2</v>
      </c>
      <c r="R75" s="397">
        <v>3.6019432140032899E-2</v>
      </c>
      <c r="S75" s="397">
        <v>3.6019432140032899E-2</v>
      </c>
      <c r="T75" s="397">
        <v>3.6019432140032899E-2</v>
      </c>
      <c r="U75" s="397">
        <v>3.6019432140032899E-2</v>
      </c>
      <c r="V75" s="440">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107"/>
      <c r="C76" s="283" t="s">
        <v>153</v>
      </c>
      <c r="D76" s="397">
        <v>3.3415638442455195E-2</v>
      </c>
      <c r="E76" s="397">
        <v>3.3415638442455195E-2</v>
      </c>
      <c r="F76" s="397">
        <v>3.3415638442455195E-2</v>
      </c>
      <c r="G76" s="397">
        <v>3.3415638442455195E-2</v>
      </c>
      <c r="H76" s="397">
        <v>3.3415638442455195E-2</v>
      </c>
      <c r="I76" s="397">
        <v>3.3415638442455195E-2</v>
      </c>
      <c r="J76" s="397">
        <v>3.3415638442455195E-2</v>
      </c>
      <c r="K76" s="397">
        <v>3.3415638442455195E-2</v>
      </c>
      <c r="L76" s="397">
        <v>3.3415638442455195E-2</v>
      </c>
      <c r="M76" s="397">
        <v>3.3415638442455195E-2</v>
      </c>
      <c r="N76" s="397">
        <v>3.3415638442455195E-2</v>
      </c>
      <c r="O76" s="397">
        <v>3.3415638442455195E-2</v>
      </c>
      <c r="P76" s="397">
        <v>3.3415638442455195E-2</v>
      </c>
      <c r="Q76" s="397">
        <v>3.3415638442455195E-2</v>
      </c>
      <c r="R76" s="397">
        <v>3.3415638442455195E-2</v>
      </c>
      <c r="S76" s="397">
        <v>3.3415638442455195E-2</v>
      </c>
      <c r="T76" s="397">
        <v>3.3415638442455195E-2</v>
      </c>
      <c r="U76" s="397">
        <v>3.3415638442455195E-2</v>
      </c>
      <c r="V76" s="440">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107"/>
      <c r="C77" s="283" t="s">
        <v>155</v>
      </c>
      <c r="D77" s="397">
        <v>2.7855588968049801E-2</v>
      </c>
      <c r="E77" s="397">
        <v>2.7855588968049801E-2</v>
      </c>
      <c r="F77" s="397">
        <v>2.7855588968049801E-2</v>
      </c>
      <c r="G77" s="397">
        <v>2.7855588968049801E-2</v>
      </c>
      <c r="H77" s="397">
        <v>2.7855588968049801E-2</v>
      </c>
      <c r="I77" s="397">
        <v>2.7855588968049801E-2</v>
      </c>
      <c r="J77" s="397">
        <v>2.7855588968049801E-2</v>
      </c>
      <c r="K77" s="397">
        <v>2.7855588968049801E-2</v>
      </c>
      <c r="L77" s="397">
        <v>2.7855588968049801E-2</v>
      </c>
      <c r="M77" s="397">
        <v>2.7855588968049801E-2</v>
      </c>
      <c r="N77" s="397">
        <v>2.7855588968049801E-2</v>
      </c>
      <c r="O77" s="397">
        <v>2.7855588968049801E-2</v>
      </c>
      <c r="P77" s="397">
        <v>2.7855588968049801E-2</v>
      </c>
      <c r="Q77" s="397">
        <v>2.7855588968049801E-2</v>
      </c>
      <c r="R77" s="397">
        <v>2.7855588968049801E-2</v>
      </c>
      <c r="S77" s="397">
        <v>2.7855588968049801E-2</v>
      </c>
      <c r="T77" s="397">
        <v>2.7855588968049801E-2</v>
      </c>
      <c r="U77" s="397">
        <v>2.7855588968049801E-2</v>
      </c>
      <c r="V77" s="440">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107"/>
      <c r="C78" s="283" t="s">
        <v>157</v>
      </c>
      <c r="D78" s="397">
        <v>2.9121127166402E-2</v>
      </c>
      <c r="E78" s="397">
        <v>2.9121127166402E-2</v>
      </c>
      <c r="F78" s="397">
        <v>2.9121127166402E-2</v>
      </c>
      <c r="G78" s="397">
        <v>2.9121127166402E-2</v>
      </c>
      <c r="H78" s="397">
        <v>2.9121127166402E-2</v>
      </c>
      <c r="I78" s="397">
        <v>2.9121127166402E-2</v>
      </c>
      <c r="J78" s="397">
        <v>2.9121127166402E-2</v>
      </c>
      <c r="K78" s="397">
        <v>2.9121127166402E-2</v>
      </c>
      <c r="L78" s="397">
        <v>2.9121127166402E-2</v>
      </c>
      <c r="M78" s="397">
        <v>2.9121127166402E-2</v>
      </c>
      <c r="N78" s="397">
        <v>2.9121127166402E-2</v>
      </c>
      <c r="O78" s="397">
        <v>2.9121127166402E-2</v>
      </c>
      <c r="P78" s="397">
        <v>2.9121127166402E-2</v>
      </c>
      <c r="Q78" s="397">
        <v>2.9121127166402E-2</v>
      </c>
      <c r="R78" s="397">
        <v>2.9121127166402E-2</v>
      </c>
      <c r="S78" s="397">
        <v>2.9121127166402E-2</v>
      </c>
      <c r="T78" s="397">
        <v>2.9121127166402E-2</v>
      </c>
      <c r="U78" s="397">
        <v>2.9121127166402E-2</v>
      </c>
      <c r="V78" s="440">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107"/>
      <c r="C79" s="283" t="s">
        <v>159</v>
      </c>
      <c r="D79" s="397">
        <v>2.7963189263182902E-2</v>
      </c>
      <c r="E79" s="397">
        <v>2.7963189263182902E-2</v>
      </c>
      <c r="F79" s="397">
        <v>2.7963189263182902E-2</v>
      </c>
      <c r="G79" s="397">
        <v>2.7963189263182902E-2</v>
      </c>
      <c r="H79" s="397">
        <v>2.7963189263182902E-2</v>
      </c>
      <c r="I79" s="397">
        <v>2.7963189263182902E-2</v>
      </c>
      <c r="J79" s="397">
        <v>2.7963189263182902E-2</v>
      </c>
      <c r="K79" s="397">
        <v>2.7963189263182902E-2</v>
      </c>
      <c r="L79" s="397">
        <v>2.7963189263182902E-2</v>
      </c>
      <c r="M79" s="397">
        <v>2.7963189263182902E-2</v>
      </c>
      <c r="N79" s="397">
        <v>2.7963189263182902E-2</v>
      </c>
      <c r="O79" s="397">
        <v>2.7963189263182902E-2</v>
      </c>
      <c r="P79" s="397">
        <v>2.7963189263182902E-2</v>
      </c>
      <c r="Q79" s="397">
        <v>2.7963189263182902E-2</v>
      </c>
      <c r="R79" s="397">
        <v>2.7963189263182902E-2</v>
      </c>
      <c r="S79" s="397">
        <v>2.7963189263182902E-2</v>
      </c>
      <c r="T79" s="397">
        <v>2.7963189263182902E-2</v>
      </c>
      <c r="U79" s="397">
        <v>2.7963189263182902E-2</v>
      </c>
      <c r="V79" s="440">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107"/>
      <c r="C80" s="281" t="s">
        <v>161</v>
      </c>
      <c r="D80" s="397">
        <v>3.2197873752599894E-2</v>
      </c>
      <c r="E80" s="397">
        <v>3.2197873752599894E-2</v>
      </c>
      <c r="F80" s="397">
        <v>3.2197873752599894E-2</v>
      </c>
      <c r="G80" s="397">
        <v>3.2197873752599894E-2</v>
      </c>
      <c r="H80" s="397">
        <v>3.2197873752599894E-2</v>
      </c>
      <c r="I80" s="397">
        <v>3.2197873752599894E-2</v>
      </c>
      <c r="J80" s="397">
        <v>3.2197873752599894E-2</v>
      </c>
      <c r="K80" s="397">
        <v>3.2197873752599894E-2</v>
      </c>
      <c r="L80" s="397">
        <v>3.2197873752599894E-2</v>
      </c>
      <c r="M80" s="397">
        <v>3.2197873752599894E-2</v>
      </c>
      <c r="N80" s="397">
        <v>3.2197873752599894E-2</v>
      </c>
      <c r="O80" s="397">
        <v>3.2197873752599894E-2</v>
      </c>
      <c r="P80" s="397">
        <v>3.2197873752599894E-2</v>
      </c>
      <c r="Q80" s="397">
        <v>3.2197873752599894E-2</v>
      </c>
      <c r="R80" s="397">
        <v>3.2197873752599894E-2</v>
      </c>
      <c r="S80" s="397">
        <v>3.2197873752599894E-2</v>
      </c>
      <c r="T80" s="397">
        <v>3.2197873752599894E-2</v>
      </c>
      <c r="U80" s="397">
        <v>3.2197873752599894E-2</v>
      </c>
      <c r="V80" s="440">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107"/>
      <c r="C81" s="281" t="s">
        <v>163</v>
      </c>
      <c r="D81" s="397">
        <v>3.5868376495314401E-2</v>
      </c>
      <c r="E81" s="397">
        <v>3.5868376495314401E-2</v>
      </c>
      <c r="F81" s="397">
        <v>3.5868376495314401E-2</v>
      </c>
      <c r="G81" s="397">
        <v>3.5868376495314401E-2</v>
      </c>
      <c r="H81" s="397">
        <v>3.5868376495314401E-2</v>
      </c>
      <c r="I81" s="397">
        <v>3.5868376495314401E-2</v>
      </c>
      <c r="J81" s="397">
        <v>3.5868376495314401E-2</v>
      </c>
      <c r="K81" s="397">
        <v>3.5868376495314401E-2</v>
      </c>
      <c r="L81" s="397">
        <v>3.5868376495314401E-2</v>
      </c>
      <c r="M81" s="397">
        <v>3.5868376495314401E-2</v>
      </c>
      <c r="N81" s="397">
        <v>3.5868376495314401E-2</v>
      </c>
      <c r="O81" s="397">
        <v>3.5868376495314401E-2</v>
      </c>
      <c r="P81" s="397">
        <v>3.5868376495314401E-2</v>
      </c>
      <c r="Q81" s="397">
        <v>3.5868376495314401E-2</v>
      </c>
      <c r="R81" s="397">
        <v>3.5868376495314401E-2</v>
      </c>
      <c r="S81" s="397">
        <v>3.5868376495314401E-2</v>
      </c>
      <c r="T81" s="397">
        <v>3.5868376495314401E-2</v>
      </c>
      <c r="U81" s="397">
        <v>3.5868376495314401E-2</v>
      </c>
      <c r="V81" s="440">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107"/>
      <c r="C82" s="281" t="s">
        <v>165</v>
      </c>
      <c r="D82" s="397">
        <v>3.28000016134532E-2</v>
      </c>
      <c r="E82" s="397">
        <v>3.28000016134532E-2</v>
      </c>
      <c r="F82" s="397">
        <v>3.28000016134532E-2</v>
      </c>
      <c r="G82" s="397">
        <v>3.28000016134532E-2</v>
      </c>
      <c r="H82" s="397">
        <v>3.28000016134532E-2</v>
      </c>
      <c r="I82" s="397">
        <v>3.28000016134532E-2</v>
      </c>
      <c r="J82" s="397">
        <v>3.28000016134532E-2</v>
      </c>
      <c r="K82" s="397">
        <v>3.28000016134532E-2</v>
      </c>
      <c r="L82" s="397">
        <v>3.28000016134532E-2</v>
      </c>
      <c r="M82" s="397">
        <v>3.28000016134532E-2</v>
      </c>
      <c r="N82" s="397">
        <v>3.28000016134532E-2</v>
      </c>
      <c r="O82" s="397">
        <v>3.28000016134532E-2</v>
      </c>
      <c r="P82" s="397">
        <v>3.28000016134532E-2</v>
      </c>
      <c r="Q82" s="397">
        <v>3.28000016134532E-2</v>
      </c>
      <c r="R82" s="397">
        <v>3.28000016134532E-2</v>
      </c>
      <c r="S82" s="397">
        <v>3.28000016134532E-2</v>
      </c>
      <c r="T82" s="397">
        <v>3.28000016134532E-2</v>
      </c>
      <c r="U82" s="397">
        <v>3.28000016134532E-2</v>
      </c>
      <c r="V82" s="440">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107"/>
      <c r="C83" s="281" t="s">
        <v>167</v>
      </c>
      <c r="D83" s="397">
        <v>4.2433905806320699E-2</v>
      </c>
      <c r="E83" s="397">
        <v>4.2433905806320699E-2</v>
      </c>
      <c r="F83" s="397">
        <v>4.2433905806320699E-2</v>
      </c>
      <c r="G83" s="397">
        <v>4.2433905806320699E-2</v>
      </c>
      <c r="H83" s="397">
        <v>4.2433905806320699E-2</v>
      </c>
      <c r="I83" s="397">
        <v>4.2433905806320699E-2</v>
      </c>
      <c r="J83" s="397">
        <v>4.2433905806320699E-2</v>
      </c>
      <c r="K83" s="397">
        <v>4.2433905806320699E-2</v>
      </c>
      <c r="L83" s="397">
        <v>4.2433905806320699E-2</v>
      </c>
      <c r="M83" s="397">
        <v>4.2433905806320699E-2</v>
      </c>
      <c r="N83" s="397">
        <v>4.2433905806320699E-2</v>
      </c>
      <c r="O83" s="397">
        <v>4.2433905806320699E-2</v>
      </c>
      <c r="P83" s="397">
        <v>4.2433905806320699E-2</v>
      </c>
      <c r="Q83" s="397">
        <v>4.2433905806320699E-2</v>
      </c>
      <c r="R83" s="397">
        <v>4.2433905806320699E-2</v>
      </c>
      <c r="S83" s="397">
        <v>4.2433905806320699E-2</v>
      </c>
      <c r="T83" s="397">
        <v>4.2433905806320699E-2</v>
      </c>
      <c r="U83" s="397">
        <v>4.2433905806320699E-2</v>
      </c>
      <c r="V83" s="440">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77"/>
      <c r="C84" s="281" t="s">
        <v>169</v>
      </c>
      <c r="D84" s="397">
        <v>3.7401157078034604E-2</v>
      </c>
      <c r="E84" s="397">
        <v>3.7401157078034604E-2</v>
      </c>
      <c r="F84" s="397">
        <v>3.7401157078034604E-2</v>
      </c>
      <c r="G84" s="397">
        <v>3.7401157078034604E-2</v>
      </c>
      <c r="H84" s="397">
        <v>3.7401157078034604E-2</v>
      </c>
      <c r="I84" s="397">
        <v>3.7401157078034604E-2</v>
      </c>
      <c r="J84" s="397">
        <v>3.7401157078034604E-2</v>
      </c>
      <c r="K84" s="397">
        <v>3.7401157078034604E-2</v>
      </c>
      <c r="L84" s="397">
        <v>3.7401157078034604E-2</v>
      </c>
      <c r="M84" s="397">
        <v>3.7401157078034604E-2</v>
      </c>
      <c r="N84" s="397">
        <v>3.7401157078034604E-2</v>
      </c>
      <c r="O84" s="397">
        <v>3.7401157078034604E-2</v>
      </c>
      <c r="P84" s="397">
        <v>3.7401157078034604E-2</v>
      </c>
      <c r="Q84" s="397">
        <v>3.7401157078034604E-2</v>
      </c>
      <c r="R84" s="397">
        <v>3.7401157078034604E-2</v>
      </c>
      <c r="S84" s="397">
        <v>3.7401157078034604E-2</v>
      </c>
      <c r="T84" s="397">
        <v>3.7401157078034604E-2</v>
      </c>
      <c r="U84" s="397">
        <v>3.7401157078034604E-2</v>
      </c>
      <c r="V84" s="440">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77"/>
      <c r="C85" s="281" t="s">
        <v>171</v>
      </c>
      <c r="D85" s="397">
        <v>6.716112885599955E-2</v>
      </c>
      <c r="E85" s="397">
        <v>6.716112885599955E-2</v>
      </c>
      <c r="F85" s="397">
        <v>6.716112885599955E-2</v>
      </c>
      <c r="G85" s="397">
        <v>6.716112885599955E-2</v>
      </c>
      <c r="H85" s="397">
        <v>6.716112885599955E-2</v>
      </c>
      <c r="I85" s="397">
        <v>6.716112885599955E-2</v>
      </c>
      <c r="J85" s="397">
        <v>6.716112885599955E-2</v>
      </c>
      <c r="K85" s="397">
        <v>6.716112885599955E-2</v>
      </c>
      <c r="L85" s="397">
        <v>6.716112885599955E-2</v>
      </c>
      <c r="M85" s="397">
        <v>6.716112885599955E-2</v>
      </c>
      <c r="N85" s="397">
        <v>6.716112885599955E-2</v>
      </c>
      <c r="O85" s="397">
        <v>6.716112885599955E-2</v>
      </c>
      <c r="P85" s="397">
        <v>6.716112885599955E-2</v>
      </c>
      <c r="Q85" s="397">
        <v>6.716112885599955E-2</v>
      </c>
      <c r="R85" s="397">
        <v>6.716112885599955E-2</v>
      </c>
      <c r="S85" s="397">
        <v>6.716112885599955E-2</v>
      </c>
      <c r="T85" s="397">
        <v>6.716112885599955E-2</v>
      </c>
      <c r="U85" s="397">
        <v>6.716112885599955E-2</v>
      </c>
      <c r="V85" s="440">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x14ac:dyDescent="0.35">
      <c r="A86" s="1"/>
      <c r="B86" s="77"/>
      <c r="C86" s="283" t="s">
        <v>170</v>
      </c>
      <c r="D86" s="397">
        <v>2.6831521212688499E-2</v>
      </c>
      <c r="E86" s="397">
        <v>2.6831521212688499E-2</v>
      </c>
      <c r="F86" s="397">
        <v>2.6831521212688499E-2</v>
      </c>
      <c r="G86" s="397">
        <v>2.6831521212688499E-2</v>
      </c>
      <c r="H86" s="397">
        <v>2.6831521212688499E-2</v>
      </c>
      <c r="I86" s="397">
        <v>2.6831521212688499E-2</v>
      </c>
      <c r="J86" s="397">
        <v>2.6831521212688499E-2</v>
      </c>
      <c r="K86" s="397">
        <v>2.6831521212688499E-2</v>
      </c>
      <c r="L86" s="397">
        <v>2.6831521212688499E-2</v>
      </c>
      <c r="M86" s="397">
        <v>2.6831521212688499E-2</v>
      </c>
      <c r="N86" s="397">
        <v>2.6831521212688499E-2</v>
      </c>
      <c r="O86" s="397">
        <v>2.6831521212688499E-2</v>
      </c>
      <c r="P86" s="397">
        <v>2.6831521212688499E-2</v>
      </c>
      <c r="Q86" s="397">
        <v>2.6831521212688499E-2</v>
      </c>
      <c r="R86" s="397">
        <v>2.6831521212688499E-2</v>
      </c>
      <c r="S86" s="397">
        <v>2.6831521212688499E-2</v>
      </c>
      <c r="T86" s="397">
        <v>2.6831521212688499E-2</v>
      </c>
      <c r="U86" s="397">
        <v>2.6831521212688499E-2</v>
      </c>
      <c r="V86" s="440">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1"/>
      <c r="B87" s="77"/>
      <c r="C87" s="281" t="s">
        <v>172</v>
      </c>
      <c r="D87" s="397">
        <v>2.78911518294492E-2</v>
      </c>
      <c r="E87" s="397">
        <v>2.78911518294492E-2</v>
      </c>
      <c r="F87" s="397">
        <v>2.78911518294492E-2</v>
      </c>
      <c r="G87" s="397">
        <v>2.78911518294492E-2</v>
      </c>
      <c r="H87" s="397">
        <v>2.78911518294492E-2</v>
      </c>
      <c r="I87" s="397">
        <v>2.78911518294492E-2</v>
      </c>
      <c r="J87" s="397">
        <v>2.78911518294492E-2</v>
      </c>
      <c r="K87" s="397">
        <v>2.78911518294492E-2</v>
      </c>
      <c r="L87" s="397">
        <v>2.78911518294492E-2</v>
      </c>
      <c r="M87" s="397">
        <v>2.78911518294492E-2</v>
      </c>
      <c r="N87" s="397">
        <v>2.78911518294492E-2</v>
      </c>
      <c r="O87" s="397">
        <v>2.78911518294492E-2</v>
      </c>
      <c r="P87" s="397">
        <v>2.78911518294492E-2</v>
      </c>
      <c r="Q87" s="397">
        <v>2.78911518294492E-2</v>
      </c>
      <c r="R87" s="397">
        <v>2.78911518294492E-2</v>
      </c>
      <c r="S87" s="397">
        <v>2.78911518294492E-2</v>
      </c>
      <c r="T87" s="397">
        <v>2.78911518294492E-2</v>
      </c>
      <c r="U87" s="397">
        <v>2.78911518294492E-2</v>
      </c>
      <c r="V87" s="440">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1"/>
      <c r="B88" s="77"/>
      <c r="C88" s="281" t="s">
        <v>173</v>
      </c>
      <c r="D88" s="397">
        <v>3.0833925412841603E-2</v>
      </c>
      <c r="E88" s="397">
        <v>3.0833925412841603E-2</v>
      </c>
      <c r="F88" s="397">
        <v>3.0833925412841603E-2</v>
      </c>
      <c r="G88" s="397">
        <v>3.0833925412841603E-2</v>
      </c>
      <c r="H88" s="397">
        <v>3.0833925412841603E-2</v>
      </c>
      <c r="I88" s="397">
        <v>3.0833925412841603E-2</v>
      </c>
      <c r="J88" s="397">
        <v>3.0833925412841603E-2</v>
      </c>
      <c r="K88" s="397">
        <v>3.0833925412841603E-2</v>
      </c>
      <c r="L88" s="397">
        <v>3.0833925412841603E-2</v>
      </c>
      <c r="M88" s="397">
        <v>3.0833925412841603E-2</v>
      </c>
      <c r="N88" s="397">
        <v>3.0833925412841603E-2</v>
      </c>
      <c r="O88" s="397">
        <v>3.0833925412841603E-2</v>
      </c>
      <c r="P88" s="397">
        <v>3.0833925412841603E-2</v>
      </c>
      <c r="Q88" s="397">
        <v>3.0833925412841603E-2</v>
      </c>
      <c r="R88" s="397">
        <v>3.0833925412841603E-2</v>
      </c>
      <c r="S88" s="397">
        <v>3.0833925412841603E-2</v>
      </c>
      <c r="T88" s="397">
        <v>3.0833925412841603E-2</v>
      </c>
      <c r="U88" s="397">
        <v>3.0833925412841603E-2</v>
      </c>
      <c r="V88" s="440">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1"/>
      <c r="B89" s="77"/>
      <c r="C89" s="281" t="s">
        <v>174</v>
      </c>
      <c r="D89" s="397">
        <v>2.9148671958354602E-2</v>
      </c>
      <c r="E89" s="397">
        <v>2.9148671958354602E-2</v>
      </c>
      <c r="F89" s="397">
        <v>2.9148671958354602E-2</v>
      </c>
      <c r="G89" s="397">
        <v>2.9148671958354602E-2</v>
      </c>
      <c r="H89" s="397">
        <v>2.9148671958354602E-2</v>
      </c>
      <c r="I89" s="397">
        <v>2.9148671958354602E-2</v>
      </c>
      <c r="J89" s="397">
        <v>2.9148671958354602E-2</v>
      </c>
      <c r="K89" s="397">
        <v>2.9148671958354602E-2</v>
      </c>
      <c r="L89" s="397">
        <v>2.9148671958354602E-2</v>
      </c>
      <c r="M89" s="397">
        <v>2.9148671958354602E-2</v>
      </c>
      <c r="N89" s="397">
        <v>2.9148671958354602E-2</v>
      </c>
      <c r="O89" s="397">
        <v>2.9148671958354602E-2</v>
      </c>
      <c r="P89" s="397">
        <v>2.9148671958354602E-2</v>
      </c>
      <c r="Q89" s="397">
        <v>2.9148671958354602E-2</v>
      </c>
      <c r="R89" s="397">
        <v>2.9148671958354602E-2</v>
      </c>
      <c r="S89" s="397">
        <v>2.9148671958354602E-2</v>
      </c>
      <c r="T89" s="397">
        <v>2.9148671958354602E-2</v>
      </c>
      <c r="U89" s="397">
        <v>2.9148671958354602E-2</v>
      </c>
      <c r="V89" s="440">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1"/>
      <c r="B90" s="77"/>
      <c r="C90" s="281" t="s">
        <v>175</v>
      </c>
      <c r="D90" s="397">
        <v>3.1106728579530601E-2</v>
      </c>
      <c r="E90" s="397">
        <v>3.1106728579530601E-2</v>
      </c>
      <c r="F90" s="397">
        <v>3.1106728579530601E-2</v>
      </c>
      <c r="G90" s="397">
        <v>3.1106728579530601E-2</v>
      </c>
      <c r="H90" s="397">
        <v>3.1106728579530601E-2</v>
      </c>
      <c r="I90" s="397">
        <v>3.1106728579530601E-2</v>
      </c>
      <c r="J90" s="397">
        <v>3.1106728579530601E-2</v>
      </c>
      <c r="K90" s="397">
        <v>3.1106728579530601E-2</v>
      </c>
      <c r="L90" s="397">
        <v>3.1106728579530601E-2</v>
      </c>
      <c r="M90" s="397">
        <v>3.1106728579530601E-2</v>
      </c>
      <c r="N90" s="397">
        <v>3.1106728579530601E-2</v>
      </c>
      <c r="O90" s="397">
        <v>3.1106728579530601E-2</v>
      </c>
      <c r="P90" s="397">
        <v>3.1106728579530601E-2</v>
      </c>
      <c r="Q90" s="397">
        <v>3.1106728579530601E-2</v>
      </c>
      <c r="R90" s="397">
        <v>3.1106728579530601E-2</v>
      </c>
      <c r="S90" s="397">
        <v>3.1106728579530601E-2</v>
      </c>
      <c r="T90" s="397">
        <v>3.1106728579530601E-2</v>
      </c>
      <c r="U90" s="397">
        <v>3.1106728579530601E-2</v>
      </c>
      <c r="V90" s="440">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1"/>
      <c r="B91" s="77"/>
      <c r="C91" s="283" t="s">
        <v>176</v>
      </c>
      <c r="D91" s="397">
        <v>3.7018951210943396E-2</v>
      </c>
      <c r="E91" s="397">
        <v>3.7018951210943396E-2</v>
      </c>
      <c r="F91" s="397">
        <v>3.7018951210943396E-2</v>
      </c>
      <c r="G91" s="397">
        <v>3.7018951210943396E-2</v>
      </c>
      <c r="H91" s="397">
        <v>3.7018951210943396E-2</v>
      </c>
      <c r="I91" s="397">
        <v>3.7018951210943396E-2</v>
      </c>
      <c r="J91" s="397">
        <v>3.7018951210943396E-2</v>
      </c>
      <c r="K91" s="397">
        <v>3.7018951210943396E-2</v>
      </c>
      <c r="L91" s="397">
        <v>3.7018951210943396E-2</v>
      </c>
      <c r="M91" s="397">
        <v>3.7018951210943396E-2</v>
      </c>
      <c r="N91" s="397">
        <v>3.7018951210943396E-2</v>
      </c>
      <c r="O91" s="397">
        <v>3.7018951210943396E-2</v>
      </c>
      <c r="P91" s="397">
        <v>3.7018951210943396E-2</v>
      </c>
      <c r="Q91" s="397">
        <v>3.7018951210943396E-2</v>
      </c>
      <c r="R91" s="397">
        <v>3.7018951210943396E-2</v>
      </c>
      <c r="S91" s="397">
        <v>3.7018951210943396E-2</v>
      </c>
      <c r="T91" s="397">
        <v>3.7018951210943396E-2</v>
      </c>
      <c r="U91" s="397">
        <v>3.7018951210943396E-2</v>
      </c>
      <c r="V91" s="440">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1"/>
      <c r="B92" s="77"/>
      <c r="C92" s="283" t="s">
        <v>177</v>
      </c>
      <c r="D92" s="397">
        <v>3.4277048072211304E-2</v>
      </c>
      <c r="E92" s="397">
        <v>3.4277048072211304E-2</v>
      </c>
      <c r="F92" s="397">
        <v>3.4277048072211304E-2</v>
      </c>
      <c r="G92" s="397">
        <v>3.4277048072211304E-2</v>
      </c>
      <c r="H92" s="397">
        <v>3.4277048072211304E-2</v>
      </c>
      <c r="I92" s="397">
        <v>3.4277048072211304E-2</v>
      </c>
      <c r="J92" s="397">
        <v>3.4277048072211304E-2</v>
      </c>
      <c r="K92" s="397">
        <v>3.4277048072211304E-2</v>
      </c>
      <c r="L92" s="397">
        <v>3.4277048072211304E-2</v>
      </c>
      <c r="M92" s="397">
        <v>3.4277048072211304E-2</v>
      </c>
      <c r="N92" s="397">
        <v>3.4277048072211304E-2</v>
      </c>
      <c r="O92" s="397">
        <v>3.4277048072211304E-2</v>
      </c>
      <c r="P92" s="397">
        <v>3.4277048072211304E-2</v>
      </c>
      <c r="Q92" s="397">
        <v>3.4277048072211304E-2</v>
      </c>
      <c r="R92" s="397">
        <v>3.4277048072211304E-2</v>
      </c>
      <c r="S92" s="397">
        <v>3.4277048072211304E-2</v>
      </c>
      <c r="T92" s="397">
        <v>3.4277048072211304E-2</v>
      </c>
      <c r="U92" s="397">
        <v>3.4277048072211304E-2</v>
      </c>
      <c r="V92" s="440">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1"/>
      <c r="B93" s="77"/>
      <c r="C93" s="281" t="s">
        <v>178</v>
      </c>
      <c r="D93" s="397">
        <v>3.2408349693693099E-2</v>
      </c>
      <c r="E93" s="397">
        <v>3.2408349693693099E-2</v>
      </c>
      <c r="F93" s="397">
        <v>3.2408349693693099E-2</v>
      </c>
      <c r="G93" s="397">
        <v>3.2408349693693099E-2</v>
      </c>
      <c r="H93" s="397">
        <v>3.2408349693693099E-2</v>
      </c>
      <c r="I93" s="397">
        <v>3.2408349693693099E-2</v>
      </c>
      <c r="J93" s="397">
        <v>3.2408349693693099E-2</v>
      </c>
      <c r="K93" s="397">
        <v>3.2408349693693099E-2</v>
      </c>
      <c r="L93" s="397">
        <v>3.2408349693693099E-2</v>
      </c>
      <c r="M93" s="397">
        <v>3.2408349693693099E-2</v>
      </c>
      <c r="N93" s="397">
        <v>3.2408349693693099E-2</v>
      </c>
      <c r="O93" s="397">
        <v>3.2408349693693099E-2</v>
      </c>
      <c r="P93" s="397">
        <v>3.2408349693693099E-2</v>
      </c>
      <c r="Q93" s="397">
        <v>3.2408349693693099E-2</v>
      </c>
      <c r="R93" s="397">
        <v>3.2408349693693099E-2</v>
      </c>
      <c r="S93" s="397">
        <v>3.2408349693693099E-2</v>
      </c>
      <c r="T93" s="397">
        <v>3.2408349693693099E-2</v>
      </c>
      <c r="U93" s="397">
        <v>3.2408349693693099E-2</v>
      </c>
      <c r="V93" s="440">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1"/>
      <c r="B94" s="77"/>
      <c r="C94" s="281" t="s">
        <v>179</v>
      </c>
      <c r="D94" s="397">
        <v>3.5868376495314401E-2</v>
      </c>
      <c r="E94" s="397">
        <v>3.5868376495314401E-2</v>
      </c>
      <c r="F94" s="397">
        <v>3.5868376495314401E-2</v>
      </c>
      <c r="G94" s="397">
        <v>3.5868376495314401E-2</v>
      </c>
      <c r="H94" s="397">
        <v>3.5868376495314401E-2</v>
      </c>
      <c r="I94" s="397">
        <v>3.5868376495314401E-2</v>
      </c>
      <c r="J94" s="397">
        <v>3.5868376495314401E-2</v>
      </c>
      <c r="K94" s="397">
        <v>3.5868376495314401E-2</v>
      </c>
      <c r="L94" s="397">
        <v>3.5868376495314401E-2</v>
      </c>
      <c r="M94" s="397">
        <v>3.5868376495314401E-2</v>
      </c>
      <c r="N94" s="397">
        <v>3.5868376495314401E-2</v>
      </c>
      <c r="O94" s="397">
        <v>3.5868376495314401E-2</v>
      </c>
      <c r="P94" s="397">
        <v>3.5868376495314401E-2</v>
      </c>
      <c r="Q94" s="397">
        <v>3.5868376495314401E-2</v>
      </c>
      <c r="R94" s="397">
        <v>3.5868376495314401E-2</v>
      </c>
      <c r="S94" s="397">
        <v>3.5868376495314401E-2</v>
      </c>
      <c r="T94" s="397">
        <v>3.5868376495314401E-2</v>
      </c>
      <c r="U94" s="397">
        <v>3.5868376495314401E-2</v>
      </c>
      <c r="V94" s="440">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1"/>
      <c r="B95" s="77"/>
      <c r="C95" s="283" t="s">
        <v>180</v>
      </c>
      <c r="D95" s="397">
        <v>2.57829114600703E-2</v>
      </c>
      <c r="E95" s="397">
        <v>2.57829114600703E-2</v>
      </c>
      <c r="F95" s="397">
        <v>2.57829114600703E-2</v>
      </c>
      <c r="G95" s="397">
        <v>2.57829114600703E-2</v>
      </c>
      <c r="H95" s="397">
        <v>2.57829114600703E-2</v>
      </c>
      <c r="I95" s="397">
        <v>2.57829114600703E-2</v>
      </c>
      <c r="J95" s="397">
        <v>2.57829114600703E-2</v>
      </c>
      <c r="K95" s="397">
        <v>2.57829114600703E-2</v>
      </c>
      <c r="L95" s="397">
        <v>2.57829114600703E-2</v>
      </c>
      <c r="M95" s="397">
        <v>2.57829114600703E-2</v>
      </c>
      <c r="N95" s="397">
        <v>2.57829114600703E-2</v>
      </c>
      <c r="O95" s="397">
        <v>2.57829114600703E-2</v>
      </c>
      <c r="P95" s="397">
        <v>2.57829114600703E-2</v>
      </c>
      <c r="Q95" s="397">
        <v>2.57829114600703E-2</v>
      </c>
      <c r="R95" s="397">
        <v>2.57829114600703E-2</v>
      </c>
      <c r="S95" s="397">
        <v>2.57829114600703E-2</v>
      </c>
      <c r="T95" s="397">
        <v>2.57829114600703E-2</v>
      </c>
      <c r="U95" s="397">
        <v>2.57829114600703E-2</v>
      </c>
      <c r="V95" s="440">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1"/>
      <c r="B96" s="77"/>
      <c r="C96" s="281" t="s">
        <v>181</v>
      </c>
      <c r="D96" s="397">
        <v>3.0212961570685301E-2</v>
      </c>
      <c r="E96" s="397">
        <v>3.0212961570685301E-2</v>
      </c>
      <c r="F96" s="397">
        <v>3.0212961570685301E-2</v>
      </c>
      <c r="G96" s="397">
        <v>3.0212961570685301E-2</v>
      </c>
      <c r="H96" s="397">
        <v>3.0212961570685301E-2</v>
      </c>
      <c r="I96" s="397">
        <v>3.0212961570685301E-2</v>
      </c>
      <c r="J96" s="397">
        <v>3.0212961570685301E-2</v>
      </c>
      <c r="K96" s="397">
        <v>3.0212961570685301E-2</v>
      </c>
      <c r="L96" s="397">
        <v>3.0212961570685301E-2</v>
      </c>
      <c r="M96" s="397">
        <v>3.0212961570685301E-2</v>
      </c>
      <c r="N96" s="397">
        <v>3.0212961570685301E-2</v>
      </c>
      <c r="O96" s="397">
        <v>3.0212961570685301E-2</v>
      </c>
      <c r="P96" s="397">
        <v>3.0212961570685301E-2</v>
      </c>
      <c r="Q96" s="397">
        <v>3.0212961570685301E-2</v>
      </c>
      <c r="R96" s="397">
        <v>3.0212961570685301E-2</v>
      </c>
      <c r="S96" s="397">
        <v>3.0212961570685301E-2</v>
      </c>
      <c r="T96" s="397">
        <v>3.0212961570685301E-2</v>
      </c>
      <c r="U96" s="397">
        <v>3.0212961570685301E-2</v>
      </c>
      <c r="V96" s="440">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1"/>
      <c r="B97" s="77"/>
      <c r="C97" s="281" t="s">
        <v>182</v>
      </c>
      <c r="D97" s="397">
        <v>2.83790793573068E-2</v>
      </c>
      <c r="E97" s="397">
        <v>2.83790793573068E-2</v>
      </c>
      <c r="F97" s="397">
        <v>2.83790793573068E-2</v>
      </c>
      <c r="G97" s="397">
        <v>2.83790793573068E-2</v>
      </c>
      <c r="H97" s="397">
        <v>2.83790793573068E-2</v>
      </c>
      <c r="I97" s="397">
        <v>2.83790793573068E-2</v>
      </c>
      <c r="J97" s="397">
        <v>2.83790793573068E-2</v>
      </c>
      <c r="K97" s="397">
        <v>2.83790793573068E-2</v>
      </c>
      <c r="L97" s="397">
        <v>2.83790793573068E-2</v>
      </c>
      <c r="M97" s="397">
        <v>2.83790793573068E-2</v>
      </c>
      <c r="N97" s="397">
        <v>2.83790793573068E-2</v>
      </c>
      <c r="O97" s="397">
        <v>2.83790793573068E-2</v>
      </c>
      <c r="P97" s="397">
        <v>2.83790793573068E-2</v>
      </c>
      <c r="Q97" s="397">
        <v>2.83790793573068E-2</v>
      </c>
      <c r="R97" s="397">
        <v>2.83790793573068E-2</v>
      </c>
      <c r="S97" s="397">
        <v>2.83790793573068E-2</v>
      </c>
      <c r="T97" s="397">
        <v>2.83790793573068E-2</v>
      </c>
      <c r="U97" s="397">
        <v>2.83790793573068E-2</v>
      </c>
      <c r="V97" s="440">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1"/>
      <c r="B98" s="77"/>
      <c r="C98" s="281" t="s">
        <v>183</v>
      </c>
      <c r="D98" s="397">
        <v>3.3353161306363802E-2</v>
      </c>
      <c r="E98" s="397">
        <v>3.3353161306363802E-2</v>
      </c>
      <c r="F98" s="397">
        <v>3.3353161306363802E-2</v>
      </c>
      <c r="G98" s="397">
        <v>3.3353161306363802E-2</v>
      </c>
      <c r="H98" s="397">
        <v>3.3353161306363802E-2</v>
      </c>
      <c r="I98" s="397">
        <v>3.3353161306363802E-2</v>
      </c>
      <c r="J98" s="397">
        <v>3.3353161306363802E-2</v>
      </c>
      <c r="K98" s="397">
        <v>3.3353161306363802E-2</v>
      </c>
      <c r="L98" s="397">
        <v>3.3353161306363802E-2</v>
      </c>
      <c r="M98" s="397">
        <v>3.3353161306363802E-2</v>
      </c>
      <c r="N98" s="397">
        <v>3.3353161306363802E-2</v>
      </c>
      <c r="O98" s="397">
        <v>3.3353161306363802E-2</v>
      </c>
      <c r="P98" s="397">
        <v>3.3353161306363802E-2</v>
      </c>
      <c r="Q98" s="397">
        <v>3.3353161306363802E-2</v>
      </c>
      <c r="R98" s="397">
        <v>3.3353161306363802E-2</v>
      </c>
      <c r="S98" s="397">
        <v>3.3353161306363802E-2</v>
      </c>
      <c r="T98" s="397">
        <v>3.3353161306363802E-2</v>
      </c>
      <c r="U98" s="397">
        <v>3.3353161306363802E-2</v>
      </c>
      <c r="V98" s="440">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1"/>
      <c r="B99" s="77"/>
      <c r="C99" s="281" t="s">
        <v>184</v>
      </c>
      <c r="D99" s="397">
        <v>3.4963412035583605E-2</v>
      </c>
      <c r="E99" s="397">
        <v>3.4963412035583605E-2</v>
      </c>
      <c r="F99" s="397">
        <v>3.4963412035583605E-2</v>
      </c>
      <c r="G99" s="397">
        <v>3.4963412035583605E-2</v>
      </c>
      <c r="H99" s="397">
        <v>3.4963412035583605E-2</v>
      </c>
      <c r="I99" s="397">
        <v>3.4963412035583605E-2</v>
      </c>
      <c r="J99" s="397">
        <v>3.4963412035583605E-2</v>
      </c>
      <c r="K99" s="397">
        <v>3.4963412035583605E-2</v>
      </c>
      <c r="L99" s="397">
        <v>3.4963412035583605E-2</v>
      </c>
      <c r="M99" s="397">
        <v>3.4963412035583605E-2</v>
      </c>
      <c r="N99" s="397">
        <v>3.4963412035583605E-2</v>
      </c>
      <c r="O99" s="397">
        <v>3.4963412035583605E-2</v>
      </c>
      <c r="P99" s="397">
        <v>3.4963412035583605E-2</v>
      </c>
      <c r="Q99" s="397">
        <v>3.4963412035583605E-2</v>
      </c>
      <c r="R99" s="397">
        <v>3.4963412035583605E-2</v>
      </c>
      <c r="S99" s="397">
        <v>3.4963412035583605E-2</v>
      </c>
      <c r="T99" s="397">
        <v>3.4963412035583605E-2</v>
      </c>
      <c r="U99" s="397">
        <v>3.4963412035583605E-2</v>
      </c>
      <c r="V99" s="440">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1"/>
      <c r="B100" s="77"/>
      <c r="C100" s="281" t="s">
        <v>185</v>
      </c>
      <c r="D100" s="397">
        <v>2.7377778478138902E-2</v>
      </c>
      <c r="E100" s="397">
        <v>2.7377778478138902E-2</v>
      </c>
      <c r="F100" s="397">
        <v>2.7377778478138902E-2</v>
      </c>
      <c r="G100" s="397">
        <v>2.7377778478138902E-2</v>
      </c>
      <c r="H100" s="397">
        <v>2.7377778478138902E-2</v>
      </c>
      <c r="I100" s="397">
        <v>2.7377778478138902E-2</v>
      </c>
      <c r="J100" s="397">
        <v>2.7377778478138902E-2</v>
      </c>
      <c r="K100" s="397">
        <v>2.7377778478138902E-2</v>
      </c>
      <c r="L100" s="397">
        <v>2.7377778478138902E-2</v>
      </c>
      <c r="M100" s="397">
        <v>2.7377778478138902E-2</v>
      </c>
      <c r="N100" s="397">
        <v>2.7377778478138902E-2</v>
      </c>
      <c r="O100" s="397">
        <v>2.7377778478138902E-2</v>
      </c>
      <c r="P100" s="397">
        <v>2.7377778478138902E-2</v>
      </c>
      <c r="Q100" s="397">
        <v>2.7377778478138902E-2</v>
      </c>
      <c r="R100" s="397">
        <v>2.7377778478138902E-2</v>
      </c>
      <c r="S100" s="397">
        <v>2.7377778478138902E-2</v>
      </c>
      <c r="T100" s="397">
        <v>2.7377778478138902E-2</v>
      </c>
      <c r="U100" s="397">
        <v>2.7377778478138902E-2</v>
      </c>
      <c r="V100" s="440">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1"/>
      <c r="B101" s="77"/>
      <c r="C101" s="281" t="s">
        <v>186</v>
      </c>
      <c r="D101" s="397">
        <v>3.8766395769231105E-2</v>
      </c>
      <c r="E101" s="397">
        <v>3.8766395769231105E-2</v>
      </c>
      <c r="F101" s="397">
        <v>3.8766395769231105E-2</v>
      </c>
      <c r="G101" s="397">
        <v>3.8766395769231105E-2</v>
      </c>
      <c r="H101" s="397">
        <v>3.8766395769231105E-2</v>
      </c>
      <c r="I101" s="397">
        <v>3.8766395769231105E-2</v>
      </c>
      <c r="J101" s="397">
        <v>3.8766395769231105E-2</v>
      </c>
      <c r="K101" s="397">
        <v>3.8766395769231105E-2</v>
      </c>
      <c r="L101" s="397">
        <v>3.8766395769231105E-2</v>
      </c>
      <c r="M101" s="397">
        <v>3.8766395769231105E-2</v>
      </c>
      <c r="N101" s="397">
        <v>3.8766395769231105E-2</v>
      </c>
      <c r="O101" s="397">
        <v>3.8766395769231105E-2</v>
      </c>
      <c r="P101" s="397">
        <v>3.8766395769231105E-2</v>
      </c>
      <c r="Q101" s="397">
        <v>3.8766395769231105E-2</v>
      </c>
      <c r="R101" s="397">
        <v>3.8766395769231105E-2</v>
      </c>
      <c r="S101" s="397">
        <v>3.8766395769231105E-2</v>
      </c>
      <c r="T101" s="397">
        <v>3.8766395769231105E-2</v>
      </c>
      <c r="U101" s="397">
        <v>3.8766395769231105E-2</v>
      </c>
      <c r="V101" s="440">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1"/>
      <c r="B102" s="77"/>
      <c r="C102" s="281" t="s">
        <v>187</v>
      </c>
      <c r="D102" s="397">
        <v>2.7079811232252803E-2</v>
      </c>
      <c r="E102" s="397">
        <v>2.7079811232252803E-2</v>
      </c>
      <c r="F102" s="397">
        <v>2.7079811232252803E-2</v>
      </c>
      <c r="G102" s="397">
        <v>2.7079811232252803E-2</v>
      </c>
      <c r="H102" s="397">
        <v>2.7079811232252803E-2</v>
      </c>
      <c r="I102" s="397">
        <v>2.7079811232252803E-2</v>
      </c>
      <c r="J102" s="397">
        <v>2.7079811232252803E-2</v>
      </c>
      <c r="K102" s="397">
        <v>2.7079811232252803E-2</v>
      </c>
      <c r="L102" s="397">
        <v>2.7079811232252803E-2</v>
      </c>
      <c r="M102" s="397">
        <v>2.7079811232252803E-2</v>
      </c>
      <c r="N102" s="397">
        <v>2.7079811232252803E-2</v>
      </c>
      <c r="O102" s="397">
        <v>2.7079811232252803E-2</v>
      </c>
      <c r="P102" s="397">
        <v>2.7079811232252803E-2</v>
      </c>
      <c r="Q102" s="397">
        <v>2.7079811232252803E-2</v>
      </c>
      <c r="R102" s="397">
        <v>2.7079811232252803E-2</v>
      </c>
      <c r="S102" s="397">
        <v>2.7079811232252803E-2</v>
      </c>
      <c r="T102" s="397">
        <v>2.7079811232252803E-2</v>
      </c>
      <c r="U102" s="397">
        <v>2.7079811232252803E-2</v>
      </c>
      <c r="V102" s="440">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1"/>
      <c r="B103" s="77"/>
      <c r="C103" s="281" t="s">
        <v>188</v>
      </c>
      <c r="D103" s="397">
        <v>2.77000810036565E-2</v>
      </c>
      <c r="E103" s="397">
        <v>2.77000810036565E-2</v>
      </c>
      <c r="F103" s="397">
        <v>2.77000810036565E-2</v>
      </c>
      <c r="G103" s="397">
        <v>2.77000810036565E-2</v>
      </c>
      <c r="H103" s="397">
        <v>2.77000810036565E-2</v>
      </c>
      <c r="I103" s="397">
        <v>2.77000810036565E-2</v>
      </c>
      <c r="J103" s="397">
        <v>2.77000810036565E-2</v>
      </c>
      <c r="K103" s="397">
        <v>2.77000810036565E-2</v>
      </c>
      <c r="L103" s="397">
        <v>2.77000810036565E-2</v>
      </c>
      <c r="M103" s="397">
        <v>2.77000810036565E-2</v>
      </c>
      <c r="N103" s="397">
        <v>2.77000810036565E-2</v>
      </c>
      <c r="O103" s="397">
        <v>2.77000810036565E-2</v>
      </c>
      <c r="P103" s="397">
        <v>2.77000810036565E-2</v>
      </c>
      <c r="Q103" s="397">
        <v>2.77000810036565E-2</v>
      </c>
      <c r="R103" s="397">
        <v>2.77000810036565E-2</v>
      </c>
      <c r="S103" s="397">
        <v>2.77000810036565E-2</v>
      </c>
      <c r="T103" s="397">
        <v>2.77000810036565E-2</v>
      </c>
      <c r="U103" s="397">
        <v>2.77000810036565E-2</v>
      </c>
      <c r="V103" s="440">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1"/>
      <c r="B104" s="77"/>
      <c r="C104" s="283" t="s">
        <v>189</v>
      </c>
      <c r="D104" s="397">
        <v>3.3371228168305497E-2</v>
      </c>
      <c r="E104" s="397">
        <v>3.3371228168305497E-2</v>
      </c>
      <c r="F104" s="397">
        <v>3.3371228168305497E-2</v>
      </c>
      <c r="G104" s="397">
        <v>3.3371228168305497E-2</v>
      </c>
      <c r="H104" s="397">
        <v>3.3371228168305497E-2</v>
      </c>
      <c r="I104" s="397">
        <v>3.3371228168305497E-2</v>
      </c>
      <c r="J104" s="397">
        <v>3.3371228168305497E-2</v>
      </c>
      <c r="K104" s="397">
        <v>3.3371228168305497E-2</v>
      </c>
      <c r="L104" s="397">
        <v>3.3371228168305497E-2</v>
      </c>
      <c r="M104" s="397">
        <v>3.3371228168305497E-2</v>
      </c>
      <c r="N104" s="397">
        <v>3.3371228168305497E-2</v>
      </c>
      <c r="O104" s="397">
        <v>3.3371228168305497E-2</v>
      </c>
      <c r="P104" s="397">
        <v>3.3371228168305497E-2</v>
      </c>
      <c r="Q104" s="397">
        <v>3.3371228168305497E-2</v>
      </c>
      <c r="R104" s="397">
        <v>3.3371228168305497E-2</v>
      </c>
      <c r="S104" s="397">
        <v>3.3371228168305497E-2</v>
      </c>
      <c r="T104" s="397">
        <v>3.3371228168305497E-2</v>
      </c>
      <c r="U104" s="397">
        <v>3.3371228168305497E-2</v>
      </c>
      <c r="V104" s="440">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1"/>
      <c r="B105" s="77"/>
      <c r="C105" s="283" t="s">
        <v>190</v>
      </c>
      <c r="D105" s="397">
        <v>3.40286199739359E-2</v>
      </c>
      <c r="E105" s="397">
        <v>3.40286199739359E-2</v>
      </c>
      <c r="F105" s="397">
        <v>3.40286199739359E-2</v>
      </c>
      <c r="G105" s="397">
        <v>3.40286199739359E-2</v>
      </c>
      <c r="H105" s="397">
        <v>3.40286199739359E-2</v>
      </c>
      <c r="I105" s="397">
        <v>3.40286199739359E-2</v>
      </c>
      <c r="J105" s="397">
        <v>3.40286199739359E-2</v>
      </c>
      <c r="K105" s="397">
        <v>3.40286199739359E-2</v>
      </c>
      <c r="L105" s="397">
        <v>3.40286199739359E-2</v>
      </c>
      <c r="M105" s="397">
        <v>3.40286199739359E-2</v>
      </c>
      <c r="N105" s="397">
        <v>3.40286199739359E-2</v>
      </c>
      <c r="O105" s="397">
        <v>3.40286199739359E-2</v>
      </c>
      <c r="P105" s="397">
        <v>3.40286199739359E-2</v>
      </c>
      <c r="Q105" s="397">
        <v>3.40286199739359E-2</v>
      </c>
      <c r="R105" s="397">
        <v>3.40286199739359E-2</v>
      </c>
      <c r="S105" s="397">
        <v>3.40286199739359E-2</v>
      </c>
      <c r="T105" s="397">
        <v>3.40286199739359E-2</v>
      </c>
      <c r="U105" s="397">
        <v>3.40286199739359E-2</v>
      </c>
      <c r="V105" s="440">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1"/>
      <c r="B106" s="77"/>
      <c r="C106" s="283" t="s">
        <v>191</v>
      </c>
      <c r="D106" s="397">
        <v>2.80725472179814E-2</v>
      </c>
      <c r="E106" s="397">
        <v>2.80725472179814E-2</v>
      </c>
      <c r="F106" s="397">
        <v>2.80725472179814E-2</v>
      </c>
      <c r="G106" s="397">
        <v>2.80725472179814E-2</v>
      </c>
      <c r="H106" s="397">
        <v>2.80725472179814E-2</v>
      </c>
      <c r="I106" s="397">
        <v>2.80725472179814E-2</v>
      </c>
      <c r="J106" s="397">
        <v>2.80725472179814E-2</v>
      </c>
      <c r="K106" s="397">
        <v>2.80725472179814E-2</v>
      </c>
      <c r="L106" s="397">
        <v>2.80725472179814E-2</v>
      </c>
      <c r="M106" s="397">
        <v>2.80725472179814E-2</v>
      </c>
      <c r="N106" s="397">
        <v>2.80725472179814E-2</v>
      </c>
      <c r="O106" s="397">
        <v>2.80725472179814E-2</v>
      </c>
      <c r="P106" s="397">
        <v>2.80725472179814E-2</v>
      </c>
      <c r="Q106" s="397">
        <v>2.80725472179814E-2</v>
      </c>
      <c r="R106" s="397">
        <v>2.80725472179814E-2</v>
      </c>
      <c r="S106" s="397">
        <v>2.80725472179814E-2</v>
      </c>
      <c r="T106" s="397">
        <v>2.80725472179814E-2</v>
      </c>
      <c r="U106" s="397">
        <v>2.80725472179814E-2</v>
      </c>
      <c r="V106" s="440">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1"/>
      <c r="B107" s="77"/>
      <c r="C107" s="283" t="s">
        <v>192</v>
      </c>
      <c r="D107" s="397">
        <v>2.8578874337220502E-2</v>
      </c>
      <c r="E107" s="397">
        <v>2.8578874337220502E-2</v>
      </c>
      <c r="F107" s="397">
        <v>2.8578874337220502E-2</v>
      </c>
      <c r="G107" s="397">
        <v>2.8578874337220502E-2</v>
      </c>
      <c r="H107" s="397">
        <v>2.8578874337220502E-2</v>
      </c>
      <c r="I107" s="397">
        <v>2.8578874337220502E-2</v>
      </c>
      <c r="J107" s="397">
        <v>2.8578874337220502E-2</v>
      </c>
      <c r="K107" s="397">
        <v>2.8578874337220502E-2</v>
      </c>
      <c r="L107" s="397">
        <v>2.8578874337220502E-2</v>
      </c>
      <c r="M107" s="397">
        <v>2.8578874337220502E-2</v>
      </c>
      <c r="N107" s="397">
        <v>2.8578874337220502E-2</v>
      </c>
      <c r="O107" s="397">
        <v>2.8578874337220502E-2</v>
      </c>
      <c r="P107" s="397">
        <v>2.8578874337220502E-2</v>
      </c>
      <c r="Q107" s="397">
        <v>2.8578874337220502E-2</v>
      </c>
      <c r="R107" s="397">
        <v>2.8578874337220502E-2</v>
      </c>
      <c r="S107" s="397">
        <v>2.8578874337220502E-2</v>
      </c>
      <c r="T107" s="397">
        <v>2.8578874337220502E-2</v>
      </c>
      <c r="U107" s="397">
        <v>2.8578874337220502E-2</v>
      </c>
      <c r="V107" s="440">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1"/>
      <c r="B108" s="77"/>
      <c r="C108" s="283" t="s">
        <v>193</v>
      </c>
      <c r="D108" s="397">
        <v>3.1740987498295202E-2</v>
      </c>
      <c r="E108" s="397">
        <v>3.1740987498295202E-2</v>
      </c>
      <c r="F108" s="397">
        <v>3.1740987498295202E-2</v>
      </c>
      <c r="G108" s="397">
        <v>3.1740987498295202E-2</v>
      </c>
      <c r="H108" s="397">
        <v>3.1740987498295202E-2</v>
      </c>
      <c r="I108" s="397">
        <v>3.1740987498295202E-2</v>
      </c>
      <c r="J108" s="397">
        <v>3.1740987498295202E-2</v>
      </c>
      <c r="K108" s="397">
        <v>3.1740987498295202E-2</v>
      </c>
      <c r="L108" s="397">
        <v>3.1740987498295202E-2</v>
      </c>
      <c r="M108" s="397">
        <v>3.1740987498295202E-2</v>
      </c>
      <c r="N108" s="397">
        <v>3.1740987498295202E-2</v>
      </c>
      <c r="O108" s="397">
        <v>3.1740987498295202E-2</v>
      </c>
      <c r="P108" s="397">
        <v>3.1740987498295202E-2</v>
      </c>
      <c r="Q108" s="397">
        <v>3.1740987498295202E-2</v>
      </c>
      <c r="R108" s="397">
        <v>3.1740987498295202E-2</v>
      </c>
      <c r="S108" s="397">
        <v>3.1740987498295202E-2</v>
      </c>
      <c r="T108" s="397">
        <v>3.1740987498295202E-2</v>
      </c>
      <c r="U108" s="397">
        <v>3.1740987498295202E-2</v>
      </c>
      <c r="V108" s="440">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1"/>
      <c r="B109" s="77"/>
      <c r="C109" s="283" t="s">
        <v>194</v>
      </c>
      <c r="D109" s="397">
        <v>3.03733428969114E-2</v>
      </c>
      <c r="E109" s="397">
        <v>3.03733428969114E-2</v>
      </c>
      <c r="F109" s="397">
        <v>3.03733428969114E-2</v>
      </c>
      <c r="G109" s="397">
        <v>3.03733428969114E-2</v>
      </c>
      <c r="H109" s="397">
        <v>3.03733428969114E-2</v>
      </c>
      <c r="I109" s="397">
        <v>3.03733428969114E-2</v>
      </c>
      <c r="J109" s="397">
        <v>3.03733428969114E-2</v>
      </c>
      <c r="K109" s="397">
        <v>3.03733428969114E-2</v>
      </c>
      <c r="L109" s="397">
        <v>3.03733428969114E-2</v>
      </c>
      <c r="M109" s="397">
        <v>3.03733428969114E-2</v>
      </c>
      <c r="N109" s="397">
        <v>3.03733428969114E-2</v>
      </c>
      <c r="O109" s="397">
        <v>3.03733428969114E-2</v>
      </c>
      <c r="P109" s="397">
        <v>3.03733428969114E-2</v>
      </c>
      <c r="Q109" s="397">
        <v>3.03733428969114E-2</v>
      </c>
      <c r="R109" s="397">
        <v>3.03733428969114E-2</v>
      </c>
      <c r="S109" s="397">
        <v>3.03733428969114E-2</v>
      </c>
      <c r="T109" s="397">
        <v>3.03733428969114E-2</v>
      </c>
      <c r="U109" s="397">
        <v>3.03733428969114E-2</v>
      </c>
      <c r="V109" s="440">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1"/>
      <c r="B110" s="77"/>
      <c r="C110" s="281" t="s">
        <v>195</v>
      </c>
      <c r="D110" s="397">
        <v>3.2662747942299099E-2</v>
      </c>
      <c r="E110" s="397">
        <v>3.2662747942299099E-2</v>
      </c>
      <c r="F110" s="397">
        <v>3.2662747942299099E-2</v>
      </c>
      <c r="G110" s="397">
        <v>3.2662747942299099E-2</v>
      </c>
      <c r="H110" s="397">
        <v>3.2662747942299099E-2</v>
      </c>
      <c r="I110" s="397">
        <v>3.2662747942299099E-2</v>
      </c>
      <c r="J110" s="397">
        <v>3.2662747942299099E-2</v>
      </c>
      <c r="K110" s="397">
        <v>3.2662747942299099E-2</v>
      </c>
      <c r="L110" s="397">
        <v>3.2662747942299099E-2</v>
      </c>
      <c r="M110" s="397">
        <v>3.2662747942299099E-2</v>
      </c>
      <c r="N110" s="397">
        <v>3.2662747942299099E-2</v>
      </c>
      <c r="O110" s="397">
        <v>3.2662747942299099E-2</v>
      </c>
      <c r="P110" s="397">
        <v>3.2662747942299099E-2</v>
      </c>
      <c r="Q110" s="397">
        <v>3.2662747942299099E-2</v>
      </c>
      <c r="R110" s="397">
        <v>3.2662747942299099E-2</v>
      </c>
      <c r="S110" s="397">
        <v>3.2662747942299099E-2</v>
      </c>
      <c r="T110" s="397">
        <v>3.2662747942299099E-2</v>
      </c>
      <c r="U110" s="397">
        <v>3.2662747942299099E-2</v>
      </c>
      <c r="V110" s="440">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1"/>
      <c r="B111" s="77"/>
      <c r="C111" s="283" t="s">
        <v>196</v>
      </c>
      <c r="D111" s="397">
        <v>2.8109432452830402E-2</v>
      </c>
      <c r="E111" s="397">
        <v>2.8109432452830402E-2</v>
      </c>
      <c r="F111" s="397">
        <v>2.8109432452830402E-2</v>
      </c>
      <c r="G111" s="397">
        <v>2.8109432452830402E-2</v>
      </c>
      <c r="H111" s="397">
        <v>2.8109432452830402E-2</v>
      </c>
      <c r="I111" s="397">
        <v>2.8109432452830402E-2</v>
      </c>
      <c r="J111" s="397">
        <v>2.8109432452830402E-2</v>
      </c>
      <c r="K111" s="397">
        <v>2.8109432452830402E-2</v>
      </c>
      <c r="L111" s="397">
        <v>2.8109432452830402E-2</v>
      </c>
      <c r="M111" s="397">
        <v>2.8109432452830402E-2</v>
      </c>
      <c r="N111" s="397">
        <v>2.8109432452830402E-2</v>
      </c>
      <c r="O111" s="397">
        <v>2.8109432452830402E-2</v>
      </c>
      <c r="P111" s="397">
        <v>2.8109432452830402E-2</v>
      </c>
      <c r="Q111" s="397">
        <v>2.8109432452830402E-2</v>
      </c>
      <c r="R111" s="397">
        <v>2.8109432452830402E-2</v>
      </c>
      <c r="S111" s="397">
        <v>2.8109432452830402E-2</v>
      </c>
      <c r="T111" s="397">
        <v>2.8109432452830402E-2</v>
      </c>
      <c r="U111" s="397">
        <v>2.8109432452830402E-2</v>
      </c>
      <c r="V111" s="440">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1"/>
      <c r="B112" s="77"/>
      <c r="C112" s="283" t="s">
        <v>197</v>
      </c>
      <c r="D112" s="397">
        <v>3.4177049146082605E-2</v>
      </c>
      <c r="E112" s="397">
        <v>3.4177049146082605E-2</v>
      </c>
      <c r="F112" s="397">
        <v>3.4177049146082605E-2</v>
      </c>
      <c r="G112" s="397">
        <v>3.4177049146082605E-2</v>
      </c>
      <c r="H112" s="397">
        <v>3.4177049146082605E-2</v>
      </c>
      <c r="I112" s="397">
        <v>3.4177049146082605E-2</v>
      </c>
      <c r="J112" s="397">
        <v>3.4177049146082605E-2</v>
      </c>
      <c r="K112" s="397">
        <v>3.4177049146082605E-2</v>
      </c>
      <c r="L112" s="397">
        <v>3.4177049146082605E-2</v>
      </c>
      <c r="M112" s="397">
        <v>3.4177049146082605E-2</v>
      </c>
      <c r="N112" s="397">
        <v>3.4177049146082605E-2</v>
      </c>
      <c r="O112" s="397">
        <v>3.4177049146082605E-2</v>
      </c>
      <c r="P112" s="397">
        <v>3.4177049146082605E-2</v>
      </c>
      <c r="Q112" s="397">
        <v>3.4177049146082605E-2</v>
      </c>
      <c r="R112" s="397">
        <v>3.4177049146082605E-2</v>
      </c>
      <c r="S112" s="397">
        <v>3.4177049146082605E-2</v>
      </c>
      <c r="T112" s="397">
        <v>3.4177049146082605E-2</v>
      </c>
      <c r="U112" s="397">
        <v>3.4177049146082605E-2</v>
      </c>
      <c r="V112" s="440">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1"/>
      <c r="B113" s="77"/>
      <c r="C113" s="283" t="s">
        <v>198</v>
      </c>
      <c r="D113" s="397">
        <v>2.73143769354635E-2</v>
      </c>
      <c r="E113" s="397">
        <v>2.73143769354635E-2</v>
      </c>
      <c r="F113" s="397">
        <v>2.73143769354635E-2</v>
      </c>
      <c r="G113" s="397">
        <v>2.73143769354635E-2</v>
      </c>
      <c r="H113" s="397">
        <v>2.73143769354635E-2</v>
      </c>
      <c r="I113" s="397">
        <v>2.73143769354635E-2</v>
      </c>
      <c r="J113" s="397">
        <v>2.73143769354635E-2</v>
      </c>
      <c r="K113" s="397">
        <v>2.73143769354635E-2</v>
      </c>
      <c r="L113" s="397">
        <v>2.73143769354635E-2</v>
      </c>
      <c r="M113" s="397">
        <v>2.73143769354635E-2</v>
      </c>
      <c r="N113" s="397">
        <v>2.73143769354635E-2</v>
      </c>
      <c r="O113" s="397">
        <v>2.73143769354635E-2</v>
      </c>
      <c r="P113" s="397">
        <v>2.73143769354635E-2</v>
      </c>
      <c r="Q113" s="397">
        <v>2.73143769354635E-2</v>
      </c>
      <c r="R113" s="397">
        <v>2.73143769354635E-2</v>
      </c>
      <c r="S113" s="397">
        <v>2.73143769354635E-2</v>
      </c>
      <c r="T113" s="397">
        <v>2.73143769354635E-2</v>
      </c>
      <c r="U113" s="397">
        <v>2.73143769354635E-2</v>
      </c>
      <c r="V113" s="440">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1"/>
      <c r="B114" s="77"/>
      <c r="C114" s="283" t="s">
        <v>199</v>
      </c>
      <c r="D114" s="397">
        <v>3.6380644196066597E-2</v>
      </c>
      <c r="E114" s="397">
        <v>3.6380644196066597E-2</v>
      </c>
      <c r="F114" s="397">
        <v>3.6380644196066597E-2</v>
      </c>
      <c r="G114" s="397">
        <v>3.6380644196066597E-2</v>
      </c>
      <c r="H114" s="397">
        <v>3.6380644196066597E-2</v>
      </c>
      <c r="I114" s="397">
        <v>3.6380644196066597E-2</v>
      </c>
      <c r="J114" s="397">
        <v>3.6380644196066597E-2</v>
      </c>
      <c r="K114" s="397">
        <v>3.6380644196066597E-2</v>
      </c>
      <c r="L114" s="397">
        <v>3.6380644196066597E-2</v>
      </c>
      <c r="M114" s="397">
        <v>3.6380644196066597E-2</v>
      </c>
      <c r="N114" s="397">
        <v>3.6380644196066597E-2</v>
      </c>
      <c r="O114" s="397">
        <v>3.6380644196066597E-2</v>
      </c>
      <c r="P114" s="397">
        <v>3.6380644196066597E-2</v>
      </c>
      <c r="Q114" s="397">
        <v>3.6380644196066597E-2</v>
      </c>
      <c r="R114" s="397">
        <v>3.6380644196066597E-2</v>
      </c>
      <c r="S114" s="397">
        <v>3.6380644196066597E-2</v>
      </c>
      <c r="T114" s="397">
        <v>3.6380644196066597E-2</v>
      </c>
      <c r="U114" s="397">
        <v>3.6380644196066597E-2</v>
      </c>
      <c r="V114" s="440">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1"/>
      <c r="B115" s="77"/>
      <c r="C115" s="281" t="s">
        <v>200</v>
      </c>
      <c r="D115" s="397">
        <v>2.65422738883818E-2</v>
      </c>
      <c r="E115" s="397">
        <v>2.65422738883818E-2</v>
      </c>
      <c r="F115" s="397">
        <v>2.65422738883818E-2</v>
      </c>
      <c r="G115" s="397">
        <v>2.65422738883818E-2</v>
      </c>
      <c r="H115" s="397">
        <v>2.65422738883818E-2</v>
      </c>
      <c r="I115" s="397">
        <v>2.65422738883818E-2</v>
      </c>
      <c r="J115" s="397">
        <v>2.65422738883818E-2</v>
      </c>
      <c r="K115" s="397">
        <v>2.65422738883818E-2</v>
      </c>
      <c r="L115" s="397">
        <v>2.65422738883818E-2</v>
      </c>
      <c r="M115" s="397">
        <v>2.65422738883818E-2</v>
      </c>
      <c r="N115" s="397">
        <v>2.65422738883818E-2</v>
      </c>
      <c r="O115" s="397">
        <v>2.65422738883818E-2</v>
      </c>
      <c r="P115" s="397">
        <v>2.65422738883818E-2</v>
      </c>
      <c r="Q115" s="397">
        <v>2.65422738883818E-2</v>
      </c>
      <c r="R115" s="397">
        <v>2.65422738883818E-2</v>
      </c>
      <c r="S115" s="397">
        <v>2.65422738883818E-2</v>
      </c>
      <c r="T115" s="397">
        <v>2.65422738883818E-2</v>
      </c>
      <c r="U115" s="397">
        <v>2.65422738883818E-2</v>
      </c>
      <c r="V115" s="440">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1"/>
      <c r="B116" s="77"/>
      <c r="C116" s="281" t="s">
        <v>201</v>
      </c>
      <c r="D116" s="397">
        <v>3.5954805546725699E-2</v>
      </c>
      <c r="E116" s="397">
        <v>3.5954805546725699E-2</v>
      </c>
      <c r="F116" s="397">
        <v>3.5954805546725699E-2</v>
      </c>
      <c r="G116" s="397">
        <v>3.5954805546725699E-2</v>
      </c>
      <c r="H116" s="397">
        <v>3.5954805546725699E-2</v>
      </c>
      <c r="I116" s="397">
        <v>3.5954805546725699E-2</v>
      </c>
      <c r="J116" s="397">
        <v>3.5954805546725699E-2</v>
      </c>
      <c r="K116" s="397">
        <v>3.5954805546725699E-2</v>
      </c>
      <c r="L116" s="397">
        <v>3.5954805546725699E-2</v>
      </c>
      <c r="M116" s="397">
        <v>3.5954805546725699E-2</v>
      </c>
      <c r="N116" s="397">
        <v>3.5954805546725699E-2</v>
      </c>
      <c r="O116" s="397">
        <v>3.5954805546725699E-2</v>
      </c>
      <c r="P116" s="397">
        <v>3.5954805546725699E-2</v>
      </c>
      <c r="Q116" s="397">
        <v>3.5954805546725699E-2</v>
      </c>
      <c r="R116" s="397">
        <v>3.5954805546725699E-2</v>
      </c>
      <c r="S116" s="397">
        <v>3.5954805546725699E-2</v>
      </c>
      <c r="T116" s="397">
        <v>3.5954805546725699E-2</v>
      </c>
      <c r="U116" s="397">
        <v>3.5954805546725699E-2</v>
      </c>
      <c r="V116" s="440">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1"/>
      <c r="B117" s="77"/>
      <c r="C117" s="281" t="s">
        <v>202</v>
      </c>
      <c r="D117" s="397">
        <v>4.7975799959236495E-2</v>
      </c>
      <c r="E117" s="397">
        <v>4.7975799959236495E-2</v>
      </c>
      <c r="F117" s="397">
        <v>4.7975799959236495E-2</v>
      </c>
      <c r="G117" s="397">
        <v>4.7975799959236495E-2</v>
      </c>
      <c r="H117" s="397">
        <v>4.7975799959236495E-2</v>
      </c>
      <c r="I117" s="397">
        <v>4.7975799959236495E-2</v>
      </c>
      <c r="J117" s="397">
        <v>4.7975799959236495E-2</v>
      </c>
      <c r="K117" s="397">
        <v>4.7975799959236495E-2</v>
      </c>
      <c r="L117" s="397">
        <v>4.7975799959236495E-2</v>
      </c>
      <c r="M117" s="397">
        <v>4.7975799959236495E-2</v>
      </c>
      <c r="N117" s="397">
        <v>4.7975799959236495E-2</v>
      </c>
      <c r="O117" s="397">
        <v>4.7975799959236495E-2</v>
      </c>
      <c r="P117" s="397">
        <v>4.7975799959236495E-2</v>
      </c>
      <c r="Q117" s="397">
        <v>4.7975799959236495E-2</v>
      </c>
      <c r="R117" s="397">
        <v>4.7975799959236495E-2</v>
      </c>
      <c r="S117" s="397">
        <v>4.7975799959236495E-2</v>
      </c>
      <c r="T117" s="397">
        <v>4.7975799959236495E-2</v>
      </c>
      <c r="U117" s="397">
        <v>4.7975799959236495E-2</v>
      </c>
      <c r="V117" s="440">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1"/>
      <c r="B118" s="77"/>
      <c r="C118" s="283" t="s">
        <v>203</v>
      </c>
      <c r="D118" s="397">
        <v>2.7782992959634899E-2</v>
      </c>
      <c r="E118" s="397">
        <v>2.7782992959634899E-2</v>
      </c>
      <c r="F118" s="397">
        <v>2.7782992959634899E-2</v>
      </c>
      <c r="G118" s="397">
        <v>2.7782992959634899E-2</v>
      </c>
      <c r="H118" s="397">
        <v>2.7782992959634899E-2</v>
      </c>
      <c r="I118" s="397">
        <v>2.7782992959634899E-2</v>
      </c>
      <c r="J118" s="397">
        <v>2.7782992959634899E-2</v>
      </c>
      <c r="K118" s="397">
        <v>2.7782992959634899E-2</v>
      </c>
      <c r="L118" s="397">
        <v>2.7782992959634899E-2</v>
      </c>
      <c r="M118" s="397">
        <v>2.7782992959634899E-2</v>
      </c>
      <c r="N118" s="397">
        <v>2.7782992959634899E-2</v>
      </c>
      <c r="O118" s="397">
        <v>2.7782992959634899E-2</v>
      </c>
      <c r="P118" s="397">
        <v>2.7782992959634899E-2</v>
      </c>
      <c r="Q118" s="397">
        <v>2.7782992959634899E-2</v>
      </c>
      <c r="R118" s="397">
        <v>2.7782992959634899E-2</v>
      </c>
      <c r="S118" s="397">
        <v>2.7782992959634899E-2</v>
      </c>
      <c r="T118" s="397">
        <v>2.7782992959634899E-2</v>
      </c>
      <c r="U118" s="397">
        <v>2.7782992959634899E-2</v>
      </c>
      <c r="V118" s="440">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1"/>
      <c r="B119" s="77"/>
      <c r="C119" s="283" t="s">
        <v>204</v>
      </c>
      <c r="D119" s="397">
        <v>3.4362176038364098E-2</v>
      </c>
      <c r="E119" s="397">
        <v>3.4362176038364098E-2</v>
      </c>
      <c r="F119" s="397">
        <v>3.4362176038364098E-2</v>
      </c>
      <c r="G119" s="397">
        <v>3.4362176038364098E-2</v>
      </c>
      <c r="H119" s="397">
        <v>3.4362176038364098E-2</v>
      </c>
      <c r="I119" s="397">
        <v>3.4362176038364098E-2</v>
      </c>
      <c r="J119" s="397">
        <v>3.4362176038364098E-2</v>
      </c>
      <c r="K119" s="397">
        <v>3.4362176038364098E-2</v>
      </c>
      <c r="L119" s="397">
        <v>3.4362176038364098E-2</v>
      </c>
      <c r="M119" s="397">
        <v>3.4362176038364098E-2</v>
      </c>
      <c r="N119" s="397">
        <v>3.4362176038364098E-2</v>
      </c>
      <c r="O119" s="397">
        <v>3.4362176038364098E-2</v>
      </c>
      <c r="P119" s="397">
        <v>3.4362176038364098E-2</v>
      </c>
      <c r="Q119" s="397">
        <v>3.4362176038364098E-2</v>
      </c>
      <c r="R119" s="397">
        <v>3.4362176038364098E-2</v>
      </c>
      <c r="S119" s="397">
        <v>3.4362176038364098E-2</v>
      </c>
      <c r="T119" s="397">
        <v>3.4362176038364098E-2</v>
      </c>
      <c r="U119" s="397">
        <v>3.4362176038364098E-2</v>
      </c>
      <c r="V119" s="440">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1"/>
      <c r="B120" s="77"/>
      <c r="C120" s="281" t="s">
        <v>205</v>
      </c>
      <c r="D120" s="397">
        <v>2.63195288821301E-2</v>
      </c>
      <c r="E120" s="397">
        <v>2.63195288821301E-2</v>
      </c>
      <c r="F120" s="397">
        <v>2.63195288821301E-2</v>
      </c>
      <c r="G120" s="397">
        <v>2.63195288821301E-2</v>
      </c>
      <c r="H120" s="397">
        <v>2.63195288821301E-2</v>
      </c>
      <c r="I120" s="397">
        <v>2.63195288821301E-2</v>
      </c>
      <c r="J120" s="397">
        <v>2.63195288821301E-2</v>
      </c>
      <c r="K120" s="397">
        <v>2.63195288821301E-2</v>
      </c>
      <c r="L120" s="397">
        <v>2.63195288821301E-2</v>
      </c>
      <c r="M120" s="397">
        <v>2.63195288821301E-2</v>
      </c>
      <c r="N120" s="397">
        <v>2.63195288821301E-2</v>
      </c>
      <c r="O120" s="397">
        <v>2.63195288821301E-2</v>
      </c>
      <c r="P120" s="397">
        <v>2.63195288821301E-2</v>
      </c>
      <c r="Q120" s="397">
        <v>2.63195288821301E-2</v>
      </c>
      <c r="R120" s="397">
        <v>2.63195288821301E-2</v>
      </c>
      <c r="S120" s="397">
        <v>2.63195288821301E-2</v>
      </c>
      <c r="T120" s="397">
        <v>2.63195288821301E-2</v>
      </c>
      <c r="U120" s="397">
        <v>2.63195288821301E-2</v>
      </c>
      <c r="V120" s="440">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1"/>
      <c r="B121" s="77"/>
      <c r="C121" s="283" t="s">
        <v>206</v>
      </c>
      <c r="D121" s="397">
        <v>2.7480101618246499E-2</v>
      </c>
      <c r="E121" s="397">
        <v>2.7480101618246499E-2</v>
      </c>
      <c r="F121" s="397">
        <v>2.7480101618246499E-2</v>
      </c>
      <c r="G121" s="397">
        <v>2.7480101618246499E-2</v>
      </c>
      <c r="H121" s="397">
        <v>2.7480101618246499E-2</v>
      </c>
      <c r="I121" s="397">
        <v>2.7480101618246499E-2</v>
      </c>
      <c r="J121" s="397">
        <v>2.7480101618246499E-2</v>
      </c>
      <c r="K121" s="397">
        <v>2.7480101618246499E-2</v>
      </c>
      <c r="L121" s="397">
        <v>2.7480101618246499E-2</v>
      </c>
      <c r="M121" s="397">
        <v>2.7480101618246499E-2</v>
      </c>
      <c r="N121" s="397">
        <v>2.7480101618246499E-2</v>
      </c>
      <c r="O121" s="397">
        <v>2.7480101618246499E-2</v>
      </c>
      <c r="P121" s="397">
        <v>2.7480101618246499E-2</v>
      </c>
      <c r="Q121" s="397">
        <v>2.7480101618246499E-2</v>
      </c>
      <c r="R121" s="397">
        <v>2.7480101618246499E-2</v>
      </c>
      <c r="S121" s="397">
        <v>2.7480101618246499E-2</v>
      </c>
      <c r="T121" s="397">
        <v>2.7480101618246499E-2</v>
      </c>
      <c r="U121" s="397">
        <v>2.7480101618246499E-2</v>
      </c>
      <c r="V121" s="440">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1"/>
      <c r="B122" s="77"/>
      <c r="C122" s="281" t="s">
        <v>207</v>
      </c>
      <c r="D122" s="397">
        <v>3.1327671556354596E-2</v>
      </c>
      <c r="E122" s="397">
        <v>3.1327671556354596E-2</v>
      </c>
      <c r="F122" s="397">
        <v>3.1327671556354596E-2</v>
      </c>
      <c r="G122" s="397">
        <v>3.1327671556354596E-2</v>
      </c>
      <c r="H122" s="397">
        <v>3.1327671556354596E-2</v>
      </c>
      <c r="I122" s="397">
        <v>3.1327671556354596E-2</v>
      </c>
      <c r="J122" s="397">
        <v>3.1327671556354596E-2</v>
      </c>
      <c r="K122" s="397">
        <v>3.1327671556354596E-2</v>
      </c>
      <c r="L122" s="397">
        <v>3.1327671556354596E-2</v>
      </c>
      <c r="M122" s="397">
        <v>3.1327671556354596E-2</v>
      </c>
      <c r="N122" s="397">
        <v>3.1327671556354596E-2</v>
      </c>
      <c r="O122" s="397">
        <v>3.1327671556354596E-2</v>
      </c>
      <c r="P122" s="397">
        <v>3.1327671556354596E-2</v>
      </c>
      <c r="Q122" s="397">
        <v>3.1327671556354596E-2</v>
      </c>
      <c r="R122" s="397">
        <v>3.1327671556354596E-2</v>
      </c>
      <c r="S122" s="397">
        <v>3.1327671556354596E-2</v>
      </c>
      <c r="T122" s="397">
        <v>3.1327671556354596E-2</v>
      </c>
      <c r="U122" s="397">
        <v>3.1327671556354596E-2</v>
      </c>
      <c r="V122" s="440">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1"/>
      <c r="B123" s="77"/>
      <c r="C123" s="281" t="s">
        <v>208</v>
      </c>
      <c r="D123" s="397">
        <v>2.9790590813366498E-2</v>
      </c>
      <c r="E123" s="397">
        <v>2.9790590813366498E-2</v>
      </c>
      <c r="F123" s="397">
        <v>2.9790590813366498E-2</v>
      </c>
      <c r="G123" s="397">
        <v>2.9790590813366498E-2</v>
      </c>
      <c r="H123" s="397">
        <v>2.9790590813366498E-2</v>
      </c>
      <c r="I123" s="397">
        <v>2.9790590813366498E-2</v>
      </c>
      <c r="J123" s="397">
        <v>2.9790590813366498E-2</v>
      </c>
      <c r="K123" s="397">
        <v>2.9790590813366498E-2</v>
      </c>
      <c r="L123" s="397">
        <v>2.9790590813366498E-2</v>
      </c>
      <c r="M123" s="397">
        <v>2.9790590813366498E-2</v>
      </c>
      <c r="N123" s="397">
        <v>2.9790590813366498E-2</v>
      </c>
      <c r="O123" s="397">
        <v>2.9790590813366498E-2</v>
      </c>
      <c r="P123" s="397">
        <v>2.9790590813366498E-2</v>
      </c>
      <c r="Q123" s="397">
        <v>2.9790590813366498E-2</v>
      </c>
      <c r="R123" s="397">
        <v>2.9790590813366498E-2</v>
      </c>
      <c r="S123" s="397">
        <v>2.9790590813366498E-2</v>
      </c>
      <c r="T123" s="397">
        <v>2.9790590813366498E-2</v>
      </c>
      <c r="U123" s="397">
        <v>2.9790590813366498E-2</v>
      </c>
      <c r="V123" s="440">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6" thickBot="1" x14ac:dyDescent="0.4">
      <c r="A124" s="1"/>
      <c r="B124" s="107"/>
      <c r="C124" s="284" t="s">
        <v>209</v>
      </c>
      <c r="D124" s="398">
        <v>2.6406120733054303E-2</v>
      </c>
      <c r="E124" s="398">
        <v>2.6406120733054303E-2</v>
      </c>
      <c r="F124" s="398">
        <v>2.6406120733054303E-2</v>
      </c>
      <c r="G124" s="398">
        <v>2.6406120733054303E-2</v>
      </c>
      <c r="H124" s="398">
        <v>2.6406120733054303E-2</v>
      </c>
      <c r="I124" s="398">
        <v>2.6406120733054303E-2</v>
      </c>
      <c r="J124" s="398">
        <v>2.6406120733054303E-2</v>
      </c>
      <c r="K124" s="398">
        <v>2.6406120733054303E-2</v>
      </c>
      <c r="L124" s="398">
        <v>2.6406120733054303E-2</v>
      </c>
      <c r="M124" s="398">
        <v>2.6406120733054303E-2</v>
      </c>
      <c r="N124" s="398">
        <v>2.6406120733054303E-2</v>
      </c>
      <c r="O124" s="398">
        <v>2.6406120733054303E-2</v>
      </c>
      <c r="P124" s="398">
        <v>2.6406120733054303E-2</v>
      </c>
      <c r="Q124" s="398">
        <v>2.6406120733054303E-2</v>
      </c>
      <c r="R124" s="398">
        <v>2.6406120733054303E-2</v>
      </c>
      <c r="S124" s="398">
        <v>2.6406120733054303E-2</v>
      </c>
      <c r="T124" s="398">
        <v>2.6406120733054303E-2</v>
      </c>
      <c r="U124" s="398">
        <v>2.6406120733054303E-2</v>
      </c>
      <c r="V124" s="441">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8.8" thickBot="1" x14ac:dyDescent="0.55000000000000004">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1"/>
      <c r="B129" s="107"/>
      <c r="C129" s="540" t="s">
        <v>143</v>
      </c>
      <c r="D129" s="536">
        <v>2014</v>
      </c>
      <c r="E129" s="536">
        <v>2016</v>
      </c>
      <c r="F129" s="536">
        <v>2018</v>
      </c>
      <c r="G129" s="536">
        <v>2020</v>
      </c>
      <c r="H129" s="536">
        <v>2022</v>
      </c>
      <c r="I129" s="536">
        <v>2024</v>
      </c>
      <c r="J129" s="536">
        <v>2026</v>
      </c>
      <c r="K129" s="536">
        <v>2028</v>
      </c>
      <c r="L129" s="536">
        <v>2030</v>
      </c>
      <c r="M129" s="536">
        <v>2032</v>
      </c>
      <c r="N129" s="536">
        <v>2034</v>
      </c>
      <c r="O129" s="536">
        <v>2036</v>
      </c>
      <c r="P129" s="536">
        <v>2038</v>
      </c>
      <c r="Q129" s="536">
        <v>2040</v>
      </c>
      <c r="R129" s="536">
        <v>2042</v>
      </c>
      <c r="S129" s="536">
        <v>2044</v>
      </c>
      <c r="T129" s="536">
        <v>2046</v>
      </c>
      <c r="U129" s="536">
        <v>2048</v>
      </c>
      <c r="V129" s="537">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1"/>
      <c r="B130" s="107"/>
      <c r="C130" s="538"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1"/>
      <c r="B131" s="107"/>
      <c r="C131" s="538"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1"/>
      <c r="B132" s="107"/>
      <c r="C132" s="538"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1"/>
      <c r="B133" s="107"/>
      <c r="C133" s="538"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1"/>
      <c r="B134" s="107"/>
      <c r="C134" s="538"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1"/>
      <c r="B135" s="107"/>
      <c r="C135" s="538"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1"/>
      <c r="B136" s="107"/>
      <c r="C136" s="538"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1"/>
      <c r="B137" s="107"/>
      <c r="C137" s="538"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1"/>
      <c r="B138" s="107"/>
      <c r="C138" s="538"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107"/>
      <c r="C139" s="538"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107"/>
      <c r="C140" s="538"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107"/>
      <c r="C141" s="538"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107"/>
      <c r="C142" s="538"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107"/>
      <c r="C143" s="538"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107"/>
      <c r="C144" s="538"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77"/>
      <c r="C145" s="538"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77"/>
      <c r="C146" s="538"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
      <c r="C147" s="538"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
      <c r="C148" s="538"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1"/>
      <c r="C149" s="538"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1"/>
      <c r="C150" s="538"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1"/>
      <c r="C151" s="538"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1"/>
      <c r="C152" s="538"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1"/>
      <c r="C153" s="538"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1"/>
      <c r="C154" s="538"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1"/>
      <c r="C155" s="538"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1"/>
      <c r="C156" s="538"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1"/>
      <c r="C157" s="538"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1"/>
      <c r="C158" s="538"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1"/>
      <c r="C159" s="538"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1"/>
      <c r="C160" s="538"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1"/>
      <c r="C161" s="538"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1"/>
      <c r="C162" s="538"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1"/>
      <c r="C163" s="538"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1"/>
      <c r="C164" s="538"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1"/>
      <c r="C165" s="538"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1"/>
      <c r="C166" s="538"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1"/>
      <c r="C167" s="538"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1"/>
      <c r="C168" s="538"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1"/>
      <c r="C169" s="538"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1"/>
      <c r="C170" s="538"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1"/>
      <c r="C171" s="538"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1"/>
      <c r="C172" s="538"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1"/>
      <c r="C173" s="538"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1"/>
      <c r="C174" s="538"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1"/>
      <c r="C175" s="538"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1"/>
      <c r="C176" s="538"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1"/>
      <c r="C177" s="538"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6" thickBot="1" x14ac:dyDescent="0.4">
      <c r="A178" s="1"/>
      <c r="B178" s="264"/>
      <c r="C178" s="539"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8.8" thickBot="1" x14ac:dyDescent="0.55000000000000004">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264"/>
      <c r="B183" s="264"/>
      <c r="C183" s="540" t="s">
        <v>143</v>
      </c>
      <c r="D183" s="536">
        <v>2014</v>
      </c>
      <c r="E183" s="536">
        <v>2016</v>
      </c>
      <c r="F183" s="536">
        <v>2018</v>
      </c>
      <c r="G183" s="536">
        <v>2020</v>
      </c>
      <c r="H183" s="536">
        <v>2022</v>
      </c>
      <c r="I183" s="536">
        <v>2024</v>
      </c>
      <c r="J183" s="536">
        <v>2026</v>
      </c>
      <c r="K183" s="536">
        <v>2028</v>
      </c>
      <c r="L183" s="536">
        <v>2030</v>
      </c>
      <c r="M183" s="536">
        <v>2032</v>
      </c>
      <c r="N183" s="536">
        <v>2034</v>
      </c>
      <c r="O183" s="536">
        <v>2036</v>
      </c>
      <c r="P183" s="536">
        <v>2038</v>
      </c>
      <c r="Q183" s="536">
        <v>2040</v>
      </c>
      <c r="R183" s="536">
        <v>2042</v>
      </c>
      <c r="S183" s="536">
        <v>2044</v>
      </c>
      <c r="T183" s="536">
        <v>2046</v>
      </c>
      <c r="U183" s="536">
        <v>2048</v>
      </c>
      <c r="V183" s="537">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264"/>
      <c r="B184" s="264"/>
      <c r="C184" s="538"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264"/>
      <c r="B185" s="264"/>
      <c r="C185" s="538"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264"/>
      <c r="B186" s="264"/>
      <c r="C186" s="538"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264"/>
      <c r="B187" s="264"/>
      <c r="C187" s="538"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264"/>
      <c r="B188" s="264"/>
      <c r="C188" s="538"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264"/>
      <c r="B189" s="264"/>
      <c r="C189" s="538"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264"/>
      <c r="B190" s="264"/>
      <c r="C190" s="538"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264"/>
      <c r="B191" s="264"/>
      <c r="C191" s="538"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264"/>
      <c r="B192" s="264"/>
      <c r="C192" s="538"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264"/>
      <c r="B193" s="264"/>
      <c r="C193" s="538"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264"/>
      <c r="B194" s="264"/>
      <c r="C194" s="538"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264"/>
      <c r="B195" s="264"/>
      <c r="C195" s="538"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264"/>
      <c r="B196" s="264"/>
      <c r="C196" s="538"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264"/>
      <c r="B197" s="264"/>
      <c r="C197" s="538"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264"/>
      <c r="B198" s="264"/>
      <c r="C198" s="538"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264"/>
      <c r="B199" s="264"/>
      <c r="C199" s="538"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264"/>
      <c r="B200" s="264"/>
      <c r="C200" s="538"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264"/>
      <c r="B201" s="264"/>
      <c r="C201" s="538"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264"/>
      <c r="B202" s="264"/>
      <c r="C202" s="538"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264"/>
      <c r="B203" s="264"/>
      <c r="C203" s="538"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264"/>
      <c r="B204" s="264"/>
      <c r="C204" s="538"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264"/>
      <c r="B205" s="264"/>
      <c r="C205" s="538"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264"/>
      <c r="B206" s="264"/>
      <c r="C206" s="538"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264"/>
      <c r="B207" s="264"/>
      <c r="C207" s="538"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264"/>
      <c r="B208" s="264"/>
      <c r="C208" s="538"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264"/>
      <c r="B209" s="264"/>
      <c r="C209" s="538"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264"/>
      <c r="B210" s="264"/>
      <c r="C210" s="538"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264"/>
      <c r="B211" s="264"/>
      <c r="C211" s="538"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264"/>
      <c r="B212" s="264"/>
      <c r="C212" s="538"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264"/>
      <c r="B213" s="264"/>
      <c r="C213" s="538"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264"/>
      <c r="B214" s="264"/>
      <c r="C214" s="538"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264"/>
      <c r="B215" s="264"/>
      <c r="C215" s="538"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264"/>
      <c r="B216" s="264"/>
      <c r="C216" s="538"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264"/>
      <c r="B217" s="264"/>
      <c r="C217" s="538"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264"/>
      <c r="B218" s="264"/>
      <c r="C218" s="538"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264"/>
      <c r="B219" s="264"/>
      <c r="C219" s="538"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264"/>
      <c r="B220" s="264"/>
      <c r="C220" s="538"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264"/>
      <c r="B221" s="264"/>
      <c r="C221" s="538"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264"/>
      <c r="B222" s="264"/>
      <c r="C222" s="538"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264"/>
      <c r="B223" s="264"/>
      <c r="C223" s="538"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264"/>
      <c r="B224" s="264"/>
      <c r="C224" s="538"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264"/>
      <c r="B225" s="264"/>
      <c r="C225" s="538"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264"/>
      <c r="B226" s="56"/>
      <c r="C226" s="538"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264"/>
      <c r="B227" s="56"/>
      <c r="C227" s="538"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264"/>
      <c r="B228" s="56"/>
      <c r="C228" s="538"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264"/>
      <c r="B229" s="56"/>
      <c r="C229" s="538"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264"/>
      <c r="B230" s="56"/>
      <c r="C230" s="538"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264"/>
      <c r="B231" s="56"/>
      <c r="C231" s="538"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6" thickBot="1" x14ac:dyDescent="0.4">
      <c r="A232" s="264"/>
      <c r="B232" s="56"/>
      <c r="C232" s="539"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x14ac:dyDescent="0.35">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x14ac:dyDescent="0.35">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x14ac:dyDescent="0.35">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x14ac:dyDescent="0.35">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x14ac:dyDescent="0.35">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x14ac:dyDescent="0.35">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x14ac:dyDescent="0.35">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x14ac:dyDescent="0.35">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x14ac:dyDescent="0.35">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x14ac:dyDescent="0.35">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x14ac:dyDescent="0.35">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x14ac:dyDescent="0.35">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x14ac:dyDescent="0.35">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x14ac:dyDescent="0.35">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defaultColWidth="10.796875" defaultRowHeight="13.2" x14ac:dyDescent="0.25"/>
  <cols>
    <col min="1" max="1" width="10.796875" style="133"/>
    <col min="2" max="2" width="23.296875" style="133" customWidth="1"/>
    <col min="3" max="3" width="32.5" style="133" customWidth="1"/>
    <col min="4" max="4" width="10.796875" style="133"/>
    <col min="5" max="5" width="6.19921875" style="133" bestFit="1" customWidth="1"/>
    <col min="6" max="9" width="15.5" style="133" customWidth="1"/>
    <col min="10" max="10" width="14.69921875" style="133" customWidth="1"/>
    <col min="11" max="17" width="15.5" style="133" customWidth="1"/>
    <col min="18" max="18" width="15" style="133" customWidth="1"/>
    <col min="19" max="19" width="15.296875" style="133" customWidth="1"/>
    <col min="20" max="20" width="7.19921875" style="133" customWidth="1"/>
    <col min="21" max="21" width="47.296875" style="133" customWidth="1"/>
    <col min="22" max="23" width="20.296875" style="133" customWidth="1"/>
    <col min="24" max="16384" width="10.796875" style="133"/>
  </cols>
  <sheetData>
    <row r="2" spans="2:19" ht="35.4" x14ac:dyDescent="0.6">
      <c r="B2" s="132" t="s">
        <v>210</v>
      </c>
    </row>
    <row r="5" spans="2:19" ht="18" customHeight="1" x14ac:dyDescent="0.4">
      <c r="B5" s="134" t="s">
        <v>211</v>
      </c>
      <c r="C5" s="400" t="s">
        <v>225</v>
      </c>
      <c r="H5" s="135"/>
    </row>
    <row r="6" spans="2:19" ht="18" customHeight="1" x14ac:dyDescent="0.4">
      <c r="B6" s="134" t="s">
        <v>308</v>
      </c>
      <c r="C6" s="401" t="s">
        <v>309</v>
      </c>
      <c r="H6" s="135"/>
    </row>
    <row r="7" spans="2:19" ht="21" x14ac:dyDescent="0.4">
      <c r="E7" s="134" t="str">
        <f>C5 &amp; " Scenario"</f>
        <v>User-Defined Scenario</v>
      </c>
    </row>
    <row r="8" spans="2:19" ht="15.6" x14ac:dyDescent="0.3">
      <c r="B8" s="384"/>
      <c r="C8" s="384"/>
      <c r="F8" s="631" t="s">
        <v>147</v>
      </c>
      <c r="G8" s="632"/>
      <c r="H8" s="632"/>
      <c r="I8" s="633"/>
      <c r="J8" s="631" t="s">
        <v>212</v>
      </c>
      <c r="K8" s="632"/>
      <c r="L8" s="632"/>
      <c r="M8" s="633"/>
      <c r="N8" s="631" t="s">
        <v>213</v>
      </c>
      <c r="O8" s="632"/>
      <c r="P8" s="632"/>
      <c r="Q8" s="633"/>
    </row>
    <row r="9" spans="2:19" ht="49.95" customHeight="1" thickBot="1" x14ac:dyDescent="0.35">
      <c r="B9" s="384"/>
      <c r="C9" s="384"/>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6" x14ac:dyDescent="0.3">
      <c r="B10" s="384"/>
      <c r="C10" s="384"/>
      <c r="E10" s="140" t="s">
        <v>149</v>
      </c>
      <c r="F10" s="409">
        <v>25</v>
      </c>
      <c r="G10" s="385">
        <v>0</v>
      </c>
      <c r="H10" s="385">
        <v>0</v>
      </c>
      <c r="I10" s="514">
        <v>0</v>
      </c>
      <c r="J10" s="409">
        <v>25</v>
      </c>
      <c r="K10" s="385">
        <v>0</v>
      </c>
      <c r="L10" s="385">
        <v>0</v>
      </c>
      <c r="M10" s="517">
        <v>0</v>
      </c>
      <c r="N10" s="410">
        <v>25</v>
      </c>
      <c r="O10" s="385">
        <v>0</v>
      </c>
      <c r="P10" s="385">
        <v>0</v>
      </c>
      <c r="Q10" s="517">
        <v>0</v>
      </c>
      <c r="R10" s="411">
        <v>2014</v>
      </c>
      <c r="S10" s="412">
        <v>2014</v>
      </c>
    </row>
    <row r="11" spans="2:19" ht="15.6" x14ac:dyDescent="0.3">
      <c r="B11" s="384"/>
      <c r="C11" s="384"/>
      <c r="E11" s="141" t="s">
        <v>151</v>
      </c>
      <c r="F11" s="413">
        <v>0</v>
      </c>
      <c r="G11" s="386">
        <v>0</v>
      </c>
      <c r="H11" s="386">
        <v>0</v>
      </c>
      <c r="I11" s="414">
        <v>0</v>
      </c>
      <c r="J11" s="413">
        <v>0</v>
      </c>
      <c r="K11" s="386">
        <v>0</v>
      </c>
      <c r="L11" s="386">
        <v>0</v>
      </c>
      <c r="M11" s="415">
        <v>0</v>
      </c>
      <c r="N11" s="416">
        <v>0</v>
      </c>
      <c r="O11" s="386">
        <v>0</v>
      </c>
      <c r="P11" s="386">
        <v>0</v>
      </c>
      <c r="Q11" s="415">
        <v>0</v>
      </c>
      <c r="R11" s="417">
        <v>2014</v>
      </c>
      <c r="S11" s="418">
        <v>2014</v>
      </c>
    </row>
    <row r="12" spans="2:19" ht="15.6" x14ac:dyDescent="0.3">
      <c r="B12" s="384"/>
      <c r="C12" s="384"/>
      <c r="E12" s="141" t="s">
        <v>153</v>
      </c>
      <c r="F12" s="413">
        <v>25</v>
      </c>
      <c r="G12" s="386">
        <v>0</v>
      </c>
      <c r="H12" s="386">
        <v>0</v>
      </c>
      <c r="I12" s="515">
        <v>0</v>
      </c>
      <c r="J12" s="413">
        <v>300</v>
      </c>
      <c r="K12" s="386">
        <v>0</v>
      </c>
      <c r="L12" s="386">
        <v>0</v>
      </c>
      <c r="M12" s="518">
        <v>0</v>
      </c>
      <c r="N12" s="416">
        <v>300</v>
      </c>
      <c r="O12" s="386">
        <v>0</v>
      </c>
      <c r="P12" s="386">
        <v>0</v>
      </c>
      <c r="Q12" s="518">
        <v>0</v>
      </c>
      <c r="R12" s="417">
        <v>2014</v>
      </c>
      <c r="S12" s="418">
        <v>2050</v>
      </c>
    </row>
    <row r="13" spans="2:19" ht="15.6" x14ac:dyDescent="0.3">
      <c r="B13" s="384"/>
      <c r="C13" s="384"/>
      <c r="E13" s="141" t="s">
        <v>155</v>
      </c>
      <c r="F13" s="413" t="s">
        <v>220</v>
      </c>
      <c r="G13" s="386">
        <v>0</v>
      </c>
      <c r="H13" s="386">
        <v>0</v>
      </c>
      <c r="I13" s="515">
        <v>0</v>
      </c>
      <c r="J13" s="413" t="s">
        <v>220</v>
      </c>
      <c r="K13" s="386">
        <v>0</v>
      </c>
      <c r="L13" s="386">
        <v>0</v>
      </c>
      <c r="M13" s="518">
        <v>0</v>
      </c>
      <c r="N13" s="416" t="s">
        <v>220</v>
      </c>
      <c r="O13" s="386">
        <v>0</v>
      </c>
      <c r="P13" s="386">
        <v>0</v>
      </c>
      <c r="Q13" s="518">
        <v>0</v>
      </c>
      <c r="R13" s="417">
        <v>2014</v>
      </c>
      <c r="S13" s="418">
        <v>2050</v>
      </c>
    </row>
    <row r="14" spans="2:19" x14ac:dyDescent="0.25">
      <c r="E14" s="141" t="s">
        <v>157</v>
      </c>
      <c r="F14" s="413">
        <v>1000</v>
      </c>
      <c r="G14" s="386">
        <v>0</v>
      </c>
      <c r="H14" s="386">
        <v>0</v>
      </c>
      <c r="I14" s="515">
        <v>0</v>
      </c>
      <c r="J14" s="413">
        <v>1000</v>
      </c>
      <c r="K14" s="386">
        <v>0</v>
      </c>
      <c r="L14" s="386">
        <v>0</v>
      </c>
      <c r="M14" s="518">
        <v>0</v>
      </c>
      <c r="N14" s="416">
        <v>1000</v>
      </c>
      <c r="O14" s="386">
        <v>0</v>
      </c>
      <c r="P14" s="386">
        <v>0</v>
      </c>
      <c r="Q14" s="518">
        <v>0</v>
      </c>
      <c r="R14" s="417">
        <v>2014</v>
      </c>
      <c r="S14" s="418">
        <v>2016</v>
      </c>
    </row>
    <row r="15" spans="2:19" ht="12" customHeight="1" x14ac:dyDescent="0.25">
      <c r="B15" s="634" t="s">
        <v>387</v>
      </c>
      <c r="C15" s="634"/>
      <c r="E15" s="141" t="s">
        <v>159</v>
      </c>
      <c r="F15" s="413" t="s">
        <v>220</v>
      </c>
      <c r="G15" s="386">
        <v>0</v>
      </c>
      <c r="H15" s="386">
        <v>0</v>
      </c>
      <c r="I15" s="515">
        <v>0</v>
      </c>
      <c r="J15" s="413" t="s">
        <v>220</v>
      </c>
      <c r="K15" s="386">
        <v>0</v>
      </c>
      <c r="L15" s="386">
        <v>0</v>
      </c>
      <c r="M15" s="518">
        <v>0</v>
      </c>
      <c r="N15" s="416" t="s">
        <v>220</v>
      </c>
      <c r="O15" s="386">
        <v>0</v>
      </c>
      <c r="P15" s="386">
        <v>0</v>
      </c>
      <c r="Q15" s="518">
        <v>0</v>
      </c>
      <c r="R15" s="417">
        <v>2014</v>
      </c>
      <c r="S15" s="418">
        <v>2050</v>
      </c>
    </row>
    <row r="16" spans="2:19" ht="12" customHeight="1" x14ac:dyDescent="0.25">
      <c r="B16" s="634"/>
      <c r="C16" s="634"/>
      <c r="E16" s="141" t="s">
        <v>161</v>
      </c>
      <c r="F16" s="413">
        <v>2000</v>
      </c>
      <c r="G16" s="386">
        <v>0</v>
      </c>
      <c r="H16" s="386">
        <v>0</v>
      </c>
      <c r="I16" s="515">
        <v>0</v>
      </c>
      <c r="J16" s="413">
        <v>2000</v>
      </c>
      <c r="K16" s="386">
        <v>0</v>
      </c>
      <c r="L16" s="386">
        <v>0</v>
      </c>
      <c r="M16" s="518">
        <v>0</v>
      </c>
      <c r="N16" s="416">
        <v>2000</v>
      </c>
      <c r="O16" s="386">
        <v>0</v>
      </c>
      <c r="P16" s="386">
        <v>0</v>
      </c>
      <c r="Q16" s="518">
        <v>0</v>
      </c>
      <c r="R16" s="417">
        <v>2014</v>
      </c>
      <c r="S16" s="418">
        <v>2050</v>
      </c>
    </row>
    <row r="17" spans="2:19" ht="12" customHeight="1" x14ac:dyDescent="0.25">
      <c r="B17" s="634"/>
      <c r="C17" s="634"/>
      <c r="E17" s="141" t="s">
        <v>163</v>
      </c>
      <c r="F17" s="413">
        <v>100</v>
      </c>
      <c r="G17" s="386">
        <v>0</v>
      </c>
      <c r="H17" s="386">
        <v>0</v>
      </c>
      <c r="I17" s="515">
        <v>0</v>
      </c>
      <c r="J17" s="413">
        <v>100</v>
      </c>
      <c r="K17" s="386">
        <v>0</v>
      </c>
      <c r="L17" s="386">
        <v>0</v>
      </c>
      <c r="M17" s="518">
        <v>0</v>
      </c>
      <c r="N17" s="416">
        <v>100</v>
      </c>
      <c r="O17" s="386">
        <v>0</v>
      </c>
      <c r="P17" s="386">
        <v>0</v>
      </c>
      <c r="Q17" s="518">
        <v>0</v>
      </c>
      <c r="R17" s="417">
        <v>2014</v>
      </c>
      <c r="S17" s="418">
        <v>2050</v>
      </c>
    </row>
    <row r="18" spans="2:19" ht="12" customHeight="1" x14ac:dyDescent="0.25">
      <c r="B18" s="634"/>
      <c r="C18" s="634"/>
      <c r="E18" s="141" t="s">
        <v>165</v>
      </c>
      <c r="F18" s="413">
        <v>25</v>
      </c>
      <c r="G18" s="386">
        <v>0</v>
      </c>
      <c r="H18" s="386">
        <v>0</v>
      </c>
      <c r="I18" s="515">
        <v>0</v>
      </c>
      <c r="J18" s="413">
        <v>1500</v>
      </c>
      <c r="K18" s="386">
        <v>0</v>
      </c>
      <c r="L18" s="386">
        <v>0</v>
      </c>
      <c r="M18" s="518">
        <v>0</v>
      </c>
      <c r="N18" s="416">
        <v>1500</v>
      </c>
      <c r="O18" s="386">
        <v>0</v>
      </c>
      <c r="P18" s="386">
        <v>0</v>
      </c>
      <c r="Q18" s="518">
        <v>0</v>
      </c>
      <c r="R18" s="417">
        <v>2014</v>
      </c>
      <c r="S18" s="418">
        <v>2024</v>
      </c>
    </row>
    <row r="19" spans="2:19" ht="13.05" customHeight="1" x14ac:dyDescent="0.25">
      <c r="B19" s="634"/>
      <c r="C19" s="634"/>
      <c r="E19" s="141" t="s">
        <v>167</v>
      </c>
      <c r="F19" s="413">
        <v>2000</v>
      </c>
      <c r="G19" s="386">
        <v>0</v>
      </c>
      <c r="H19" s="386">
        <v>0</v>
      </c>
      <c r="I19" s="515">
        <v>0</v>
      </c>
      <c r="J19" s="413">
        <v>2000</v>
      </c>
      <c r="K19" s="386">
        <v>0</v>
      </c>
      <c r="L19" s="386">
        <v>0</v>
      </c>
      <c r="M19" s="518">
        <v>0</v>
      </c>
      <c r="N19" s="416">
        <v>2000</v>
      </c>
      <c r="O19" s="386">
        <v>0</v>
      </c>
      <c r="P19" s="386">
        <v>0</v>
      </c>
      <c r="Q19" s="518">
        <v>0</v>
      </c>
      <c r="R19" s="417">
        <v>2014</v>
      </c>
      <c r="S19" s="418">
        <v>2050</v>
      </c>
    </row>
    <row r="20" spans="2:19" ht="12" customHeight="1" x14ac:dyDescent="0.25">
      <c r="B20" s="634"/>
      <c r="C20" s="634"/>
      <c r="E20" s="141" t="s">
        <v>169</v>
      </c>
      <c r="F20" s="413">
        <v>10</v>
      </c>
      <c r="G20" s="386">
        <v>0</v>
      </c>
      <c r="H20" s="386">
        <v>0</v>
      </c>
      <c r="I20" s="515">
        <v>0</v>
      </c>
      <c r="J20" s="413">
        <v>100</v>
      </c>
      <c r="K20" s="386">
        <v>0</v>
      </c>
      <c r="L20" s="386">
        <v>0</v>
      </c>
      <c r="M20" s="518">
        <v>0</v>
      </c>
      <c r="N20" s="416">
        <v>100</v>
      </c>
      <c r="O20" s="386">
        <v>0</v>
      </c>
      <c r="P20" s="386">
        <v>0</v>
      </c>
      <c r="Q20" s="518">
        <v>0</v>
      </c>
      <c r="R20" s="417">
        <v>2014</v>
      </c>
      <c r="S20" s="418">
        <v>2014</v>
      </c>
    </row>
    <row r="21" spans="2:19" ht="12" customHeight="1" x14ac:dyDescent="0.25">
      <c r="B21" s="634"/>
      <c r="C21" s="634"/>
      <c r="E21" s="141" t="s">
        <v>171</v>
      </c>
      <c r="F21" s="413">
        <v>100</v>
      </c>
      <c r="G21" s="386">
        <v>0</v>
      </c>
      <c r="H21" s="386">
        <v>0</v>
      </c>
      <c r="I21" s="515">
        <v>0</v>
      </c>
      <c r="J21" s="413">
        <v>100</v>
      </c>
      <c r="K21" s="386">
        <v>0</v>
      </c>
      <c r="L21" s="386">
        <v>0</v>
      </c>
      <c r="M21" s="518">
        <v>0</v>
      </c>
      <c r="N21" s="416">
        <v>100</v>
      </c>
      <c r="O21" s="386">
        <v>0</v>
      </c>
      <c r="P21" s="386">
        <v>0</v>
      </c>
      <c r="Q21" s="518">
        <v>0</v>
      </c>
      <c r="R21" s="417">
        <v>2014</v>
      </c>
      <c r="S21" s="418">
        <v>2014</v>
      </c>
    </row>
    <row r="22" spans="2:19" ht="12" customHeight="1" x14ac:dyDescent="0.25">
      <c r="B22" s="634"/>
      <c r="C22" s="634"/>
      <c r="E22" s="141" t="s">
        <v>170</v>
      </c>
      <c r="F22" s="413">
        <v>500</v>
      </c>
      <c r="G22" s="386">
        <v>0</v>
      </c>
      <c r="H22" s="386">
        <v>0</v>
      </c>
      <c r="I22" s="515">
        <v>0</v>
      </c>
      <c r="J22" s="413">
        <v>500</v>
      </c>
      <c r="K22" s="386">
        <v>0</v>
      </c>
      <c r="L22" s="386">
        <v>0</v>
      </c>
      <c r="M22" s="518">
        <v>0</v>
      </c>
      <c r="N22" s="416">
        <v>500</v>
      </c>
      <c r="O22" s="386">
        <v>0</v>
      </c>
      <c r="P22" s="386">
        <v>0</v>
      </c>
      <c r="Q22" s="518">
        <v>0</v>
      </c>
      <c r="R22" s="417">
        <v>2014</v>
      </c>
      <c r="S22" s="418">
        <v>2050</v>
      </c>
    </row>
    <row r="23" spans="2:19" ht="12" customHeight="1" x14ac:dyDescent="0.25">
      <c r="B23" s="634"/>
      <c r="C23" s="634"/>
      <c r="E23" s="141" t="s">
        <v>172</v>
      </c>
      <c r="F23" s="413">
        <v>0</v>
      </c>
      <c r="G23" s="386">
        <v>0</v>
      </c>
      <c r="H23" s="386">
        <v>0</v>
      </c>
      <c r="I23" s="414">
        <v>0</v>
      </c>
      <c r="J23" s="413">
        <v>0</v>
      </c>
      <c r="K23" s="386">
        <v>0</v>
      </c>
      <c r="L23" s="386">
        <v>0</v>
      </c>
      <c r="M23" s="415">
        <v>0</v>
      </c>
      <c r="N23" s="416">
        <v>0</v>
      </c>
      <c r="O23" s="386">
        <v>0</v>
      </c>
      <c r="P23" s="386">
        <v>0</v>
      </c>
      <c r="Q23" s="415">
        <v>0</v>
      </c>
      <c r="R23" s="417">
        <v>2014</v>
      </c>
      <c r="S23" s="418">
        <v>2014</v>
      </c>
    </row>
    <row r="24" spans="2:19" ht="12" customHeight="1" x14ac:dyDescent="0.25">
      <c r="B24" s="634"/>
      <c r="C24" s="634"/>
      <c r="E24" s="141" t="s">
        <v>173</v>
      </c>
      <c r="F24" s="413" t="s">
        <v>220</v>
      </c>
      <c r="G24" s="386">
        <v>0</v>
      </c>
      <c r="H24" s="386">
        <v>0</v>
      </c>
      <c r="I24" s="515">
        <v>0</v>
      </c>
      <c r="J24" s="413">
        <v>2000</v>
      </c>
      <c r="K24" s="386">
        <v>0</v>
      </c>
      <c r="L24" s="386">
        <v>0</v>
      </c>
      <c r="M24" s="518">
        <v>0</v>
      </c>
      <c r="N24" s="416">
        <v>2000</v>
      </c>
      <c r="O24" s="386">
        <v>0</v>
      </c>
      <c r="P24" s="386">
        <v>0</v>
      </c>
      <c r="Q24" s="518">
        <v>0</v>
      </c>
      <c r="R24" s="417">
        <v>2014</v>
      </c>
      <c r="S24" s="418">
        <v>2044</v>
      </c>
    </row>
    <row r="25" spans="2:19" ht="12" customHeight="1" x14ac:dyDescent="0.25">
      <c r="B25" s="634"/>
      <c r="C25" s="634"/>
      <c r="E25" s="141" t="s">
        <v>174</v>
      </c>
      <c r="F25" s="413">
        <v>1000</v>
      </c>
      <c r="G25" s="386">
        <v>0</v>
      </c>
      <c r="H25" s="386">
        <v>0</v>
      </c>
      <c r="I25" s="515">
        <v>0</v>
      </c>
      <c r="J25" s="413">
        <v>1000</v>
      </c>
      <c r="K25" s="386">
        <v>0</v>
      </c>
      <c r="L25" s="386">
        <v>0</v>
      </c>
      <c r="M25" s="518">
        <v>0</v>
      </c>
      <c r="N25" s="416">
        <v>1000</v>
      </c>
      <c r="O25" s="386">
        <v>0</v>
      </c>
      <c r="P25" s="386">
        <v>0</v>
      </c>
      <c r="Q25" s="518">
        <v>0</v>
      </c>
      <c r="R25" s="417">
        <v>2014</v>
      </c>
      <c r="S25" s="418">
        <v>2042</v>
      </c>
    </row>
    <row r="26" spans="2:19" ht="12" customHeight="1" x14ac:dyDescent="0.25">
      <c r="B26" s="634"/>
      <c r="C26" s="634"/>
      <c r="E26" s="141" t="s">
        <v>175</v>
      </c>
      <c r="F26" s="413">
        <v>25</v>
      </c>
      <c r="G26" s="386">
        <v>0</v>
      </c>
      <c r="H26" s="386">
        <v>0</v>
      </c>
      <c r="I26" s="515">
        <v>0</v>
      </c>
      <c r="J26" s="413">
        <v>200</v>
      </c>
      <c r="K26" s="386">
        <v>0</v>
      </c>
      <c r="L26" s="386">
        <v>0</v>
      </c>
      <c r="M26" s="518">
        <v>0</v>
      </c>
      <c r="N26" s="416">
        <v>200</v>
      </c>
      <c r="O26" s="386">
        <v>0</v>
      </c>
      <c r="P26" s="386">
        <v>0</v>
      </c>
      <c r="Q26" s="518">
        <v>0</v>
      </c>
      <c r="R26" s="417">
        <v>2014</v>
      </c>
      <c r="S26" s="418">
        <v>2028</v>
      </c>
    </row>
    <row r="27" spans="2:19" ht="12" customHeight="1" x14ac:dyDescent="0.25">
      <c r="B27" s="634"/>
      <c r="C27" s="634"/>
      <c r="E27" s="141" t="s">
        <v>176</v>
      </c>
      <c r="F27" s="413">
        <v>30</v>
      </c>
      <c r="G27" s="386">
        <v>0</v>
      </c>
      <c r="H27" s="386">
        <v>0</v>
      </c>
      <c r="I27" s="515">
        <v>0</v>
      </c>
      <c r="J27" s="413">
        <v>30</v>
      </c>
      <c r="K27" s="386">
        <v>0</v>
      </c>
      <c r="L27" s="386">
        <v>0</v>
      </c>
      <c r="M27" s="518">
        <v>0</v>
      </c>
      <c r="N27" s="416">
        <v>30</v>
      </c>
      <c r="O27" s="386">
        <v>0</v>
      </c>
      <c r="P27" s="386">
        <v>0</v>
      </c>
      <c r="Q27" s="518">
        <v>0</v>
      </c>
      <c r="R27" s="417">
        <v>2014</v>
      </c>
      <c r="S27" s="418">
        <v>2044</v>
      </c>
    </row>
    <row r="28" spans="2:19" ht="12" customHeight="1" x14ac:dyDescent="0.25">
      <c r="B28" s="634"/>
      <c r="C28" s="634"/>
      <c r="E28" s="141" t="s">
        <v>177</v>
      </c>
      <c r="F28" s="413">
        <v>25</v>
      </c>
      <c r="G28" s="386">
        <v>0</v>
      </c>
      <c r="H28" s="386">
        <v>0</v>
      </c>
      <c r="I28" s="515">
        <v>0</v>
      </c>
      <c r="J28" s="413">
        <v>300</v>
      </c>
      <c r="K28" s="386">
        <v>0</v>
      </c>
      <c r="L28" s="386">
        <v>0</v>
      </c>
      <c r="M28" s="518">
        <v>0</v>
      </c>
      <c r="N28" s="416">
        <v>300</v>
      </c>
      <c r="O28" s="386">
        <v>0</v>
      </c>
      <c r="P28" s="386">
        <v>0</v>
      </c>
      <c r="Q28" s="518">
        <v>0</v>
      </c>
      <c r="R28" s="417">
        <v>2014</v>
      </c>
      <c r="S28" s="418">
        <v>2020</v>
      </c>
    </row>
    <row r="29" spans="2:19" ht="12" customHeight="1" x14ac:dyDescent="0.25">
      <c r="B29" s="634"/>
      <c r="C29" s="634"/>
      <c r="E29" s="141" t="s">
        <v>178</v>
      </c>
      <c r="F29" s="413">
        <v>2000</v>
      </c>
      <c r="G29" s="386">
        <v>0</v>
      </c>
      <c r="H29" s="386">
        <v>0</v>
      </c>
      <c r="I29" s="515">
        <v>0</v>
      </c>
      <c r="J29" s="413">
        <v>2000</v>
      </c>
      <c r="K29" s="386">
        <v>0</v>
      </c>
      <c r="L29" s="386">
        <v>0</v>
      </c>
      <c r="M29" s="518">
        <v>0</v>
      </c>
      <c r="N29" s="416">
        <v>2000</v>
      </c>
      <c r="O29" s="386">
        <v>0</v>
      </c>
      <c r="P29" s="386">
        <v>0</v>
      </c>
      <c r="Q29" s="518">
        <v>0</v>
      </c>
      <c r="R29" s="417">
        <v>2014</v>
      </c>
      <c r="S29" s="418">
        <v>2016</v>
      </c>
    </row>
    <row r="30" spans="2:19" ht="12" customHeight="1" x14ac:dyDescent="0.25">
      <c r="B30" s="634"/>
      <c r="C30" s="634"/>
      <c r="E30" s="141" t="s">
        <v>179</v>
      </c>
      <c r="F30" s="413">
        <v>2000</v>
      </c>
      <c r="G30" s="386">
        <v>0</v>
      </c>
      <c r="H30" s="386">
        <v>0</v>
      </c>
      <c r="I30" s="515">
        <v>0</v>
      </c>
      <c r="J30" s="413">
        <v>2000</v>
      </c>
      <c r="K30" s="386">
        <v>0</v>
      </c>
      <c r="L30" s="386">
        <v>0</v>
      </c>
      <c r="M30" s="518">
        <v>0</v>
      </c>
      <c r="N30" s="416">
        <v>2000</v>
      </c>
      <c r="O30" s="386">
        <v>0</v>
      </c>
      <c r="P30" s="386">
        <v>0</v>
      </c>
      <c r="Q30" s="518">
        <v>0</v>
      </c>
      <c r="R30" s="417">
        <v>2014</v>
      </c>
      <c r="S30" s="418">
        <v>2022</v>
      </c>
    </row>
    <row r="31" spans="2:19" ht="12" customHeight="1" x14ac:dyDescent="0.25">
      <c r="B31" s="634"/>
      <c r="C31" s="634"/>
      <c r="E31" s="141" t="s">
        <v>180</v>
      </c>
      <c r="F31" s="413">
        <v>660</v>
      </c>
      <c r="G31" s="386">
        <v>0</v>
      </c>
      <c r="H31" s="386">
        <v>0</v>
      </c>
      <c r="I31" s="515">
        <v>0</v>
      </c>
      <c r="J31" s="413">
        <v>660</v>
      </c>
      <c r="K31" s="386">
        <v>0</v>
      </c>
      <c r="L31" s="386">
        <v>0</v>
      </c>
      <c r="M31" s="518">
        <v>0</v>
      </c>
      <c r="N31" s="416">
        <v>660</v>
      </c>
      <c r="O31" s="386">
        <v>0</v>
      </c>
      <c r="P31" s="386">
        <v>0</v>
      </c>
      <c r="Q31" s="518">
        <v>0</v>
      </c>
      <c r="R31" s="417">
        <v>2014</v>
      </c>
      <c r="S31" s="418">
        <v>2020</v>
      </c>
    </row>
    <row r="32" spans="2:19" ht="12" customHeight="1" x14ac:dyDescent="0.25">
      <c r="B32" s="634"/>
      <c r="C32" s="634"/>
      <c r="E32" s="141" t="s">
        <v>181</v>
      </c>
      <c r="F32" s="413">
        <v>150</v>
      </c>
      <c r="G32" s="386">
        <v>0</v>
      </c>
      <c r="H32" s="386">
        <v>0</v>
      </c>
      <c r="I32" s="515">
        <v>0</v>
      </c>
      <c r="J32" s="413">
        <v>150</v>
      </c>
      <c r="K32" s="386">
        <v>0</v>
      </c>
      <c r="L32" s="386">
        <v>0</v>
      </c>
      <c r="M32" s="518">
        <v>0</v>
      </c>
      <c r="N32" s="416">
        <v>150</v>
      </c>
      <c r="O32" s="386">
        <v>0</v>
      </c>
      <c r="P32" s="386">
        <v>0</v>
      </c>
      <c r="Q32" s="518">
        <v>0</v>
      </c>
      <c r="R32" s="417">
        <v>2014</v>
      </c>
      <c r="S32" s="418">
        <v>2036</v>
      </c>
    </row>
    <row r="33" spans="2:19" ht="12" customHeight="1" x14ac:dyDescent="0.25">
      <c r="B33" s="634"/>
      <c r="C33" s="634"/>
      <c r="E33" s="141" t="s">
        <v>182</v>
      </c>
      <c r="F33" s="413">
        <v>1000</v>
      </c>
      <c r="G33" s="386">
        <v>0</v>
      </c>
      <c r="H33" s="386">
        <v>0</v>
      </c>
      <c r="I33" s="515">
        <v>0</v>
      </c>
      <c r="J33" s="413">
        <v>1000</v>
      </c>
      <c r="K33" s="386">
        <v>0</v>
      </c>
      <c r="L33" s="386">
        <v>0</v>
      </c>
      <c r="M33" s="518">
        <v>0</v>
      </c>
      <c r="N33" s="416">
        <v>1000</v>
      </c>
      <c r="O33" s="386">
        <v>0</v>
      </c>
      <c r="P33" s="386">
        <v>0</v>
      </c>
      <c r="Q33" s="518">
        <v>0</v>
      </c>
      <c r="R33" s="417">
        <v>2014</v>
      </c>
      <c r="S33" s="418">
        <v>2050</v>
      </c>
    </row>
    <row r="34" spans="2:19" ht="12" customHeight="1" x14ac:dyDescent="0.25">
      <c r="B34" s="634"/>
      <c r="C34" s="634"/>
      <c r="E34" s="141" t="s">
        <v>183</v>
      </c>
      <c r="F34" s="413">
        <v>100</v>
      </c>
      <c r="G34" s="386">
        <v>0</v>
      </c>
      <c r="H34" s="386">
        <v>0</v>
      </c>
      <c r="I34" s="515">
        <v>0</v>
      </c>
      <c r="J34" s="413">
        <v>100</v>
      </c>
      <c r="K34" s="386">
        <v>0</v>
      </c>
      <c r="L34" s="386">
        <v>0</v>
      </c>
      <c r="M34" s="518">
        <v>0</v>
      </c>
      <c r="N34" s="416">
        <v>100</v>
      </c>
      <c r="O34" s="386">
        <v>0</v>
      </c>
      <c r="P34" s="386">
        <v>0</v>
      </c>
      <c r="Q34" s="518">
        <v>0</v>
      </c>
      <c r="R34" s="417">
        <v>2014</v>
      </c>
      <c r="S34" s="418">
        <v>2020</v>
      </c>
    </row>
    <row r="35" spans="2:19" ht="12" customHeight="1" x14ac:dyDescent="0.25">
      <c r="B35" s="634"/>
      <c r="C35" s="634"/>
      <c r="E35" s="141" t="s">
        <v>184</v>
      </c>
      <c r="F35" s="413">
        <v>0</v>
      </c>
      <c r="G35" s="386">
        <v>0</v>
      </c>
      <c r="H35" s="386">
        <v>0</v>
      </c>
      <c r="I35" s="414">
        <v>0</v>
      </c>
      <c r="J35" s="413">
        <v>0</v>
      </c>
      <c r="K35" s="386">
        <v>0</v>
      </c>
      <c r="L35" s="386">
        <v>0</v>
      </c>
      <c r="M35" s="415">
        <v>0</v>
      </c>
      <c r="N35" s="416">
        <v>0</v>
      </c>
      <c r="O35" s="386">
        <v>0</v>
      </c>
      <c r="P35" s="386">
        <v>0</v>
      </c>
      <c r="Q35" s="415">
        <v>0</v>
      </c>
      <c r="R35" s="417">
        <v>2014</v>
      </c>
      <c r="S35" s="418">
        <v>2038</v>
      </c>
    </row>
    <row r="36" spans="2:19" ht="12" customHeight="1" x14ac:dyDescent="0.25">
      <c r="B36" s="634"/>
      <c r="C36" s="634"/>
      <c r="E36" s="141" t="s">
        <v>185</v>
      </c>
      <c r="F36" s="413">
        <v>50</v>
      </c>
      <c r="G36" s="386">
        <v>0</v>
      </c>
      <c r="H36" s="386">
        <v>0</v>
      </c>
      <c r="I36" s="515">
        <v>0</v>
      </c>
      <c r="J36" s="413">
        <v>50</v>
      </c>
      <c r="K36" s="386">
        <v>0</v>
      </c>
      <c r="L36" s="386">
        <v>0</v>
      </c>
      <c r="M36" s="518">
        <v>0</v>
      </c>
      <c r="N36" s="416">
        <v>50</v>
      </c>
      <c r="O36" s="386">
        <v>0</v>
      </c>
      <c r="P36" s="386">
        <v>0</v>
      </c>
      <c r="Q36" s="518">
        <v>0</v>
      </c>
      <c r="R36" s="417">
        <v>2014</v>
      </c>
      <c r="S36" s="418">
        <v>2050</v>
      </c>
    </row>
    <row r="37" spans="2:19" ht="12" customHeight="1" x14ac:dyDescent="0.25">
      <c r="B37" s="634"/>
      <c r="C37" s="634"/>
      <c r="E37" s="141" t="s">
        <v>186</v>
      </c>
      <c r="F37" s="413">
        <v>1000</v>
      </c>
      <c r="G37" s="386">
        <v>0</v>
      </c>
      <c r="H37" s="386">
        <v>0</v>
      </c>
      <c r="I37" s="515">
        <v>0</v>
      </c>
      <c r="J37" s="413">
        <v>1000</v>
      </c>
      <c r="K37" s="386">
        <v>0</v>
      </c>
      <c r="L37" s="386">
        <v>0</v>
      </c>
      <c r="M37" s="518">
        <v>0</v>
      </c>
      <c r="N37" s="416">
        <v>1000</v>
      </c>
      <c r="O37" s="386">
        <v>0</v>
      </c>
      <c r="P37" s="386">
        <v>0</v>
      </c>
      <c r="Q37" s="518">
        <v>0</v>
      </c>
      <c r="R37" s="417">
        <v>2014</v>
      </c>
      <c r="S37" s="418">
        <v>2050</v>
      </c>
    </row>
    <row r="38" spans="2:19" ht="12" customHeight="1" x14ac:dyDescent="0.25">
      <c r="B38" s="634"/>
      <c r="C38" s="634"/>
      <c r="E38" s="141" t="s">
        <v>187</v>
      </c>
      <c r="F38" s="413">
        <v>100</v>
      </c>
      <c r="G38" s="386">
        <v>0</v>
      </c>
      <c r="H38" s="386">
        <v>0</v>
      </c>
      <c r="I38" s="515">
        <v>0</v>
      </c>
      <c r="J38" s="413">
        <v>100</v>
      </c>
      <c r="K38" s="386">
        <v>0</v>
      </c>
      <c r="L38" s="386">
        <v>0</v>
      </c>
      <c r="M38" s="518">
        <v>0</v>
      </c>
      <c r="N38" s="416">
        <v>100</v>
      </c>
      <c r="O38" s="386">
        <v>0</v>
      </c>
      <c r="P38" s="386">
        <v>0</v>
      </c>
      <c r="Q38" s="518">
        <v>0</v>
      </c>
      <c r="R38" s="417">
        <v>2014</v>
      </c>
      <c r="S38" s="418">
        <v>2050</v>
      </c>
    </row>
    <row r="39" spans="2:19" ht="12" customHeight="1" x14ac:dyDescent="0.25">
      <c r="B39" s="634"/>
      <c r="C39" s="634"/>
      <c r="E39" s="141" t="s">
        <v>188</v>
      </c>
      <c r="F39" s="413">
        <v>25</v>
      </c>
      <c r="G39" s="386">
        <v>0</v>
      </c>
      <c r="H39" s="386">
        <v>0</v>
      </c>
      <c r="I39" s="515">
        <v>0</v>
      </c>
      <c r="J39" s="413">
        <v>25</v>
      </c>
      <c r="K39" s="386">
        <v>0</v>
      </c>
      <c r="L39" s="386">
        <v>0</v>
      </c>
      <c r="M39" s="518">
        <v>0</v>
      </c>
      <c r="N39" s="416">
        <v>25</v>
      </c>
      <c r="O39" s="386">
        <v>0</v>
      </c>
      <c r="P39" s="386">
        <v>0</v>
      </c>
      <c r="Q39" s="518">
        <v>0</v>
      </c>
      <c r="R39" s="417">
        <v>2014</v>
      </c>
      <c r="S39" s="418">
        <v>2036</v>
      </c>
    </row>
    <row r="40" spans="2:19" x14ac:dyDescent="0.25">
      <c r="B40" s="634"/>
      <c r="C40" s="634"/>
      <c r="E40" s="141" t="s">
        <v>189</v>
      </c>
      <c r="F40" s="413">
        <v>1000</v>
      </c>
      <c r="G40" s="386">
        <v>0</v>
      </c>
      <c r="H40" s="386">
        <v>0</v>
      </c>
      <c r="I40" s="515">
        <v>0</v>
      </c>
      <c r="J40" s="413">
        <v>1000</v>
      </c>
      <c r="K40" s="386">
        <v>0</v>
      </c>
      <c r="L40" s="386">
        <v>0</v>
      </c>
      <c r="M40" s="518">
        <v>0</v>
      </c>
      <c r="N40" s="416">
        <v>1000</v>
      </c>
      <c r="O40" s="386">
        <v>0</v>
      </c>
      <c r="P40" s="386">
        <v>0</v>
      </c>
      <c r="Q40" s="518">
        <v>0</v>
      </c>
      <c r="R40" s="417">
        <v>2014</v>
      </c>
      <c r="S40" s="418">
        <v>2028</v>
      </c>
    </row>
    <row r="41" spans="2:19" x14ac:dyDescent="0.25">
      <c r="B41" s="634"/>
      <c r="C41" s="634"/>
      <c r="E41" s="141" t="s">
        <v>190</v>
      </c>
      <c r="F41" s="413" t="s">
        <v>220</v>
      </c>
      <c r="G41" s="386">
        <v>0</v>
      </c>
      <c r="H41" s="386">
        <v>0</v>
      </c>
      <c r="I41" s="515">
        <v>0</v>
      </c>
      <c r="J41" s="413" t="s">
        <v>220</v>
      </c>
      <c r="K41" s="386">
        <v>0</v>
      </c>
      <c r="L41" s="386">
        <v>0</v>
      </c>
      <c r="M41" s="518">
        <v>0</v>
      </c>
      <c r="N41" s="416" t="s">
        <v>220</v>
      </c>
      <c r="O41" s="386">
        <v>0</v>
      </c>
      <c r="P41" s="386">
        <v>0</v>
      </c>
      <c r="Q41" s="518">
        <v>0</v>
      </c>
      <c r="R41" s="417">
        <v>2014</v>
      </c>
      <c r="S41" s="418">
        <v>2020</v>
      </c>
    </row>
    <row r="42" spans="2:19" x14ac:dyDescent="0.25">
      <c r="B42" s="634"/>
      <c r="C42" s="634"/>
      <c r="E42" s="141" t="s">
        <v>191</v>
      </c>
      <c r="F42" s="413">
        <v>80000</v>
      </c>
      <c r="G42" s="386">
        <v>0</v>
      </c>
      <c r="H42" s="386">
        <v>0</v>
      </c>
      <c r="I42" s="515">
        <v>0</v>
      </c>
      <c r="J42" s="413">
        <v>80000</v>
      </c>
      <c r="K42" s="386">
        <v>0</v>
      </c>
      <c r="L42" s="386">
        <v>0</v>
      </c>
      <c r="M42" s="518">
        <v>0</v>
      </c>
      <c r="N42" s="416">
        <v>80000</v>
      </c>
      <c r="O42" s="386">
        <v>0</v>
      </c>
      <c r="P42" s="386">
        <v>0</v>
      </c>
      <c r="Q42" s="518">
        <v>0</v>
      </c>
      <c r="R42" s="417">
        <v>2014</v>
      </c>
      <c r="S42" s="418">
        <v>2050</v>
      </c>
    </row>
    <row r="43" spans="2:19" x14ac:dyDescent="0.25">
      <c r="B43" s="634"/>
      <c r="C43" s="634"/>
      <c r="E43" s="141" t="s">
        <v>192</v>
      </c>
      <c r="F43" s="413">
        <v>1000</v>
      </c>
      <c r="G43" s="386">
        <v>0</v>
      </c>
      <c r="H43" s="386">
        <v>0</v>
      </c>
      <c r="I43" s="515">
        <v>0</v>
      </c>
      <c r="J43" s="413">
        <v>1000</v>
      </c>
      <c r="K43" s="386">
        <v>0</v>
      </c>
      <c r="L43" s="386">
        <v>0</v>
      </c>
      <c r="M43" s="518">
        <v>0</v>
      </c>
      <c r="N43" s="416">
        <v>1000</v>
      </c>
      <c r="O43" s="386">
        <v>0</v>
      </c>
      <c r="P43" s="386">
        <v>0</v>
      </c>
      <c r="Q43" s="518">
        <v>0</v>
      </c>
      <c r="R43" s="417">
        <v>2014</v>
      </c>
      <c r="S43" s="418">
        <v>2018</v>
      </c>
    </row>
    <row r="44" spans="2:19" x14ac:dyDescent="0.25">
      <c r="B44" s="634"/>
      <c r="C44" s="634"/>
      <c r="E44" s="141" t="s">
        <v>193</v>
      </c>
      <c r="F44" s="413">
        <v>25</v>
      </c>
      <c r="G44" s="386">
        <v>0</v>
      </c>
      <c r="H44" s="386">
        <v>0</v>
      </c>
      <c r="I44" s="515">
        <v>0</v>
      </c>
      <c r="J44" s="413">
        <v>2000</v>
      </c>
      <c r="K44" s="386">
        <v>0</v>
      </c>
      <c r="L44" s="386">
        <v>0</v>
      </c>
      <c r="M44" s="518">
        <v>0</v>
      </c>
      <c r="N44" s="416">
        <v>2000</v>
      </c>
      <c r="O44" s="386">
        <v>0</v>
      </c>
      <c r="P44" s="386">
        <v>0</v>
      </c>
      <c r="Q44" s="518">
        <v>0</v>
      </c>
      <c r="R44" s="417">
        <v>2014</v>
      </c>
      <c r="S44" s="418">
        <v>2018</v>
      </c>
    </row>
    <row r="45" spans="2:19" x14ac:dyDescent="0.25">
      <c r="B45" s="634"/>
      <c r="C45" s="634"/>
      <c r="E45" s="141" t="s">
        <v>194</v>
      </c>
      <c r="F45" s="413" t="s">
        <v>220</v>
      </c>
      <c r="G45" s="386">
        <v>0</v>
      </c>
      <c r="H45" s="386">
        <v>0</v>
      </c>
      <c r="I45" s="515">
        <v>0</v>
      </c>
      <c r="J45" s="413" t="s">
        <v>220</v>
      </c>
      <c r="K45" s="386">
        <v>0</v>
      </c>
      <c r="L45" s="386">
        <v>0</v>
      </c>
      <c r="M45" s="518">
        <v>0</v>
      </c>
      <c r="N45" s="416" t="s">
        <v>220</v>
      </c>
      <c r="O45" s="386">
        <v>0</v>
      </c>
      <c r="P45" s="386">
        <v>0</v>
      </c>
      <c r="Q45" s="518">
        <v>0</v>
      </c>
      <c r="R45" s="417">
        <v>2014</v>
      </c>
      <c r="S45" s="418">
        <v>2050</v>
      </c>
    </row>
    <row r="46" spans="2:19" x14ac:dyDescent="0.25">
      <c r="B46" s="634"/>
      <c r="C46" s="634"/>
      <c r="E46" s="141" t="s">
        <v>195</v>
      </c>
      <c r="F46" s="413">
        <v>17</v>
      </c>
      <c r="G46" s="386">
        <v>0</v>
      </c>
      <c r="H46" s="386">
        <v>0</v>
      </c>
      <c r="I46" s="515">
        <v>0</v>
      </c>
      <c r="J46" s="413">
        <v>17</v>
      </c>
      <c r="K46" s="386">
        <v>0</v>
      </c>
      <c r="L46" s="386">
        <v>0</v>
      </c>
      <c r="M46" s="518">
        <v>0</v>
      </c>
      <c r="N46" s="416">
        <v>17</v>
      </c>
      <c r="O46" s="386">
        <v>0</v>
      </c>
      <c r="P46" s="386">
        <v>0</v>
      </c>
      <c r="Q46" s="518">
        <v>0</v>
      </c>
      <c r="R46" s="417">
        <v>2014</v>
      </c>
      <c r="S46" s="418">
        <v>2050</v>
      </c>
    </row>
    <row r="47" spans="2:19" x14ac:dyDescent="0.25">
      <c r="B47" s="634"/>
      <c r="C47" s="634"/>
      <c r="E47" s="141" t="s">
        <v>196</v>
      </c>
      <c r="F47" s="413">
        <v>25</v>
      </c>
      <c r="G47" s="386">
        <v>0</v>
      </c>
      <c r="H47" s="386">
        <v>0</v>
      </c>
      <c r="I47" s="515">
        <v>0</v>
      </c>
      <c r="J47" s="413">
        <v>2000</v>
      </c>
      <c r="K47" s="386">
        <v>0</v>
      </c>
      <c r="L47" s="386">
        <v>0</v>
      </c>
      <c r="M47" s="518">
        <v>0</v>
      </c>
      <c r="N47" s="416">
        <v>2000</v>
      </c>
      <c r="O47" s="386">
        <v>0</v>
      </c>
      <c r="P47" s="386">
        <v>0</v>
      </c>
      <c r="Q47" s="518">
        <v>0</v>
      </c>
      <c r="R47" s="417">
        <v>2014</v>
      </c>
      <c r="S47" s="418">
        <v>2014</v>
      </c>
    </row>
    <row r="48" spans="2:19" x14ac:dyDescent="0.25">
      <c r="B48" s="634"/>
      <c r="C48" s="634"/>
      <c r="E48" s="141" t="s">
        <v>197</v>
      </c>
      <c r="F48" s="413">
        <v>50</v>
      </c>
      <c r="G48" s="386">
        <v>0</v>
      </c>
      <c r="H48" s="386">
        <v>0</v>
      </c>
      <c r="I48" s="515">
        <v>0</v>
      </c>
      <c r="J48" s="413">
        <v>3000</v>
      </c>
      <c r="K48" s="386">
        <v>0</v>
      </c>
      <c r="L48" s="386">
        <v>0</v>
      </c>
      <c r="M48" s="518">
        <v>0</v>
      </c>
      <c r="N48" s="416">
        <v>3000</v>
      </c>
      <c r="O48" s="386">
        <v>0</v>
      </c>
      <c r="P48" s="386">
        <v>0</v>
      </c>
      <c r="Q48" s="518">
        <v>0</v>
      </c>
      <c r="R48" s="417">
        <v>2014</v>
      </c>
      <c r="S48" s="418">
        <v>2050</v>
      </c>
    </row>
    <row r="49" spans="2:19" x14ac:dyDescent="0.25">
      <c r="B49" s="634"/>
      <c r="C49" s="634"/>
      <c r="E49" s="141" t="s">
        <v>198</v>
      </c>
      <c r="F49" s="413">
        <v>5000</v>
      </c>
      <c r="G49" s="386">
        <v>0</v>
      </c>
      <c r="H49" s="386">
        <v>0</v>
      </c>
      <c r="I49" s="515">
        <v>0</v>
      </c>
      <c r="J49" s="413">
        <v>5000</v>
      </c>
      <c r="K49" s="386">
        <v>0</v>
      </c>
      <c r="L49" s="386">
        <v>0</v>
      </c>
      <c r="M49" s="518">
        <v>0</v>
      </c>
      <c r="N49" s="416">
        <v>5000</v>
      </c>
      <c r="O49" s="386">
        <v>0</v>
      </c>
      <c r="P49" s="386">
        <v>0</v>
      </c>
      <c r="Q49" s="518">
        <v>0</v>
      </c>
      <c r="R49" s="417">
        <v>2014</v>
      </c>
      <c r="S49" s="418">
        <v>2032</v>
      </c>
    </row>
    <row r="50" spans="2:19" x14ac:dyDescent="0.25">
      <c r="B50" s="634"/>
      <c r="C50" s="634"/>
      <c r="E50" s="141" t="s">
        <v>199</v>
      </c>
      <c r="F50" s="413">
        <v>20</v>
      </c>
      <c r="G50" s="386">
        <v>0</v>
      </c>
      <c r="H50" s="386">
        <v>0</v>
      </c>
      <c r="I50" s="515">
        <v>0</v>
      </c>
      <c r="J50" s="413">
        <v>100</v>
      </c>
      <c r="K50" s="386">
        <v>0</v>
      </c>
      <c r="L50" s="386">
        <v>0</v>
      </c>
      <c r="M50" s="518">
        <v>0</v>
      </c>
      <c r="N50" s="416">
        <v>100</v>
      </c>
      <c r="O50" s="386">
        <v>0</v>
      </c>
      <c r="P50" s="386">
        <v>0</v>
      </c>
      <c r="Q50" s="518">
        <v>0</v>
      </c>
      <c r="R50" s="417">
        <v>2014</v>
      </c>
      <c r="S50" s="418">
        <v>2036</v>
      </c>
    </row>
    <row r="51" spans="2:19" x14ac:dyDescent="0.25">
      <c r="B51" s="634"/>
      <c r="C51" s="634"/>
      <c r="E51" s="141" t="s">
        <v>200</v>
      </c>
      <c r="F51" s="413">
        <v>0</v>
      </c>
      <c r="G51" s="386">
        <v>0</v>
      </c>
      <c r="H51" s="386">
        <v>0</v>
      </c>
      <c r="I51" s="414">
        <v>0</v>
      </c>
      <c r="J51" s="413">
        <v>0</v>
      </c>
      <c r="K51" s="386">
        <v>0</v>
      </c>
      <c r="L51" s="386">
        <v>0</v>
      </c>
      <c r="M51" s="415">
        <v>0</v>
      </c>
      <c r="N51" s="416">
        <v>0</v>
      </c>
      <c r="O51" s="386">
        <v>0</v>
      </c>
      <c r="P51" s="386">
        <v>0</v>
      </c>
      <c r="Q51" s="415">
        <v>0</v>
      </c>
      <c r="R51" s="417">
        <v>2014</v>
      </c>
      <c r="S51" s="418">
        <v>2014</v>
      </c>
    </row>
    <row r="52" spans="2:19" x14ac:dyDescent="0.25">
      <c r="B52" s="634"/>
      <c r="C52" s="634"/>
      <c r="E52" s="141" t="s">
        <v>201</v>
      </c>
      <c r="F52" s="413">
        <v>0</v>
      </c>
      <c r="G52" s="386">
        <v>0</v>
      </c>
      <c r="H52" s="386">
        <v>0</v>
      </c>
      <c r="I52" s="414">
        <v>0</v>
      </c>
      <c r="J52" s="413">
        <v>0</v>
      </c>
      <c r="K52" s="386">
        <v>0</v>
      </c>
      <c r="L52" s="386">
        <v>0</v>
      </c>
      <c r="M52" s="415">
        <v>0</v>
      </c>
      <c r="N52" s="416">
        <v>0</v>
      </c>
      <c r="O52" s="386">
        <v>0</v>
      </c>
      <c r="P52" s="386">
        <v>0</v>
      </c>
      <c r="Q52" s="415">
        <v>0</v>
      </c>
      <c r="R52" s="417">
        <v>2014</v>
      </c>
      <c r="S52" s="418">
        <v>2014</v>
      </c>
    </row>
    <row r="53" spans="2:19" x14ac:dyDescent="0.25">
      <c r="E53" s="141" t="s">
        <v>202</v>
      </c>
      <c r="F53" s="413">
        <v>0</v>
      </c>
      <c r="G53" s="386">
        <v>0</v>
      </c>
      <c r="H53" s="386">
        <v>0</v>
      </c>
      <c r="I53" s="414">
        <v>0</v>
      </c>
      <c r="J53" s="413">
        <v>0</v>
      </c>
      <c r="K53" s="386">
        <v>0</v>
      </c>
      <c r="L53" s="386">
        <v>0</v>
      </c>
      <c r="M53" s="415">
        <v>0</v>
      </c>
      <c r="N53" s="416">
        <v>0</v>
      </c>
      <c r="O53" s="386">
        <v>0</v>
      </c>
      <c r="P53" s="386">
        <v>0</v>
      </c>
      <c r="Q53" s="415">
        <v>0</v>
      </c>
      <c r="R53" s="417">
        <v>2014</v>
      </c>
      <c r="S53" s="418">
        <v>2014</v>
      </c>
    </row>
    <row r="54" spans="2:19" x14ac:dyDescent="0.25">
      <c r="B54" s="635" t="s">
        <v>311</v>
      </c>
      <c r="C54" s="635"/>
      <c r="E54" s="141" t="s">
        <v>203</v>
      </c>
      <c r="F54" s="413">
        <v>25</v>
      </c>
      <c r="G54" s="386">
        <v>0</v>
      </c>
      <c r="H54" s="386">
        <v>0</v>
      </c>
      <c r="I54" s="515">
        <v>0</v>
      </c>
      <c r="J54" s="413">
        <v>2000</v>
      </c>
      <c r="K54" s="386">
        <v>0</v>
      </c>
      <c r="L54" s="386">
        <v>0</v>
      </c>
      <c r="M54" s="518">
        <v>0</v>
      </c>
      <c r="N54" s="416">
        <v>2000</v>
      </c>
      <c r="O54" s="386">
        <v>0</v>
      </c>
      <c r="P54" s="386">
        <v>0</v>
      </c>
      <c r="Q54" s="518">
        <v>0</v>
      </c>
      <c r="R54" s="417">
        <v>2014</v>
      </c>
      <c r="S54" s="418">
        <v>2038</v>
      </c>
    </row>
    <row r="55" spans="2:19" x14ac:dyDescent="0.25">
      <c r="B55" s="635"/>
      <c r="C55" s="635"/>
      <c r="E55" s="141" t="s">
        <v>204</v>
      </c>
      <c r="F55" s="413">
        <v>20</v>
      </c>
      <c r="G55" s="386">
        <v>0</v>
      </c>
      <c r="H55" s="386">
        <v>0</v>
      </c>
      <c r="I55" s="515">
        <v>0</v>
      </c>
      <c r="J55" s="413">
        <v>500</v>
      </c>
      <c r="K55" s="386">
        <v>0</v>
      </c>
      <c r="L55" s="386">
        <v>0</v>
      </c>
      <c r="M55" s="518">
        <v>0</v>
      </c>
      <c r="N55" s="416">
        <v>500</v>
      </c>
      <c r="O55" s="386">
        <v>0</v>
      </c>
      <c r="P55" s="386">
        <v>0</v>
      </c>
      <c r="Q55" s="518">
        <v>0</v>
      </c>
      <c r="R55" s="417">
        <v>2014</v>
      </c>
      <c r="S55" s="418">
        <v>2040</v>
      </c>
    </row>
    <row r="56" spans="2:19" x14ac:dyDescent="0.25">
      <c r="B56" s="635"/>
      <c r="C56" s="635"/>
      <c r="E56" s="141" t="s">
        <v>205</v>
      </c>
      <c r="F56" s="413">
        <v>500</v>
      </c>
      <c r="G56" s="386">
        <v>0</v>
      </c>
      <c r="H56" s="386">
        <v>0</v>
      </c>
      <c r="I56" s="515">
        <v>0</v>
      </c>
      <c r="J56" s="413">
        <v>500</v>
      </c>
      <c r="K56" s="386">
        <v>0</v>
      </c>
      <c r="L56" s="386">
        <v>0</v>
      </c>
      <c r="M56" s="518">
        <v>0</v>
      </c>
      <c r="N56" s="416">
        <v>500</v>
      </c>
      <c r="O56" s="386">
        <v>0</v>
      </c>
      <c r="P56" s="386">
        <v>0</v>
      </c>
      <c r="Q56" s="518">
        <v>0</v>
      </c>
      <c r="R56" s="417">
        <v>2014</v>
      </c>
      <c r="S56" s="418">
        <v>2022</v>
      </c>
    </row>
    <row r="57" spans="2:19" x14ac:dyDescent="0.25">
      <c r="E57" s="141" t="s">
        <v>206</v>
      </c>
      <c r="F57" s="413">
        <v>100</v>
      </c>
      <c r="G57" s="386">
        <v>0</v>
      </c>
      <c r="H57" s="386">
        <v>0</v>
      </c>
      <c r="I57" s="515">
        <v>0</v>
      </c>
      <c r="J57" s="413">
        <v>100</v>
      </c>
      <c r="K57" s="386">
        <v>0</v>
      </c>
      <c r="L57" s="386">
        <v>0</v>
      </c>
      <c r="M57" s="518">
        <v>0</v>
      </c>
      <c r="N57" s="416">
        <v>100</v>
      </c>
      <c r="O57" s="386">
        <v>0</v>
      </c>
      <c r="P57" s="386">
        <v>0</v>
      </c>
      <c r="Q57" s="518">
        <v>0</v>
      </c>
      <c r="R57" s="417">
        <v>2014</v>
      </c>
      <c r="S57" s="418">
        <v>2018</v>
      </c>
    </row>
    <row r="58" spans="2:19" x14ac:dyDescent="0.25">
      <c r="B58" s="630" t="s">
        <v>221</v>
      </c>
      <c r="C58" s="630"/>
      <c r="E58" s="141" t="s">
        <v>207</v>
      </c>
      <c r="F58" s="413">
        <v>20</v>
      </c>
      <c r="G58" s="386">
        <v>0</v>
      </c>
      <c r="H58" s="386">
        <v>0</v>
      </c>
      <c r="I58" s="515">
        <v>0</v>
      </c>
      <c r="J58" s="413">
        <v>20</v>
      </c>
      <c r="K58" s="386">
        <v>0</v>
      </c>
      <c r="L58" s="386">
        <v>0</v>
      </c>
      <c r="M58" s="518">
        <v>0</v>
      </c>
      <c r="N58" s="416">
        <v>20</v>
      </c>
      <c r="O58" s="386">
        <v>0</v>
      </c>
      <c r="P58" s="386">
        <v>0</v>
      </c>
      <c r="Q58" s="518">
        <v>0</v>
      </c>
      <c r="R58" s="417">
        <v>2014</v>
      </c>
      <c r="S58" s="418">
        <v>2050</v>
      </c>
    </row>
    <row r="59" spans="2:19" x14ac:dyDescent="0.25">
      <c r="B59" s="630"/>
      <c r="C59" s="630"/>
      <c r="E59" s="141" t="s">
        <v>208</v>
      </c>
      <c r="F59" s="413">
        <v>25</v>
      </c>
      <c r="G59" s="386">
        <v>0</v>
      </c>
      <c r="H59" s="386">
        <v>0</v>
      </c>
      <c r="I59" s="515">
        <v>0</v>
      </c>
      <c r="J59" s="413">
        <v>500</v>
      </c>
      <c r="K59" s="386">
        <v>0</v>
      </c>
      <c r="L59" s="386">
        <v>0</v>
      </c>
      <c r="M59" s="518">
        <v>0</v>
      </c>
      <c r="N59" s="416">
        <v>2000</v>
      </c>
      <c r="O59" s="386">
        <v>0</v>
      </c>
      <c r="P59" s="386">
        <v>0</v>
      </c>
      <c r="Q59" s="518">
        <v>0</v>
      </c>
      <c r="R59" s="417">
        <v>2014</v>
      </c>
      <c r="S59" s="418">
        <v>2050</v>
      </c>
    </row>
    <row r="60" spans="2:19" ht="13.8" thickBot="1" x14ac:dyDescent="0.3">
      <c r="B60" s="630"/>
      <c r="C60" s="630"/>
      <c r="E60" s="142" t="s">
        <v>209</v>
      </c>
      <c r="F60" s="419">
        <v>25</v>
      </c>
      <c r="G60" s="387">
        <v>0</v>
      </c>
      <c r="H60" s="387">
        <v>0</v>
      </c>
      <c r="I60" s="516">
        <v>0</v>
      </c>
      <c r="J60" s="419">
        <v>25</v>
      </c>
      <c r="K60" s="387">
        <v>0</v>
      </c>
      <c r="L60" s="387">
        <v>0</v>
      </c>
      <c r="M60" s="519">
        <v>0</v>
      </c>
      <c r="N60" s="420">
        <v>25</v>
      </c>
      <c r="O60" s="387">
        <v>0</v>
      </c>
      <c r="P60" s="387">
        <v>0</v>
      </c>
      <c r="Q60" s="519">
        <v>0</v>
      </c>
      <c r="R60" s="421">
        <v>2014</v>
      </c>
      <c r="S60" s="422">
        <v>2050</v>
      </c>
    </row>
    <row r="61" spans="2:19" x14ac:dyDescent="0.25">
      <c r="B61" s="630"/>
      <c r="C61" s="630"/>
      <c r="M61" s="135"/>
    </row>
    <row r="126" spans="2:3" x14ac:dyDescent="0.25">
      <c r="B126" s="143" t="s">
        <v>2</v>
      </c>
      <c r="C126" s="399" t="s">
        <v>310</v>
      </c>
    </row>
    <row r="127" spans="2:3" x14ac:dyDescent="0.25">
      <c r="B127" s="143" t="s">
        <v>222</v>
      </c>
      <c r="C127" s="399" t="s">
        <v>309</v>
      </c>
    </row>
    <row r="128" spans="2:3" x14ac:dyDescent="0.25">
      <c r="B128" s="143" t="s">
        <v>223</v>
      </c>
    </row>
    <row r="129" spans="2:2" x14ac:dyDescent="0.25">
      <c r="B129" s="143" t="s">
        <v>224</v>
      </c>
    </row>
    <row r="130" spans="2:2" x14ac:dyDescent="0.25">
      <c r="B130" s="143" t="s">
        <v>225</v>
      </c>
    </row>
    <row r="133" spans="2:2" x14ac:dyDescent="0.25">
      <c r="B133" s="144">
        <v>2014</v>
      </c>
    </row>
    <row r="134" spans="2:2" x14ac:dyDescent="0.25">
      <c r="B134" s="144">
        <v>2016</v>
      </c>
    </row>
    <row r="135" spans="2:2" x14ac:dyDescent="0.25">
      <c r="B135" s="144">
        <v>2018</v>
      </c>
    </row>
    <row r="136" spans="2:2" x14ac:dyDescent="0.25">
      <c r="B136" s="144">
        <v>2020</v>
      </c>
    </row>
    <row r="137" spans="2:2" x14ac:dyDescent="0.25">
      <c r="B137" s="144">
        <v>2022</v>
      </c>
    </row>
    <row r="138" spans="2:2" x14ac:dyDescent="0.25">
      <c r="B138" s="144">
        <v>2024</v>
      </c>
    </row>
    <row r="139" spans="2:2" x14ac:dyDescent="0.25">
      <c r="B139" s="144">
        <v>2026</v>
      </c>
    </row>
    <row r="140" spans="2:2" x14ac:dyDescent="0.25">
      <c r="B140" s="144">
        <v>2028</v>
      </c>
    </row>
    <row r="141" spans="2:2" x14ac:dyDescent="0.25">
      <c r="B141" s="144">
        <v>2030</v>
      </c>
    </row>
    <row r="142" spans="2:2" x14ac:dyDescent="0.25">
      <c r="B142" s="144">
        <v>2032</v>
      </c>
    </row>
    <row r="143" spans="2:2" x14ac:dyDescent="0.25">
      <c r="B143" s="144">
        <v>2034</v>
      </c>
    </row>
    <row r="144" spans="2:2" x14ac:dyDescent="0.25">
      <c r="B144" s="144">
        <v>2036</v>
      </c>
    </row>
    <row r="145" spans="2:2" x14ac:dyDescent="0.25">
      <c r="B145" s="144">
        <v>2038</v>
      </c>
    </row>
    <row r="146" spans="2:2" x14ac:dyDescent="0.25">
      <c r="B146" s="144">
        <v>2040</v>
      </c>
    </row>
    <row r="147" spans="2:2" x14ac:dyDescent="0.25">
      <c r="B147" s="144">
        <v>2042</v>
      </c>
    </row>
    <row r="148" spans="2:2" x14ac:dyDescent="0.25">
      <c r="B148" s="144">
        <v>2044</v>
      </c>
    </row>
    <row r="149" spans="2:2" x14ac:dyDescent="0.25">
      <c r="B149" s="144">
        <v>2046</v>
      </c>
    </row>
    <row r="150" spans="2:2" x14ac:dyDescent="0.25">
      <c r="B150" s="144">
        <v>2048</v>
      </c>
    </row>
    <row r="151" spans="2:2" x14ac:dyDescent="0.25">
      <c r="B151" s="144">
        <v>2050</v>
      </c>
    </row>
    <row r="154" spans="2:2" x14ac:dyDescent="0.25">
      <c r="B154" s="145" t="b">
        <v>1</v>
      </c>
    </row>
    <row r="155" spans="2:2" x14ac:dyDescent="0.25">
      <c r="B155" s="145" t="b">
        <v>0</v>
      </c>
    </row>
    <row r="167" spans="1:5" x14ac:dyDescent="0.25">
      <c r="A167" s="404"/>
      <c r="B167" s="404" t="s">
        <v>226</v>
      </c>
      <c r="C167" s="404" t="s">
        <v>227</v>
      </c>
      <c r="D167" s="404" t="s">
        <v>228</v>
      </c>
      <c r="E167" s="404"/>
    </row>
    <row r="168" spans="1:5" x14ac:dyDescent="0.25">
      <c r="A168" s="404" t="s">
        <v>149</v>
      </c>
      <c r="B168" s="404">
        <v>25</v>
      </c>
      <c r="C168" s="404">
        <v>25</v>
      </c>
      <c r="D168" s="404">
        <v>25</v>
      </c>
      <c r="E168" s="404">
        <v>2014</v>
      </c>
    </row>
    <row r="169" spans="1:5" x14ac:dyDescent="0.25">
      <c r="A169" s="404" t="s">
        <v>151</v>
      </c>
      <c r="B169" s="404">
        <v>0</v>
      </c>
      <c r="C169" s="404">
        <v>0</v>
      </c>
      <c r="D169" s="404">
        <v>0</v>
      </c>
      <c r="E169" s="404">
        <v>2014</v>
      </c>
    </row>
    <row r="170" spans="1:5" x14ac:dyDescent="0.25">
      <c r="A170" s="404" t="s">
        <v>153</v>
      </c>
      <c r="B170" s="404">
        <v>25</v>
      </c>
      <c r="C170" s="404">
        <v>300</v>
      </c>
      <c r="D170" s="404">
        <v>300</v>
      </c>
      <c r="E170" s="404">
        <v>2050</v>
      </c>
    </row>
    <row r="171" spans="1:5" x14ac:dyDescent="0.25">
      <c r="A171" s="404" t="s">
        <v>155</v>
      </c>
      <c r="B171" s="404" t="s">
        <v>220</v>
      </c>
      <c r="C171" s="404" t="s">
        <v>220</v>
      </c>
      <c r="D171" s="404" t="s">
        <v>220</v>
      </c>
      <c r="E171" s="404">
        <v>2050</v>
      </c>
    </row>
    <row r="172" spans="1:5" x14ac:dyDescent="0.25">
      <c r="A172" s="404" t="s">
        <v>157</v>
      </c>
      <c r="B172" s="404">
        <v>1000</v>
      </c>
      <c r="C172" s="404">
        <v>1000</v>
      </c>
      <c r="D172" s="404">
        <v>1000</v>
      </c>
      <c r="E172" s="404">
        <v>2016</v>
      </c>
    </row>
    <row r="173" spans="1:5" x14ac:dyDescent="0.25">
      <c r="A173" s="404" t="s">
        <v>159</v>
      </c>
      <c r="B173" s="404" t="s">
        <v>220</v>
      </c>
      <c r="C173" s="404" t="s">
        <v>220</v>
      </c>
      <c r="D173" s="404" t="s">
        <v>220</v>
      </c>
      <c r="E173" s="404">
        <v>2050</v>
      </c>
    </row>
    <row r="174" spans="1:5" x14ac:dyDescent="0.25">
      <c r="A174" s="404" t="s">
        <v>161</v>
      </c>
      <c r="B174" s="404">
        <v>2000</v>
      </c>
      <c r="C174" s="404">
        <v>2000</v>
      </c>
      <c r="D174" s="404">
        <v>2000</v>
      </c>
      <c r="E174" s="404">
        <v>2050</v>
      </c>
    </row>
    <row r="175" spans="1:5" x14ac:dyDescent="0.25">
      <c r="A175" s="404" t="s">
        <v>163</v>
      </c>
      <c r="B175" s="404">
        <v>100</v>
      </c>
      <c r="C175" s="404">
        <v>100</v>
      </c>
      <c r="D175" s="404">
        <v>100</v>
      </c>
      <c r="E175" s="404">
        <v>2050</v>
      </c>
    </row>
    <row r="176" spans="1:5" x14ac:dyDescent="0.25">
      <c r="A176" s="404" t="s">
        <v>165</v>
      </c>
      <c r="B176" s="404">
        <v>25</v>
      </c>
      <c r="C176" s="404">
        <v>1500</v>
      </c>
      <c r="D176" s="404">
        <v>1500</v>
      </c>
      <c r="E176" s="404">
        <v>2024</v>
      </c>
    </row>
    <row r="177" spans="1:5" x14ac:dyDescent="0.25">
      <c r="A177" s="404" t="s">
        <v>167</v>
      </c>
      <c r="B177" s="404">
        <v>2000</v>
      </c>
      <c r="C177" s="404">
        <v>2000</v>
      </c>
      <c r="D177" s="404">
        <v>2000</v>
      </c>
      <c r="E177" s="404">
        <v>2050</v>
      </c>
    </row>
    <row r="178" spans="1:5" x14ac:dyDescent="0.25">
      <c r="A178" s="404" t="s">
        <v>169</v>
      </c>
      <c r="B178" s="404">
        <v>10</v>
      </c>
      <c r="C178" s="404">
        <v>100</v>
      </c>
      <c r="D178" s="404">
        <v>100</v>
      </c>
      <c r="E178" s="404">
        <v>2014</v>
      </c>
    </row>
    <row r="179" spans="1:5" x14ac:dyDescent="0.25">
      <c r="A179" s="404" t="s">
        <v>171</v>
      </c>
      <c r="B179" s="404">
        <v>100</v>
      </c>
      <c r="C179" s="404">
        <v>100</v>
      </c>
      <c r="D179" s="404">
        <v>100</v>
      </c>
      <c r="E179" s="404">
        <v>2014</v>
      </c>
    </row>
    <row r="180" spans="1:5" x14ac:dyDescent="0.25">
      <c r="A180" s="404" t="s">
        <v>170</v>
      </c>
      <c r="B180" s="404">
        <v>500</v>
      </c>
      <c r="C180" s="404">
        <v>500</v>
      </c>
      <c r="D180" s="404">
        <v>500</v>
      </c>
      <c r="E180" s="404">
        <v>2050</v>
      </c>
    </row>
    <row r="181" spans="1:5" x14ac:dyDescent="0.25">
      <c r="A181" s="404" t="s">
        <v>172</v>
      </c>
      <c r="B181" s="404">
        <v>0</v>
      </c>
      <c r="C181" s="404">
        <v>0</v>
      </c>
      <c r="D181" s="404">
        <v>0</v>
      </c>
      <c r="E181" s="404">
        <v>2014</v>
      </c>
    </row>
    <row r="182" spans="1:5" x14ac:dyDescent="0.25">
      <c r="A182" s="404" t="s">
        <v>173</v>
      </c>
      <c r="B182" s="404" t="s">
        <v>220</v>
      </c>
      <c r="C182" s="404">
        <v>2000</v>
      </c>
      <c r="D182" s="404">
        <v>2000</v>
      </c>
      <c r="E182" s="404">
        <v>2044</v>
      </c>
    </row>
    <row r="183" spans="1:5" x14ac:dyDescent="0.25">
      <c r="A183" s="404" t="s">
        <v>174</v>
      </c>
      <c r="B183" s="404">
        <v>1000</v>
      </c>
      <c r="C183" s="404">
        <v>1000</v>
      </c>
      <c r="D183" s="404">
        <v>1000</v>
      </c>
      <c r="E183" s="404">
        <v>2042</v>
      </c>
    </row>
    <row r="184" spans="1:5" x14ac:dyDescent="0.25">
      <c r="A184" s="404" t="s">
        <v>175</v>
      </c>
      <c r="B184" s="404">
        <v>25</v>
      </c>
      <c r="C184" s="404">
        <v>200</v>
      </c>
      <c r="D184" s="404">
        <v>200</v>
      </c>
      <c r="E184" s="404">
        <v>2028</v>
      </c>
    </row>
    <row r="185" spans="1:5" x14ac:dyDescent="0.25">
      <c r="A185" s="404" t="s">
        <v>176</v>
      </c>
      <c r="B185" s="404">
        <v>30</v>
      </c>
      <c r="C185" s="404">
        <v>30</v>
      </c>
      <c r="D185" s="404">
        <v>30</v>
      </c>
      <c r="E185" s="404">
        <v>2044</v>
      </c>
    </row>
    <row r="186" spans="1:5" x14ac:dyDescent="0.25">
      <c r="A186" s="404" t="s">
        <v>177</v>
      </c>
      <c r="B186" s="404">
        <v>25</v>
      </c>
      <c r="C186" s="404">
        <v>300</v>
      </c>
      <c r="D186" s="404">
        <v>300</v>
      </c>
      <c r="E186" s="404">
        <v>2020</v>
      </c>
    </row>
    <row r="187" spans="1:5" x14ac:dyDescent="0.25">
      <c r="A187" s="404" t="s">
        <v>178</v>
      </c>
      <c r="B187" s="404">
        <v>2000</v>
      </c>
      <c r="C187" s="404">
        <v>2000</v>
      </c>
      <c r="D187" s="404">
        <v>2000</v>
      </c>
      <c r="E187" s="404">
        <v>2016</v>
      </c>
    </row>
    <row r="188" spans="1:5" x14ac:dyDescent="0.25">
      <c r="A188" s="404" t="s">
        <v>179</v>
      </c>
      <c r="B188" s="404">
        <v>2000</v>
      </c>
      <c r="C188" s="404">
        <v>2000</v>
      </c>
      <c r="D188" s="404">
        <v>2000</v>
      </c>
      <c r="E188" s="404">
        <v>2022</v>
      </c>
    </row>
    <row r="189" spans="1:5" x14ac:dyDescent="0.25">
      <c r="A189" s="404" t="s">
        <v>180</v>
      </c>
      <c r="B189" s="404">
        <v>660</v>
      </c>
      <c r="C189" s="404">
        <v>660</v>
      </c>
      <c r="D189" s="404">
        <v>660</v>
      </c>
      <c r="E189" s="404">
        <v>2020</v>
      </c>
    </row>
    <row r="190" spans="1:5" x14ac:dyDescent="0.25">
      <c r="A190" s="404" t="s">
        <v>181</v>
      </c>
      <c r="B190" s="404">
        <v>150</v>
      </c>
      <c r="C190" s="404">
        <v>150</v>
      </c>
      <c r="D190" s="404">
        <v>150</v>
      </c>
      <c r="E190" s="404">
        <v>2036</v>
      </c>
    </row>
    <row r="191" spans="1:5" x14ac:dyDescent="0.25">
      <c r="A191" s="404" t="s">
        <v>182</v>
      </c>
      <c r="B191" s="404">
        <v>1000</v>
      </c>
      <c r="C191" s="404">
        <v>1000</v>
      </c>
      <c r="D191" s="404">
        <v>1000</v>
      </c>
      <c r="E191" s="404">
        <v>2050</v>
      </c>
    </row>
    <row r="192" spans="1:5" x14ac:dyDescent="0.25">
      <c r="A192" s="404" t="s">
        <v>183</v>
      </c>
      <c r="B192" s="404">
        <v>100</v>
      </c>
      <c r="C192" s="404">
        <v>100</v>
      </c>
      <c r="D192" s="404">
        <v>100</v>
      </c>
      <c r="E192" s="404">
        <v>2020</v>
      </c>
    </row>
    <row r="193" spans="1:5" x14ac:dyDescent="0.25">
      <c r="A193" s="404" t="s">
        <v>184</v>
      </c>
      <c r="B193" s="404">
        <v>0</v>
      </c>
      <c r="C193" s="404">
        <v>0</v>
      </c>
      <c r="D193" s="404">
        <v>0</v>
      </c>
      <c r="E193" s="404">
        <v>2038</v>
      </c>
    </row>
    <row r="194" spans="1:5" x14ac:dyDescent="0.25">
      <c r="A194" s="404" t="s">
        <v>185</v>
      </c>
      <c r="B194" s="404">
        <v>50</v>
      </c>
      <c r="C194" s="404">
        <v>50</v>
      </c>
      <c r="D194" s="404">
        <v>50</v>
      </c>
      <c r="E194" s="404">
        <v>2050</v>
      </c>
    </row>
    <row r="195" spans="1:5" x14ac:dyDescent="0.25">
      <c r="A195" s="404" t="s">
        <v>186</v>
      </c>
      <c r="B195" s="404">
        <v>1000</v>
      </c>
      <c r="C195" s="404">
        <v>1000</v>
      </c>
      <c r="D195" s="404">
        <v>1000</v>
      </c>
      <c r="E195" s="404">
        <v>2050</v>
      </c>
    </row>
    <row r="196" spans="1:5" x14ac:dyDescent="0.25">
      <c r="A196" s="404" t="s">
        <v>187</v>
      </c>
      <c r="B196" s="404">
        <v>100</v>
      </c>
      <c r="C196" s="404">
        <v>100</v>
      </c>
      <c r="D196" s="404">
        <v>100</v>
      </c>
      <c r="E196" s="404">
        <v>2050</v>
      </c>
    </row>
    <row r="197" spans="1:5" x14ac:dyDescent="0.25">
      <c r="A197" s="404" t="s">
        <v>188</v>
      </c>
      <c r="B197" s="404">
        <v>25</v>
      </c>
      <c r="C197" s="404">
        <v>25</v>
      </c>
      <c r="D197" s="404">
        <v>25</v>
      </c>
      <c r="E197" s="404">
        <v>2036</v>
      </c>
    </row>
    <row r="198" spans="1:5" x14ac:dyDescent="0.25">
      <c r="A198" s="404" t="s">
        <v>189</v>
      </c>
      <c r="B198" s="404">
        <v>1000</v>
      </c>
      <c r="C198" s="404">
        <v>1000</v>
      </c>
      <c r="D198" s="404">
        <v>1000</v>
      </c>
      <c r="E198" s="404">
        <v>2028</v>
      </c>
    </row>
    <row r="199" spans="1:5" x14ac:dyDescent="0.25">
      <c r="A199" s="404" t="s">
        <v>190</v>
      </c>
      <c r="B199" s="404" t="s">
        <v>220</v>
      </c>
      <c r="C199" s="404" t="s">
        <v>220</v>
      </c>
      <c r="D199" s="404" t="s">
        <v>220</v>
      </c>
      <c r="E199" s="404">
        <v>2020</v>
      </c>
    </row>
    <row r="200" spans="1:5" x14ac:dyDescent="0.25">
      <c r="A200" s="404" t="s">
        <v>191</v>
      </c>
      <c r="B200" s="404">
        <v>80000</v>
      </c>
      <c r="C200" s="404">
        <v>80000</v>
      </c>
      <c r="D200" s="404">
        <v>80000</v>
      </c>
      <c r="E200" s="404">
        <v>2050</v>
      </c>
    </row>
    <row r="201" spans="1:5" x14ac:dyDescent="0.25">
      <c r="A201" s="404" t="s">
        <v>192</v>
      </c>
      <c r="B201" s="404">
        <v>1000</v>
      </c>
      <c r="C201" s="404">
        <v>1000</v>
      </c>
      <c r="D201" s="404">
        <v>1000</v>
      </c>
      <c r="E201" s="404">
        <v>2018</v>
      </c>
    </row>
    <row r="202" spans="1:5" x14ac:dyDescent="0.25">
      <c r="A202" s="404" t="s">
        <v>193</v>
      </c>
      <c r="B202" s="404">
        <v>25</v>
      </c>
      <c r="C202" s="404">
        <v>2000</v>
      </c>
      <c r="D202" s="404">
        <v>2000</v>
      </c>
      <c r="E202" s="404">
        <v>2018</v>
      </c>
    </row>
    <row r="203" spans="1:5" x14ac:dyDescent="0.25">
      <c r="A203" s="404" t="s">
        <v>194</v>
      </c>
      <c r="B203" s="404" t="s">
        <v>220</v>
      </c>
      <c r="C203" s="404" t="s">
        <v>220</v>
      </c>
      <c r="D203" s="404" t="s">
        <v>220</v>
      </c>
      <c r="E203" s="404">
        <v>2050</v>
      </c>
    </row>
    <row r="204" spans="1:5" x14ac:dyDescent="0.25">
      <c r="A204" s="404" t="s">
        <v>195</v>
      </c>
      <c r="B204" s="404">
        <v>17</v>
      </c>
      <c r="C204" s="404">
        <v>17</v>
      </c>
      <c r="D204" s="404">
        <v>17</v>
      </c>
      <c r="E204" s="404">
        <v>2050</v>
      </c>
    </row>
    <row r="205" spans="1:5" x14ac:dyDescent="0.25">
      <c r="A205" s="404" t="s">
        <v>196</v>
      </c>
      <c r="B205" s="404">
        <v>25</v>
      </c>
      <c r="C205" s="404">
        <v>2000</v>
      </c>
      <c r="D205" s="404">
        <v>2000</v>
      </c>
      <c r="E205" s="404">
        <v>2014</v>
      </c>
    </row>
    <row r="206" spans="1:5" x14ac:dyDescent="0.25">
      <c r="A206" s="404" t="s">
        <v>197</v>
      </c>
      <c r="B206" s="404">
        <v>50</v>
      </c>
      <c r="C206" s="404">
        <v>3000</v>
      </c>
      <c r="D206" s="404">
        <v>3000</v>
      </c>
      <c r="E206" s="404">
        <v>2050</v>
      </c>
    </row>
    <row r="207" spans="1:5" x14ac:dyDescent="0.25">
      <c r="A207" s="404" t="s">
        <v>198</v>
      </c>
      <c r="B207" s="404">
        <v>5000</v>
      </c>
      <c r="C207" s="404">
        <v>5000</v>
      </c>
      <c r="D207" s="404">
        <v>5000</v>
      </c>
      <c r="E207" s="404">
        <v>2032</v>
      </c>
    </row>
    <row r="208" spans="1:5" x14ac:dyDescent="0.25">
      <c r="A208" s="404" t="s">
        <v>199</v>
      </c>
      <c r="B208" s="404">
        <v>20</v>
      </c>
      <c r="C208" s="404">
        <v>100</v>
      </c>
      <c r="D208" s="404">
        <v>100</v>
      </c>
      <c r="E208" s="404">
        <v>2036</v>
      </c>
    </row>
    <row r="209" spans="1:5" x14ac:dyDescent="0.25">
      <c r="A209" s="404" t="s">
        <v>200</v>
      </c>
      <c r="B209" s="404">
        <v>0</v>
      </c>
      <c r="C209" s="404">
        <v>0</v>
      </c>
      <c r="D209" s="404">
        <v>0</v>
      </c>
      <c r="E209" s="404">
        <v>2014</v>
      </c>
    </row>
    <row r="210" spans="1:5" x14ac:dyDescent="0.25">
      <c r="A210" s="404" t="s">
        <v>201</v>
      </c>
      <c r="B210" s="404">
        <v>0</v>
      </c>
      <c r="C210" s="404">
        <v>0</v>
      </c>
      <c r="D210" s="404">
        <v>0</v>
      </c>
      <c r="E210" s="404">
        <v>2014</v>
      </c>
    </row>
    <row r="211" spans="1:5" x14ac:dyDescent="0.25">
      <c r="A211" s="404" t="s">
        <v>202</v>
      </c>
      <c r="B211" s="404">
        <v>0</v>
      </c>
      <c r="C211" s="404">
        <v>0</v>
      </c>
      <c r="D211" s="404">
        <v>0</v>
      </c>
      <c r="E211" s="404">
        <v>2014</v>
      </c>
    </row>
    <row r="212" spans="1:5" x14ac:dyDescent="0.25">
      <c r="A212" s="404" t="s">
        <v>203</v>
      </c>
      <c r="B212" s="404">
        <v>25</v>
      </c>
      <c r="C212" s="404">
        <v>2000</v>
      </c>
      <c r="D212" s="404">
        <v>2000</v>
      </c>
      <c r="E212" s="404">
        <v>2038</v>
      </c>
    </row>
    <row r="213" spans="1:5" x14ac:dyDescent="0.25">
      <c r="A213" s="404" t="s">
        <v>204</v>
      </c>
      <c r="B213" s="404">
        <v>20</v>
      </c>
      <c r="C213" s="404">
        <v>500</v>
      </c>
      <c r="D213" s="404">
        <v>500</v>
      </c>
      <c r="E213" s="404">
        <v>2040</v>
      </c>
    </row>
    <row r="214" spans="1:5" x14ac:dyDescent="0.25">
      <c r="A214" s="404" t="s">
        <v>205</v>
      </c>
      <c r="B214" s="404">
        <v>500</v>
      </c>
      <c r="C214" s="404">
        <v>500</v>
      </c>
      <c r="D214" s="404">
        <v>500</v>
      </c>
      <c r="E214" s="404">
        <v>2022</v>
      </c>
    </row>
    <row r="215" spans="1:5" x14ac:dyDescent="0.25">
      <c r="A215" s="404" t="s">
        <v>206</v>
      </c>
      <c r="B215" s="404">
        <v>100</v>
      </c>
      <c r="C215" s="404">
        <v>100</v>
      </c>
      <c r="D215" s="404">
        <v>100</v>
      </c>
      <c r="E215" s="404">
        <v>2018</v>
      </c>
    </row>
    <row r="216" spans="1:5" x14ac:dyDescent="0.25">
      <c r="A216" s="404" t="s">
        <v>207</v>
      </c>
      <c r="B216" s="404">
        <v>20</v>
      </c>
      <c r="C216" s="404">
        <v>20</v>
      </c>
      <c r="D216" s="404">
        <v>20</v>
      </c>
      <c r="E216" s="404">
        <v>2050</v>
      </c>
    </row>
    <row r="217" spans="1:5" x14ac:dyDescent="0.25">
      <c r="A217" s="404" t="s">
        <v>208</v>
      </c>
      <c r="B217" s="404">
        <v>25</v>
      </c>
      <c r="C217" s="404">
        <v>500</v>
      </c>
      <c r="D217" s="404">
        <v>2000</v>
      </c>
      <c r="E217" s="404">
        <v>2050</v>
      </c>
    </row>
    <row r="218" spans="1:5" x14ac:dyDescent="0.25">
      <c r="A218" s="404" t="s">
        <v>209</v>
      </c>
      <c r="B218" s="404">
        <v>25</v>
      </c>
      <c r="C218" s="404">
        <v>25</v>
      </c>
      <c r="D218" s="404">
        <v>25</v>
      </c>
      <c r="E218" s="404">
        <v>2050</v>
      </c>
    </row>
    <row r="219" spans="1:5" x14ac:dyDescent="0.2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zoomScale="70" zoomScaleNormal="70" zoomScalePageLayoutView="70" workbookViewId="0">
      <selection activeCell="B37" sqref="B37:C43"/>
    </sheetView>
  </sheetViews>
  <sheetFormatPr defaultColWidth="18.5" defaultRowHeight="15.6" x14ac:dyDescent="0.3"/>
  <cols>
    <col min="1" max="1" width="18.5" style="384"/>
    <col min="2" max="2" width="27.296875" style="384" customWidth="1"/>
    <col min="3" max="3" width="33.296875" style="384" customWidth="1"/>
    <col min="4" max="4" width="16.796875" style="384" customWidth="1"/>
    <col min="5" max="5" width="17.69921875" style="384" customWidth="1"/>
    <col min="6" max="16384" width="18.5" style="384"/>
  </cols>
  <sheetData>
    <row r="3" spans="2:15" ht="35.4" x14ac:dyDescent="0.6">
      <c r="B3" s="428" t="s">
        <v>324</v>
      </c>
      <c r="C3" s="264"/>
    </row>
    <row r="7" spans="2:15" ht="35.4" x14ac:dyDescent="0.6">
      <c r="B7" s="429" t="s">
        <v>370</v>
      </c>
    </row>
    <row r="10" spans="2:15" ht="36" thickBot="1" x14ac:dyDescent="0.65">
      <c r="B10" s="639" t="s">
        <v>367</v>
      </c>
      <c r="C10" s="639"/>
      <c r="D10" s="639"/>
      <c r="E10" s="639"/>
      <c r="G10" s="639" t="s">
        <v>368</v>
      </c>
      <c r="H10" s="639"/>
      <c r="I10" s="639"/>
      <c r="J10" s="639"/>
      <c r="L10" s="639" t="s">
        <v>369</v>
      </c>
      <c r="M10" s="639"/>
      <c r="N10" s="639"/>
      <c r="O10" s="639"/>
    </row>
    <row r="11" spans="2:15" ht="25.95" customHeight="1" thickBot="1" x14ac:dyDescent="0.35">
      <c r="B11" s="430"/>
      <c r="C11" s="636" t="s">
        <v>325</v>
      </c>
      <c r="D11" s="637"/>
      <c r="E11" s="638"/>
      <c r="G11" s="430"/>
      <c r="H11" s="636" t="s">
        <v>325</v>
      </c>
      <c r="I11" s="637"/>
      <c r="J11" s="638"/>
      <c r="L11" s="430"/>
      <c r="M11" s="636" t="s">
        <v>325</v>
      </c>
      <c r="N11" s="637"/>
      <c r="O11" s="638"/>
    </row>
    <row r="12" spans="2:15" ht="23.4" thickBot="1" x14ac:dyDescent="0.35">
      <c r="B12" s="433" t="s">
        <v>253</v>
      </c>
      <c r="C12" s="434" t="s">
        <v>147</v>
      </c>
      <c r="D12" s="434" t="s">
        <v>212</v>
      </c>
      <c r="E12" s="435" t="s">
        <v>213</v>
      </c>
      <c r="G12" s="433" t="s">
        <v>253</v>
      </c>
      <c r="H12" s="434" t="s">
        <v>147</v>
      </c>
      <c r="I12" s="434" t="s">
        <v>212</v>
      </c>
      <c r="J12" s="435" t="s">
        <v>213</v>
      </c>
      <c r="L12" s="433" t="s">
        <v>253</v>
      </c>
      <c r="M12" s="434" t="s">
        <v>147</v>
      </c>
      <c r="N12" s="434" t="s">
        <v>212</v>
      </c>
      <c r="O12" s="435" t="s">
        <v>213</v>
      </c>
    </row>
    <row r="13" spans="2:15" ht="22.8" x14ac:dyDescent="0.3">
      <c r="B13" s="431">
        <v>2014</v>
      </c>
      <c r="C13" s="436">
        <v>0.3</v>
      </c>
      <c r="D13" s="436">
        <v>0.3</v>
      </c>
      <c r="E13" s="437">
        <v>0.3</v>
      </c>
      <c r="G13" s="431">
        <v>2014</v>
      </c>
      <c r="H13" s="436">
        <v>0</v>
      </c>
      <c r="I13" s="436">
        <v>0.3</v>
      </c>
      <c r="J13" s="437">
        <v>0.3</v>
      </c>
      <c r="L13" s="431">
        <v>2014</v>
      </c>
      <c r="M13" s="436">
        <v>0.3</v>
      </c>
      <c r="N13" s="436">
        <v>0.3</v>
      </c>
      <c r="O13" s="437">
        <v>0.3</v>
      </c>
    </row>
    <row r="14" spans="2:15" ht="22.8" x14ac:dyDescent="0.3">
      <c r="B14" s="431">
        <v>2016</v>
      </c>
      <c r="C14" s="436">
        <v>0.3</v>
      </c>
      <c r="D14" s="436">
        <v>0.3</v>
      </c>
      <c r="E14" s="437">
        <v>0.3</v>
      </c>
      <c r="G14" s="431">
        <v>2016</v>
      </c>
      <c r="H14" s="436">
        <v>0</v>
      </c>
      <c r="I14" s="436">
        <v>0.3</v>
      </c>
      <c r="J14" s="437">
        <v>0.3</v>
      </c>
      <c r="L14" s="431">
        <v>2016</v>
      </c>
      <c r="M14" s="436">
        <v>0.3</v>
      </c>
      <c r="N14" s="436">
        <v>0.3</v>
      </c>
      <c r="O14" s="437">
        <v>0.3</v>
      </c>
    </row>
    <row r="15" spans="2:15" ht="22.8" x14ac:dyDescent="0.3">
      <c r="B15" s="431">
        <v>2018</v>
      </c>
      <c r="C15" s="436">
        <v>0.3</v>
      </c>
      <c r="D15" s="436">
        <v>0.3</v>
      </c>
      <c r="E15" s="437">
        <v>0.3</v>
      </c>
      <c r="G15" s="431">
        <v>2018</v>
      </c>
      <c r="H15" s="436">
        <v>0</v>
      </c>
      <c r="I15" s="436">
        <v>0.21</v>
      </c>
      <c r="J15" s="437">
        <v>0.21</v>
      </c>
      <c r="L15" s="431">
        <v>2018</v>
      </c>
      <c r="M15" s="436">
        <v>0</v>
      </c>
      <c r="N15" s="436">
        <v>0</v>
      </c>
      <c r="O15" s="437">
        <v>0</v>
      </c>
    </row>
    <row r="16" spans="2:15" ht="22.8" x14ac:dyDescent="0.3">
      <c r="B16" s="431">
        <v>2020</v>
      </c>
      <c r="C16" s="436">
        <v>0.28000000000000003</v>
      </c>
      <c r="D16" s="436">
        <v>0.28000000000000003</v>
      </c>
      <c r="E16" s="437">
        <v>0.28000000000000003</v>
      </c>
      <c r="G16" s="431">
        <v>2020</v>
      </c>
      <c r="H16" s="436">
        <v>0</v>
      </c>
      <c r="I16" s="436">
        <v>0.06</v>
      </c>
      <c r="J16" s="437">
        <v>0.06</v>
      </c>
      <c r="L16" s="431">
        <v>2020</v>
      </c>
      <c r="M16" s="436">
        <v>0</v>
      </c>
      <c r="N16" s="436">
        <v>0</v>
      </c>
      <c r="O16" s="437">
        <v>0</v>
      </c>
    </row>
    <row r="17" spans="2:15" ht="22.8" x14ac:dyDescent="0.3">
      <c r="B17" s="431">
        <v>2022</v>
      </c>
      <c r="C17" s="436">
        <v>0.11</v>
      </c>
      <c r="D17" s="436">
        <v>0.16</v>
      </c>
      <c r="E17" s="437">
        <v>0.16</v>
      </c>
      <c r="G17" s="431">
        <v>2022</v>
      </c>
      <c r="H17" s="436">
        <v>0</v>
      </c>
      <c r="I17" s="436">
        <v>0</v>
      </c>
      <c r="J17" s="437">
        <v>0</v>
      </c>
      <c r="L17" s="431">
        <v>2022</v>
      </c>
      <c r="M17" s="436">
        <v>0</v>
      </c>
      <c r="N17" s="436">
        <v>0</v>
      </c>
      <c r="O17" s="437">
        <v>0</v>
      </c>
    </row>
    <row r="18" spans="2:15" ht="22.8" x14ac:dyDescent="0.3">
      <c r="B18" s="431">
        <v>2024</v>
      </c>
      <c r="C18" s="436">
        <v>0</v>
      </c>
      <c r="D18" s="436">
        <v>0.1</v>
      </c>
      <c r="E18" s="437">
        <v>0.1</v>
      </c>
      <c r="G18" s="431">
        <v>2024</v>
      </c>
      <c r="H18" s="436">
        <v>0</v>
      </c>
      <c r="I18" s="436">
        <v>0</v>
      </c>
      <c r="J18" s="437">
        <v>0</v>
      </c>
      <c r="L18" s="431">
        <v>2024</v>
      </c>
      <c r="M18" s="436">
        <v>0</v>
      </c>
      <c r="N18" s="436">
        <v>0</v>
      </c>
      <c r="O18" s="437">
        <v>0</v>
      </c>
    </row>
    <row r="19" spans="2:15" ht="22.8" x14ac:dyDescent="0.3">
      <c r="B19" s="431">
        <v>2026</v>
      </c>
      <c r="C19" s="436">
        <v>0</v>
      </c>
      <c r="D19" s="436">
        <v>0.1</v>
      </c>
      <c r="E19" s="437">
        <v>0.1</v>
      </c>
      <c r="G19" s="431">
        <v>2026</v>
      </c>
      <c r="H19" s="436">
        <v>0</v>
      </c>
      <c r="I19" s="436">
        <v>0</v>
      </c>
      <c r="J19" s="437">
        <v>0</v>
      </c>
      <c r="L19" s="431">
        <v>2026</v>
      </c>
      <c r="M19" s="436">
        <v>0</v>
      </c>
      <c r="N19" s="436">
        <v>0</v>
      </c>
      <c r="O19" s="437">
        <v>0</v>
      </c>
    </row>
    <row r="20" spans="2:15" ht="22.8" x14ac:dyDescent="0.3">
      <c r="B20" s="431">
        <v>2028</v>
      </c>
      <c r="C20" s="436">
        <v>0</v>
      </c>
      <c r="D20" s="436">
        <v>0.1</v>
      </c>
      <c r="E20" s="437">
        <v>0.1</v>
      </c>
      <c r="G20" s="431">
        <v>2028</v>
      </c>
      <c r="H20" s="436">
        <v>0</v>
      </c>
      <c r="I20" s="436">
        <v>0</v>
      </c>
      <c r="J20" s="437">
        <v>0</v>
      </c>
      <c r="L20" s="431">
        <v>2028</v>
      </c>
      <c r="M20" s="436">
        <v>0</v>
      </c>
      <c r="N20" s="436">
        <v>0</v>
      </c>
      <c r="O20" s="437">
        <v>0</v>
      </c>
    </row>
    <row r="21" spans="2:15" ht="22.8" x14ac:dyDescent="0.3">
      <c r="B21" s="431">
        <v>2030</v>
      </c>
      <c r="C21" s="436">
        <v>0</v>
      </c>
      <c r="D21" s="436">
        <v>0.1</v>
      </c>
      <c r="E21" s="437">
        <v>0.1</v>
      </c>
      <c r="G21" s="431">
        <v>2030</v>
      </c>
      <c r="H21" s="436">
        <v>0</v>
      </c>
      <c r="I21" s="436">
        <v>0</v>
      </c>
      <c r="J21" s="437">
        <v>0</v>
      </c>
      <c r="L21" s="431">
        <v>2030</v>
      </c>
      <c r="M21" s="436">
        <v>0</v>
      </c>
      <c r="N21" s="436">
        <v>0</v>
      </c>
      <c r="O21" s="437">
        <v>0</v>
      </c>
    </row>
    <row r="22" spans="2:15" ht="22.8" x14ac:dyDescent="0.3">
      <c r="B22" s="431">
        <v>2032</v>
      </c>
      <c r="C22" s="436">
        <v>0</v>
      </c>
      <c r="D22" s="436">
        <v>0.1</v>
      </c>
      <c r="E22" s="437">
        <v>0.1</v>
      </c>
      <c r="G22" s="431">
        <v>2032</v>
      </c>
      <c r="H22" s="436">
        <v>0</v>
      </c>
      <c r="I22" s="436">
        <v>0</v>
      </c>
      <c r="J22" s="437">
        <v>0</v>
      </c>
      <c r="L22" s="431">
        <v>2032</v>
      </c>
      <c r="M22" s="436">
        <v>0</v>
      </c>
      <c r="N22" s="436">
        <v>0</v>
      </c>
      <c r="O22" s="437">
        <v>0</v>
      </c>
    </row>
    <row r="23" spans="2:15" ht="22.8" x14ac:dyDescent="0.3">
      <c r="B23" s="431">
        <v>2034</v>
      </c>
      <c r="C23" s="436">
        <v>0</v>
      </c>
      <c r="D23" s="436">
        <v>0.1</v>
      </c>
      <c r="E23" s="437">
        <v>0.1</v>
      </c>
      <c r="G23" s="431">
        <v>2034</v>
      </c>
      <c r="H23" s="436">
        <v>0</v>
      </c>
      <c r="I23" s="436">
        <v>0</v>
      </c>
      <c r="J23" s="437">
        <v>0</v>
      </c>
      <c r="L23" s="431">
        <v>2034</v>
      </c>
      <c r="M23" s="436">
        <v>0</v>
      </c>
      <c r="N23" s="436">
        <v>0</v>
      </c>
      <c r="O23" s="437">
        <v>0</v>
      </c>
    </row>
    <row r="24" spans="2:15" ht="22.8" x14ac:dyDescent="0.3">
      <c r="B24" s="431">
        <v>2036</v>
      </c>
      <c r="C24" s="436">
        <v>0</v>
      </c>
      <c r="D24" s="436">
        <v>0.1</v>
      </c>
      <c r="E24" s="437">
        <v>0.1</v>
      </c>
      <c r="G24" s="431">
        <v>2036</v>
      </c>
      <c r="H24" s="436">
        <v>0</v>
      </c>
      <c r="I24" s="436">
        <v>0</v>
      </c>
      <c r="J24" s="437">
        <v>0</v>
      </c>
      <c r="L24" s="431">
        <v>2036</v>
      </c>
      <c r="M24" s="436">
        <v>0</v>
      </c>
      <c r="N24" s="436">
        <v>0</v>
      </c>
      <c r="O24" s="437">
        <v>0</v>
      </c>
    </row>
    <row r="25" spans="2:15" ht="22.8" x14ac:dyDescent="0.3">
      <c r="B25" s="431">
        <v>2038</v>
      </c>
      <c r="C25" s="436">
        <v>0</v>
      </c>
      <c r="D25" s="436">
        <v>0.1</v>
      </c>
      <c r="E25" s="437">
        <v>0.1</v>
      </c>
      <c r="G25" s="431">
        <v>2038</v>
      </c>
      <c r="H25" s="436">
        <v>0</v>
      </c>
      <c r="I25" s="436">
        <v>0</v>
      </c>
      <c r="J25" s="437">
        <v>0</v>
      </c>
      <c r="L25" s="431">
        <v>2038</v>
      </c>
      <c r="M25" s="436">
        <v>0</v>
      </c>
      <c r="N25" s="436">
        <v>0</v>
      </c>
      <c r="O25" s="437">
        <v>0</v>
      </c>
    </row>
    <row r="26" spans="2:15" ht="22.8" x14ac:dyDescent="0.3">
      <c r="B26" s="431">
        <v>2040</v>
      </c>
      <c r="C26" s="436">
        <v>0</v>
      </c>
      <c r="D26" s="436">
        <v>0.1</v>
      </c>
      <c r="E26" s="437">
        <v>0.1</v>
      </c>
      <c r="G26" s="431">
        <v>2040</v>
      </c>
      <c r="H26" s="436">
        <v>0</v>
      </c>
      <c r="I26" s="436">
        <v>0</v>
      </c>
      <c r="J26" s="437">
        <v>0</v>
      </c>
      <c r="L26" s="431">
        <v>2040</v>
      </c>
      <c r="M26" s="436">
        <v>0</v>
      </c>
      <c r="N26" s="436">
        <v>0</v>
      </c>
      <c r="O26" s="437">
        <v>0</v>
      </c>
    </row>
    <row r="27" spans="2:15" ht="22.8" x14ac:dyDescent="0.3">
      <c r="B27" s="431">
        <v>2042</v>
      </c>
      <c r="C27" s="436">
        <v>0</v>
      </c>
      <c r="D27" s="436">
        <v>0.1</v>
      </c>
      <c r="E27" s="437">
        <v>0.1</v>
      </c>
      <c r="G27" s="431">
        <v>2042</v>
      </c>
      <c r="H27" s="436">
        <v>0</v>
      </c>
      <c r="I27" s="436">
        <v>0</v>
      </c>
      <c r="J27" s="437">
        <v>0</v>
      </c>
      <c r="L27" s="431">
        <v>2042</v>
      </c>
      <c r="M27" s="436">
        <v>0</v>
      </c>
      <c r="N27" s="436">
        <v>0</v>
      </c>
      <c r="O27" s="437">
        <v>0</v>
      </c>
    </row>
    <row r="28" spans="2:15" ht="22.8" x14ac:dyDescent="0.3">
      <c r="B28" s="431">
        <v>2044</v>
      </c>
      <c r="C28" s="436">
        <v>0</v>
      </c>
      <c r="D28" s="436">
        <v>0.1</v>
      </c>
      <c r="E28" s="437">
        <v>0.1</v>
      </c>
      <c r="G28" s="431">
        <v>2044</v>
      </c>
      <c r="H28" s="436">
        <v>0</v>
      </c>
      <c r="I28" s="436">
        <v>0</v>
      </c>
      <c r="J28" s="437">
        <v>0</v>
      </c>
      <c r="L28" s="431">
        <v>2044</v>
      </c>
      <c r="M28" s="436">
        <v>0</v>
      </c>
      <c r="N28" s="436">
        <v>0</v>
      </c>
      <c r="O28" s="437">
        <v>0</v>
      </c>
    </row>
    <row r="29" spans="2:15" ht="22.8" x14ac:dyDescent="0.3">
      <c r="B29" s="431">
        <v>2046</v>
      </c>
      <c r="C29" s="436">
        <v>0</v>
      </c>
      <c r="D29" s="436">
        <v>0.1</v>
      </c>
      <c r="E29" s="437">
        <v>0.1</v>
      </c>
      <c r="G29" s="431">
        <v>2046</v>
      </c>
      <c r="H29" s="436">
        <v>0</v>
      </c>
      <c r="I29" s="436">
        <v>0</v>
      </c>
      <c r="J29" s="437">
        <v>0</v>
      </c>
      <c r="L29" s="431">
        <v>2046</v>
      </c>
      <c r="M29" s="436">
        <v>0</v>
      </c>
      <c r="N29" s="436">
        <v>0</v>
      </c>
      <c r="O29" s="437">
        <v>0</v>
      </c>
    </row>
    <row r="30" spans="2:15" ht="22.8" x14ac:dyDescent="0.3">
      <c r="B30" s="431">
        <v>2048</v>
      </c>
      <c r="C30" s="436">
        <v>0</v>
      </c>
      <c r="D30" s="436">
        <v>0.1</v>
      </c>
      <c r="E30" s="437">
        <v>0.1</v>
      </c>
      <c r="G30" s="431">
        <v>2048</v>
      </c>
      <c r="H30" s="436">
        <v>0</v>
      </c>
      <c r="I30" s="436">
        <v>0</v>
      </c>
      <c r="J30" s="437">
        <v>0</v>
      </c>
      <c r="L30" s="431">
        <v>2048</v>
      </c>
      <c r="M30" s="436">
        <v>0</v>
      </c>
      <c r="N30" s="436">
        <v>0</v>
      </c>
      <c r="O30" s="437">
        <v>0</v>
      </c>
    </row>
    <row r="31" spans="2:15" ht="23.4" thickBot="1" x14ac:dyDescent="0.35">
      <c r="B31" s="432">
        <v>2050</v>
      </c>
      <c r="C31" s="438">
        <v>0</v>
      </c>
      <c r="D31" s="438">
        <v>0.1</v>
      </c>
      <c r="E31" s="439">
        <v>0.1</v>
      </c>
      <c r="G31" s="432">
        <v>2050</v>
      </c>
      <c r="H31" s="438">
        <v>0</v>
      </c>
      <c r="I31" s="438">
        <v>0</v>
      </c>
      <c r="J31" s="439">
        <v>0</v>
      </c>
      <c r="L31" s="432">
        <v>2050</v>
      </c>
      <c r="M31" s="438">
        <v>0</v>
      </c>
      <c r="N31" s="438">
        <v>0</v>
      </c>
      <c r="O31" s="439">
        <v>0</v>
      </c>
    </row>
    <row r="37" spans="2:3" ht="35.4" x14ac:dyDescent="0.6">
      <c r="B37" s="429" t="s">
        <v>371</v>
      </c>
    </row>
    <row r="39" spans="2:3" ht="72" customHeight="1" thickBot="1" x14ac:dyDescent="0.35">
      <c r="B39" s="612" t="s">
        <v>375</v>
      </c>
      <c r="C39" s="612" t="s">
        <v>372</v>
      </c>
    </row>
    <row r="40" spans="2:3" ht="22.8" x14ac:dyDescent="0.4">
      <c r="B40" s="613" t="s">
        <v>373</v>
      </c>
      <c r="C40" s="619">
        <v>42370</v>
      </c>
    </row>
    <row r="41" spans="2:3" ht="22.8" x14ac:dyDescent="0.4">
      <c r="B41" s="615" t="s">
        <v>374</v>
      </c>
      <c r="C41" s="620">
        <v>42370</v>
      </c>
    </row>
    <row r="42" spans="2:3" ht="22.8" x14ac:dyDescent="0.4">
      <c r="B42" s="615" t="s">
        <v>377</v>
      </c>
      <c r="C42" s="620">
        <v>42370</v>
      </c>
    </row>
    <row r="43" spans="2:3" ht="23.4" thickBot="1" x14ac:dyDescent="0.45">
      <c r="B43" s="617" t="s">
        <v>378</v>
      </c>
      <c r="C43" s="621">
        <v>42370</v>
      </c>
    </row>
    <row r="47" spans="2:3" ht="35.4" x14ac:dyDescent="0.6">
      <c r="B47" s="429" t="s">
        <v>379</v>
      </c>
    </row>
    <row r="48" spans="2:3" ht="46.2" thickBot="1" x14ac:dyDescent="0.35">
      <c r="B48" s="612" t="s">
        <v>375</v>
      </c>
      <c r="C48" s="612" t="s">
        <v>376</v>
      </c>
    </row>
    <row r="49" spans="2:3" ht="22.8" x14ac:dyDescent="0.4">
      <c r="B49" s="613" t="s">
        <v>373</v>
      </c>
      <c r="C49" s="614">
        <v>1</v>
      </c>
    </row>
    <row r="50" spans="2:3" ht="22.8" x14ac:dyDescent="0.4">
      <c r="B50" s="615" t="s">
        <v>374</v>
      </c>
      <c r="C50" s="616">
        <v>1</v>
      </c>
    </row>
    <row r="51" spans="2:3" ht="22.8" x14ac:dyDescent="0.4">
      <c r="B51" s="615" t="s">
        <v>377</v>
      </c>
      <c r="C51" s="616">
        <v>1</v>
      </c>
    </row>
    <row r="52" spans="2:3" ht="23.4" thickBot="1" x14ac:dyDescent="0.45">
      <c r="B52" s="617" t="s">
        <v>378</v>
      </c>
      <c r="C52" s="618">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K5" sqref="K5:P5"/>
      <selection pane="bottomLeft" activeCell="K5" sqref="K5:P5"/>
    </sheetView>
  </sheetViews>
  <sheetFormatPr defaultColWidth="8.796875" defaultRowHeight="13.2" x14ac:dyDescent="0.25"/>
  <cols>
    <col min="1" max="2" width="8.796875" style="148"/>
    <col min="3" max="3" width="33.5" style="148" customWidth="1"/>
    <col min="4" max="12" width="8.796875" style="148"/>
    <col min="13" max="13" width="10" style="148" customWidth="1"/>
    <col min="14" max="14" width="8.796875" style="148" customWidth="1"/>
    <col min="15" max="18" width="8.796875" style="148"/>
    <col min="19" max="19" width="26.19921875" style="148" customWidth="1"/>
    <col min="20" max="20" width="7" style="148" bestFit="1" customWidth="1"/>
    <col min="21" max="29" width="8.796875" style="148"/>
    <col min="30" max="60" width="8.796875" style="147"/>
    <col min="61" max="16384" width="8.796875" style="148"/>
  </cols>
  <sheetData>
    <row r="1" spans="1:29" ht="28.2" x14ac:dyDescent="0.5">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x14ac:dyDescent="0.25">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3.4" thickBot="1" x14ac:dyDescent="0.45">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3.4" thickBot="1" x14ac:dyDescent="0.35">
      <c r="A4" s="149"/>
      <c r="B4" s="151" t="s">
        <v>231</v>
      </c>
      <c r="C4" s="149"/>
      <c r="D4" s="149"/>
      <c r="E4" s="149"/>
      <c r="F4" s="149"/>
      <c r="G4" s="149"/>
      <c r="H4" s="149"/>
      <c r="I4" s="149"/>
      <c r="J4" s="149"/>
      <c r="K4" s="388" t="s">
        <v>303</v>
      </c>
      <c r="L4" s="389"/>
      <c r="M4" s="390"/>
      <c r="N4" s="640" t="s">
        <v>340</v>
      </c>
      <c r="O4" s="641"/>
      <c r="P4" s="642"/>
      <c r="Q4" s="149"/>
      <c r="R4" s="152" t="s">
        <v>232</v>
      </c>
      <c r="S4" s="391"/>
      <c r="T4" s="394" t="s">
        <v>226</v>
      </c>
      <c r="U4" s="395" t="s">
        <v>227</v>
      </c>
      <c r="V4" s="396" t="s">
        <v>228</v>
      </c>
      <c r="W4" s="149"/>
      <c r="X4" s="149"/>
      <c r="Y4" s="149"/>
      <c r="Z4" s="149"/>
      <c r="AA4" s="149"/>
      <c r="AB4" s="149"/>
      <c r="AC4" s="147"/>
    </row>
    <row r="5" spans="1:29" ht="23.4" thickBot="1" x14ac:dyDescent="0.3">
      <c r="A5" s="149"/>
      <c r="B5" s="151" t="s">
        <v>233</v>
      </c>
      <c r="C5" s="149"/>
      <c r="D5" s="149"/>
      <c r="E5" s="149"/>
      <c r="F5" s="149"/>
      <c r="G5" s="149"/>
      <c r="H5" s="149"/>
      <c r="I5" s="149"/>
      <c r="J5" s="149"/>
      <c r="K5" s="388" t="s">
        <v>345</v>
      </c>
      <c r="L5" s="149"/>
      <c r="M5" s="149"/>
      <c r="N5" s="149"/>
      <c r="O5" s="640" t="b">
        <v>0</v>
      </c>
      <c r="P5" s="642"/>
      <c r="Q5" s="149"/>
      <c r="R5" s="153" t="s">
        <v>234</v>
      </c>
      <c r="S5" s="154"/>
      <c r="T5" s="157">
        <v>1.1000000238418579</v>
      </c>
      <c r="U5" s="392">
        <v>1.1000000238418579</v>
      </c>
      <c r="V5" s="393">
        <v>1.1000000238418579</v>
      </c>
      <c r="W5" s="149"/>
      <c r="X5" s="149"/>
      <c r="Y5" s="149"/>
      <c r="Z5" s="149"/>
      <c r="AA5" s="149"/>
      <c r="AB5" s="149"/>
      <c r="AC5" s="147"/>
    </row>
    <row r="6" spans="1:29" x14ac:dyDescent="0.25">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8" thickBot="1" x14ac:dyDescent="0.3">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3.4" thickBot="1" x14ac:dyDescent="0.45">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x14ac:dyDescent="0.3">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x14ac:dyDescent="0.25">
      <c r="A10" s="149"/>
      <c r="B10" s="643"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x14ac:dyDescent="0.25">
      <c r="A11" s="149"/>
      <c r="B11" s="644"/>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x14ac:dyDescent="0.25">
      <c r="A12" s="149"/>
      <c r="B12" s="644"/>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x14ac:dyDescent="0.3">
      <c r="A13" s="149"/>
      <c r="B13" s="645"/>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5" x14ac:dyDescent="0.35">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3.4" thickBot="1" x14ac:dyDescent="0.45">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x14ac:dyDescent="0.3">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x14ac:dyDescent="0.25">
      <c r="A17" s="149"/>
      <c r="B17" s="643"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x14ac:dyDescent="0.25">
      <c r="A18" s="149"/>
      <c r="B18" s="644"/>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x14ac:dyDescent="0.25">
      <c r="A19" s="149"/>
      <c r="B19" s="644"/>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x14ac:dyDescent="0.3">
      <c r="A20" s="149"/>
      <c r="B20" s="645"/>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5" x14ac:dyDescent="0.35">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3.4" thickBot="1" x14ac:dyDescent="0.45">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x14ac:dyDescent="0.3">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x14ac:dyDescent="0.25">
      <c r="A24" s="149"/>
      <c r="B24" s="643"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x14ac:dyDescent="0.25">
      <c r="A25" s="149"/>
      <c r="B25" s="644"/>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x14ac:dyDescent="0.25">
      <c r="A26" s="149"/>
      <c r="B26" s="644"/>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x14ac:dyDescent="0.3">
      <c r="A27" s="149"/>
      <c r="B27" s="645"/>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x14ac:dyDescent="0.4">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3.4" thickBot="1" x14ac:dyDescent="0.45">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x14ac:dyDescent="0.25">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6" x14ac:dyDescent="0.2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8" thickBot="1" x14ac:dyDescent="0.3">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x14ac:dyDescent="0.25">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x14ac:dyDescent="0.25">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6.2" x14ac:dyDescent="0.3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5" x14ac:dyDescent="0.35">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5" x14ac:dyDescent="0.25">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5" x14ac:dyDescent="0.35">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x14ac:dyDescent="0.25">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x14ac:dyDescent="0.25">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x14ac:dyDescent="0.25">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x14ac:dyDescent="0.25">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x14ac:dyDescent="0.25">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x14ac:dyDescent="0.25">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x14ac:dyDescent="0.25">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x14ac:dyDescent="0.25">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x14ac:dyDescent="0.25">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x14ac:dyDescent="0.25">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x14ac:dyDescent="0.25">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x14ac:dyDescent="0.25">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x14ac:dyDescent="0.25">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x14ac:dyDescent="0.25">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x14ac:dyDescent="0.25">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x14ac:dyDescent="0.25">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x14ac:dyDescent="0.25">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x14ac:dyDescent="0.2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x14ac:dyDescent="0.25">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x14ac:dyDescent="0.2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x14ac:dyDescent="0.2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x14ac:dyDescent="0.25">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x14ac:dyDescent="0.25">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x14ac:dyDescent="0.25">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x14ac:dyDescent="0.25">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x14ac:dyDescent="0.25">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x14ac:dyDescent="0.25">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x14ac:dyDescent="0.25">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x14ac:dyDescent="0.25">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x14ac:dyDescent="0.25">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x14ac:dyDescent="0.25">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x14ac:dyDescent="0.25">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x14ac:dyDescent="0.25">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x14ac:dyDescent="0.25">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x14ac:dyDescent="0.25">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x14ac:dyDescent="0.25">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x14ac:dyDescent="0.25">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x14ac:dyDescent="0.2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x14ac:dyDescent="0.2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x14ac:dyDescent="0.2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x14ac:dyDescent="0.2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x14ac:dyDescent="0.25">
      <c r="B80" s="147"/>
      <c r="C80" s="147"/>
      <c r="D80" s="147"/>
      <c r="E80" s="147"/>
      <c r="F80" s="147"/>
      <c r="G80" s="147"/>
      <c r="H80" s="147"/>
      <c r="I80" s="147"/>
      <c r="J80" s="147"/>
      <c r="K80" s="147"/>
      <c r="L80" s="147"/>
      <c r="M80" s="147"/>
      <c r="N80" s="147"/>
      <c r="O80" s="147"/>
      <c r="P80" s="147"/>
      <c r="Q80" s="147"/>
      <c r="R80" s="147"/>
      <c r="S80" s="147"/>
      <c r="T80" s="147"/>
      <c r="U80" s="147"/>
      <c r="V80" s="147"/>
    </row>
    <row r="81" spans="2:22" x14ac:dyDescent="0.25">
      <c r="B81" s="147"/>
      <c r="C81" s="147"/>
      <c r="D81" s="147"/>
      <c r="E81" s="147"/>
      <c r="F81" s="147"/>
      <c r="G81" s="147"/>
      <c r="H81" s="147"/>
      <c r="I81" s="147"/>
      <c r="J81" s="147"/>
      <c r="K81" s="147"/>
      <c r="L81" s="147"/>
      <c r="M81" s="147"/>
      <c r="N81" s="147"/>
      <c r="O81" s="147"/>
      <c r="P81" s="147"/>
      <c r="Q81" s="147"/>
      <c r="R81" s="147"/>
      <c r="S81" s="147"/>
      <c r="T81" s="147"/>
      <c r="U81" s="147"/>
      <c r="V81" s="147"/>
    </row>
    <row r="82" spans="2:22" x14ac:dyDescent="0.25">
      <c r="B82" s="147"/>
      <c r="C82" s="147"/>
      <c r="D82" s="147"/>
      <c r="E82" s="147"/>
      <c r="F82" s="147"/>
      <c r="G82" s="147"/>
      <c r="H82" s="147"/>
      <c r="I82" s="147"/>
      <c r="J82" s="147"/>
      <c r="K82" s="147"/>
      <c r="L82" s="147"/>
      <c r="M82" s="147"/>
      <c r="N82" s="147"/>
      <c r="O82" s="147"/>
      <c r="P82" s="147"/>
      <c r="Q82" s="147"/>
      <c r="R82" s="147"/>
      <c r="S82" s="147"/>
      <c r="T82" s="147"/>
      <c r="U82" s="147"/>
      <c r="V82" s="147"/>
    </row>
    <row r="83" spans="2:22" x14ac:dyDescent="0.25">
      <c r="B83" s="147"/>
      <c r="C83" s="147"/>
      <c r="D83" s="147"/>
      <c r="E83" s="147"/>
      <c r="F83" s="147"/>
      <c r="G83" s="147"/>
      <c r="H83" s="147"/>
      <c r="I83" s="147"/>
      <c r="J83" s="147"/>
      <c r="K83" s="147"/>
      <c r="L83" s="147"/>
      <c r="M83" s="147"/>
      <c r="N83" s="147"/>
      <c r="O83" s="147"/>
      <c r="P83" s="147"/>
      <c r="Q83" s="147"/>
      <c r="R83" s="147"/>
      <c r="S83" s="147"/>
      <c r="T83" s="147"/>
      <c r="U83" s="147"/>
      <c r="V83" s="147"/>
    </row>
    <row r="84" spans="2:22" x14ac:dyDescent="0.25">
      <c r="B84" s="147"/>
      <c r="C84" s="147"/>
      <c r="D84" s="147"/>
      <c r="E84" s="147"/>
      <c r="F84" s="147"/>
      <c r="G84" s="147"/>
      <c r="H84" s="147"/>
      <c r="I84" s="147"/>
      <c r="J84" s="147"/>
      <c r="K84" s="147"/>
      <c r="L84" s="147"/>
      <c r="M84" s="147"/>
      <c r="N84" s="147"/>
      <c r="O84" s="147"/>
      <c r="P84" s="147"/>
      <c r="Q84" s="147"/>
      <c r="R84" s="147"/>
      <c r="S84" s="147"/>
      <c r="T84" s="147"/>
      <c r="U84" s="147"/>
      <c r="V84" s="147"/>
    </row>
    <row r="85" spans="2:22" x14ac:dyDescent="0.25">
      <c r="B85" s="147"/>
      <c r="C85" s="147"/>
      <c r="D85" s="147"/>
      <c r="E85" s="147"/>
      <c r="F85" s="147"/>
      <c r="G85" s="147"/>
      <c r="H85" s="147"/>
      <c r="I85" s="147"/>
      <c r="J85" s="147"/>
      <c r="K85" s="147"/>
      <c r="L85" s="147"/>
      <c r="M85" s="147"/>
      <c r="N85" s="147"/>
      <c r="O85" s="147"/>
      <c r="P85" s="147"/>
      <c r="Q85" s="147"/>
      <c r="R85" s="147"/>
      <c r="S85" s="147"/>
      <c r="T85" s="147"/>
      <c r="U85" s="147"/>
      <c r="V85" s="147"/>
    </row>
    <row r="86" spans="2:22" x14ac:dyDescent="0.25">
      <c r="B86" s="147"/>
      <c r="C86" s="147"/>
      <c r="D86" s="147"/>
      <c r="E86" s="147"/>
      <c r="F86" s="147"/>
      <c r="G86" s="147"/>
      <c r="H86" s="147"/>
      <c r="I86" s="147"/>
      <c r="J86" s="147"/>
      <c r="K86" s="147"/>
      <c r="L86" s="147"/>
      <c r="M86" s="147"/>
      <c r="N86" s="147"/>
      <c r="O86" s="147"/>
      <c r="P86" s="147"/>
      <c r="Q86" s="147"/>
      <c r="R86" s="147"/>
      <c r="S86" s="147"/>
      <c r="T86" s="147"/>
      <c r="U86" s="147"/>
      <c r="V86" s="147"/>
    </row>
    <row r="87" spans="2:22" x14ac:dyDescent="0.25">
      <c r="B87" s="147"/>
      <c r="C87" s="147"/>
      <c r="D87" s="147"/>
      <c r="E87" s="147"/>
      <c r="F87" s="147"/>
      <c r="G87" s="147"/>
      <c r="H87" s="147"/>
      <c r="I87" s="147"/>
      <c r="J87" s="147"/>
      <c r="K87" s="147"/>
      <c r="L87" s="147"/>
      <c r="M87" s="147"/>
      <c r="N87" s="147"/>
      <c r="O87" s="147"/>
      <c r="P87" s="147"/>
      <c r="Q87" s="147"/>
      <c r="R87" s="147"/>
      <c r="S87" s="147"/>
      <c r="T87" s="147"/>
      <c r="U87" s="147"/>
      <c r="V87" s="147"/>
    </row>
    <row r="88" spans="2:22" x14ac:dyDescent="0.25">
      <c r="B88" s="147"/>
      <c r="C88" s="147"/>
      <c r="D88" s="147"/>
      <c r="E88" s="147"/>
      <c r="F88" s="147"/>
      <c r="G88" s="147"/>
      <c r="H88" s="147"/>
      <c r="I88" s="147"/>
      <c r="J88" s="147"/>
      <c r="K88" s="147"/>
      <c r="L88" s="147"/>
      <c r="M88" s="147"/>
      <c r="N88" s="147"/>
      <c r="O88" s="147"/>
      <c r="P88" s="147"/>
      <c r="Q88" s="147"/>
      <c r="R88" s="147"/>
      <c r="S88" s="147"/>
      <c r="T88" s="147"/>
      <c r="U88" s="147"/>
      <c r="V88" s="147"/>
    </row>
    <row r="89" spans="2:22" x14ac:dyDescent="0.25">
      <c r="B89" s="147"/>
      <c r="C89" s="147"/>
      <c r="D89" s="147"/>
      <c r="E89" s="147"/>
      <c r="F89" s="147"/>
      <c r="G89" s="147"/>
      <c r="H89" s="147"/>
      <c r="I89" s="147"/>
      <c r="J89" s="147"/>
      <c r="K89" s="147"/>
      <c r="L89" s="147"/>
      <c r="M89" s="147"/>
      <c r="N89" s="147"/>
      <c r="O89" s="147"/>
      <c r="P89" s="147"/>
      <c r="Q89" s="147"/>
      <c r="R89" s="147"/>
      <c r="S89" s="147"/>
      <c r="T89" s="147"/>
      <c r="U89" s="147"/>
      <c r="V89" s="147"/>
    </row>
    <row r="157" spans="4:6" x14ac:dyDescent="0.25">
      <c r="D157" s="520" t="s">
        <v>338</v>
      </c>
      <c r="F157" s="520" t="b">
        <v>1</v>
      </c>
    </row>
    <row r="158" spans="4:6" x14ac:dyDescent="0.25">
      <c r="D158" s="520" t="s">
        <v>339</v>
      </c>
      <c r="F158" s="520" t="b">
        <v>0</v>
      </c>
    </row>
    <row r="159" spans="4:6" x14ac:dyDescent="0.25">
      <c r="D159" s="520" t="s">
        <v>340</v>
      </c>
    </row>
    <row r="160" spans="4:6" x14ac:dyDescent="0.25">
      <c r="D160" s="520" t="s">
        <v>304</v>
      </c>
    </row>
    <row r="161" spans="4:4" x14ac:dyDescent="0.25">
      <c r="D161" s="520"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K5" sqref="K5:P5"/>
    </sheetView>
  </sheetViews>
  <sheetFormatPr defaultColWidth="8.796875" defaultRowHeight="13.2" x14ac:dyDescent="0.25"/>
  <cols>
    <col min="1" max="1" width="3.5" style="84" customWidth="1"/>
    <col min="2" max="2" width="30" style="84" customWidth="1"/>
    <col min="3" max="3" width="20.5" style="84" customWidth="1"/>
    <col min="4" max="4" width="21" style="84" customWidth="1"/>
    <col min="5" max="5" width="8.796875" style="84"/>
    <col min="6" max="14" width="6.296875" style="84" bestFit="1" customWidth="1"/>
    <col min="15" max="15" width="8.796875" style="84"/>
    <col min="16" max="16" width="7.19921875" style="84" customWidth="1"/>
    <col min="17" max="19" width="6.296875" style="84" bestFit="1" customWidth="1"/>
    <col min="20" max="20" width="7.5" style="84" customWidth="1"/>
    <col min="21" max="21" width="6.296875" style="84" bestFit="1" customWidth="1"/>
    <col min="22" max="28" width="4.5" style="84" bestFit="1" customWidth="1"/>
    <col min="29" max="16384" width="8.796875" style="84"/>
  </cols>
  <sheetData>
    <row r="2" spans="2:32" ht="27.6" x14ac:dyDescent="0.45">
      <c r="B2" s="224" t="s">
        <v>245</v>
      </c>
    </row>
    <row r="3" spans="2:32" ht="15.6" x14ac:dyDescent="0.3">
      <c r="P3" s="384"/>
      <c r="Q3" s="384"/>
      <c r="R3" s="384"/>
      <c r="S3" s="384"/>
      <c r="T3" s="384"/>
      <c r="U3" s="384"/>
    </row>
    <row r="4" spans="2:32" ht="15.6" x14ac:dyDescent="0.3">
      <c r="P4" s="384"/>
      <c r="Q4" s="384"/>
      <c r="R4" s="384"/>
      <c r="S4" s="384"/>
      <c r="T4" s="384"/>
      <c r="U4" s="384"/>
    </row>
    <row r="5" spans="2:32" ht="13.8" thickBot="1" x14ac:dyDescent="0.3"/>
    <row r="6" spans="2:32" ht="13.05" customHeight="1" thickBot="1" x14ac:dyDescent="0.3">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646" t="s">
        <v>246</v>
      </c>
      <c r="Y6" s="646"/>
      <c r="Z6" s="646"/>
      <c r="AA6" s="646"/>
      <c r="AB6" s="646"/>
      <c r="AC6" s="646"/>
      <c r="AD6" s="646"/>
      <c r="AE6" s="646"/>
      <c r="AF6" s="646"/>
    </row>
    <row r="7" spans="2:32" ht="12" customHeight="1" x14ac:dyDescent="0.25">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646"/>
      <c r="Y7" s="646"/>
      <c r="Z7" s="646"/>
      <c r="AA7" s="646"/>
      <c r="AB7" s="646"/>
      <c r="AC7" s="646"/>
      <c r="AD7" s="646"/>
      <c r="AE7" s="646"/>
      <c r="AF7" s="646"/>
    </row>
    <row r="8" spans="2:32" x14ac:dyDescent="0.25">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646"/>
      <c r="Y8" s="646"/>
      <c r="Z8" s="646"/>
      <c r="AA8" s="646"/>
      <c r="AB8" s="646"/>
      <c r="AC8" s="646"/>
      <c r="AD8" s="646"/>
      <c r="AE8" s="646"/>
      <c r="AF8" s="646"/>
    </row>
    <row r="9" spans="2:32" ht="13.8" thickBot="1" x14ac:dyDescent="0.3">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646"/>
      <c r="Y9" s="646"/>
      <c r="Z9" s="646"/>
      <c r="AA9" s="646"/>
      <c r="AB9" s="646"/>
      <c r="AC9" s="646"/>
      <c r="AD9" s="646"/>
      <c r="AE9" s="646"/>
      <c r="AF9" s="646"/>
    </row>
    <row r="10" spans="2:32" ht="12.75" customHeight="1" x14ac:dyDescent="0.25">
      <c r="X10" s="646"/>
      <c r="Y10" s="646"/>
      <c r="Z10" s="646"/>
      <c r="AA10" s="646"/>
      <c r="AB10" s="646"/>
      <c r="AC10" s="646"/>
      <c r="AD10" s="646"/>
      <c r="AE10" s="646"/>
      <c r="AF10" s="646"/>
    </row>
    <row r="11" spans="2:32" x14ac:dyDescent="0.25">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2.8" x14ac:dyDescent="0.4">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8" thickBot="1" x14ac:dyDescent="0.3"/>
    <row r="14" spans="2:32" ht="16.2" thickBot="1" x14ac:dyDescent="0.35">
      <c r="B14" s="229" t="s">
        <v>251</v>
      </c>
      <c r="C14" s="242">
        <v>5.0000000000000001E-3</v>
      </c>
    </row>
    <row r="17" spans="2:28" x14ac:dyDescent="0.25">
      <c r="B17" s="241" t="s">
        <v>252</v>
      </c>
    </row>
    <row r="18" spans="2:28" ht="13.8" thickBot="1" x14ac:dyDescent="0.3"/>
    <row r="19" spans="2:28" x14ac:dyDescent="0.25">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8" thickBot="1" x14ac:dyDescent="0.3">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1.95" customHeight="1" x14ac:dyDescent="0.4">
      <c r="B23" s="134" t="s">
        <v>255</v>
      </c>
    </row>
    <row r="24" spans="2:28" ht="31.8" thickBot="1" x14ac:dyDescent="0.35">
      <c r="C24" s="249" t="s">
        <v>256</v>
      </c>
      <c r="D24" s="249" t="s">
        <v>257</v>
      </c>
      <c r="F24" s="647" t="s">
        <v>258</v>
      </c>
      <c r="G24" s="647"/>
      <c r="H24" s="647"/>
      <c r="I24" s="647"/>
      <c r="J24" s="647"/>
    </row>
    <row r="25" spans="2:28" ht="16.05" customHeight="1" x14ac:dyDescent="0.3">
      <c r="B25" s="250" t="s">
        <v>147</v>
      </c>
      <c r="C25" s="251">
        <v>0.95</v>
      </c>
      <c r="D25" s="252">
        <v>0.5</v>
      </c>
      <c r="F25" s="647"/>
      <c r="G25" s="647"/>
      <c r="H25" s="647"/>
      <c r="I25" s="647"/>
      <c r="J25" s="647"/>
    </row>
    <row r="26" spans="2:28" ht="15.6" x14ac:dyDescent="0.3">
      <c r="B26" s="253" t="s">
        <v>212</v>
      </c>
      <c r="C26" s="254">
        <v>0.95</v>
      </c>
      <c r="D26" s="255">
        <v>0.5</v>
      </c>
      <c r="F26" s="647"/>
      <c r="G26" s="647"/>
      <c r="H26" s="647"/>
      <c r="I26" s="647"/>
      <c r="J26" s="647"/>
    </row>
    <row r="27" spans="2:28" ht="16.2" thickBot="1" x14ac:dyDescent="0.35">
      <c r="B27" s="256" t="s">
        <v>213</v>
      </c>
      <c r="C27" s="257">
        <v>0.95</v>
      </c>
      <c r="D27" s="258">
        <v>0.5</v>
      </c>
      <c r="F27" s="647"/>
      <c r="G27" s="647"/>
      <c r="H27" s="647"/>
      <c r="I27" s="647"/>
      <c r="J27" s="647"/>
    </row>
    <row r="28" spans="2:28" x14ac:dyDescent="0.25">
      <c r="F28" s="259"/>
      <c r="G28" s="259"/>
      <c r="H28" s="259"/>
      <c r="I28" s="259"/>
    </row>
    <row r="30" spans="2:28" ht="13.8" thickBot="1" x14ac:dyDescent="0.3"/>
    <row r="31" spans="2:28" ht="21.6" thickBot="1" x14ac:dyDescent="0.45">
      <c r="B31" s="134" t="s">
        <v>313</v>
      </c>
      <c r="D31" s="408" t="s">
        <v>316</v>
      </c>
    </row>
    <row r="35" spans="4:4" x14ac:dyDescent="0.25">
      <c r="D35" s="259"/>
    </row>
    <row r="101" spans="3:3" x14ac:dyDescent="0.25">
      <c r="C101" s="84" t="s">
        <v>314</v>
      </c>
    </row>
    <row r="102" spans="3:3" x14ac:dyDescent="0.25">
      <c r="C102" s="84" t="s">
        <v>315</v>
      </c>
    </row>
    <row r="103" spans="3:3" x14ac:dyDescent="0.25">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K5" sqref="K5:P5"/>
    </sheetView>
  </sheetViews>
  <sheetFormatPr defaultColWidth="9.19921875" defaultRowHeight="15" x14ac:dyDescent="0.35"/>
  <cols>
    <col min="1" max="2" width="4.5" style="49" customWidth="1"/>
    <col min="3" max="3" width="6" style="49" bestFit="1" customWidth="1"/>
    <col min="4" max="16" width="15" style="49" customWidth="1"/>
    <col min="17" max="17" width="17.296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0" t="s">
        <v>147</v>
      </c>
      <c r="C5" s="654" t="s">
        <v>253</v>
      </c>
      <c r="D5" s="656" t="s">
        <v>333</v>
      </c>
      <c r="E5" s="657"/>
      <c r="F5" s="657"/>
      <c r="G5" s="657"/>
      <c r="H5" s="658"/>
      <c r="I5" s="656" t="s">
        <v>336</v>
      </c>
      <c r="J5" s="657"/>
      <c r="K5" s="657"/>
      <c r="L5" s="657"/>
      <c r="M5" s="65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1"/>
      <c r="C6" s="655"/>
      <c r="D6" s="479" t="s">
        <v>261</v>
      </c>
      <c r="E6" s="480" t="s">
        <v>332</v>
      </c>
      <c r="F6" s="480" t="s">
        <v>262</v>
      </c>
      <c r="G6" s="480" t="s">
        <v>263</v>
      </c>
      <c r="H6" s="481" t="s">
        <v>264</v>
      </c>
      <c r="I6" s="480" t="s">
        <v>334</v>
      </c>
      <c r="J6" s="480" t="s">
        <v>335</v>
      </c>
      <c r="K6" s="480" t="s">
        <v>262</v>
      </c>
      <c r="L6" s="480" t="s">
        <v>263</v>
      </c>
      <c r="M6" s="481"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2"/>
      <c r="C7" s="467">
        <v>2014</v>
      </c>
      <c r="D7" s="468">
        <v>15</v>
      </c>
      <c r="E7" s="508">
        <v>0.05</v>
      </c>
      <c r="F7" s="469">
        <v>0.2</v>
      </c>
      <c r="G7" s="469">
        <v>0.1</v>
      </c>
      <c r="H7" s="482">
        <v>0.33</v>
      </c>
      <c r="I7" s="470">
        <v>20</v>
      </c>
      <c r="J7" s="508">
        <v>7.0000000000000007E-2</v>
      </c>
      <c r="K7" s="469">
        <v>0</v>
      </c>
      <c r="L7" s="469">
        <v>0.1</v>
      </c>
      <c r="M7" s="471">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2"/>
      <c r="C8" s="472">
        <v>2016</v>
      </c>
      <c r="D8" s="463">
        <v>15</v>
      </c>
      <c r="E8" s="509">
        <v>0.05</v>
      </c>
      <c r="F8" s="464">
        <v>0.2</v>
      </c>
      <c r="G8" s="464">
        <v>0.1</v>
      </c>
      <c r="H8" s="466">
        <v>0.33</v>
      </c>
      <c r="I8" s="465">
        <v>20</v>
      </c>
      <c r="J8" s="509">
        <v>7.0000000000000007E-2</v>
      </c>
      <c r="K8" s="464">
        <v>0</v>
      </c>
      <c r="L8" s="464">
        <v>0.1</v>
      </c>
      <c r="M8" s="473">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2"/>
      <c r="C9" s="472">
        <v>2018</v>
      </c>
      <c r="D9" s="463">
        <v>15</v>
      </c>
      <c r="E9" s="509">
        <v>0.05</v>
      </c>
      <c r="F9" s="464">
        <v>0.2</v>
      </c>
      <c r="G9" s="464">
        <v>0.1</v>
      </c>
      <c r="H9" s="466">
        <v>0.33</v>
      </c>
      <c r="I9" s="465">
        <v>20</v>
      </c>
      <c r="J9" s="509">
        <v>7.0000000000000007E-2</v>
      </c>
      <c r="K9" s="464">
        <v>0</v>
      </c>
      <c r="L9" s="464">
        <v>0.1</v>
      </c>
      <c r="M9" s="473">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2"/>
      <c r="C10" s="472">
        <v>2020</v>
      </c>
      <c r="D10" s="463">
        <v>15</v>
      </c>
      <c r="E10" s="509">
        <v>0.05</v>
      </c>
      <c r="F10" s="464">
        <v>0.2</v>
      </c>
      <c r="G10" s="464">
        <v>0.1</v>
      </c>
      <c r="H10" s="466">
        <v>0.33</v>
      </c>
      <c r="I10" s="465">
        <v>20</v>
      </c>
      <c r="J10" s="509">
        <v>7.0000000000000007E-2</v>
      </c>
      <c r="K10" s="464">
        <v>0</v>
      </c>
      <c r="L10" s="464">
        <v>0.1</v>
      </c>
      <c r="M10" s="473">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2"/>
      <c r="C11" s="472">
        <v>2022</v>
      </c>
      <c r="D11" s="463">
        <v>15</v>
      </c>
      <c r="E11" s="509">
        <v>0.05</v>
      </c>
      <c r="F11" s="464">
        <v>0.2</v>
      </c>
      <c r="G11" s="464">
        <v>0.1</v>
      </c>
      <c r="H11" s="466">
        <v>0.33</v>
      </c>
      <c r="I11" s="465">
        <v>20</v>
      </c>
      <c r="J11" s="509">
        <v>7.0000000000000007E-2</v>
      </c>
      <c r="K11" s="464">
        <v>0</v>
      </c>
      <c r="L11" s="464">
        <v>0.1</v>
      </c>
      <c r="M11" s="473">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2"/>
      <c r="C12" s="472">
        <v>2024</v>
      </c>
      <c r="D12" s="463">
        <v>15</v>
      </c>
      <c r="E12" s="509">
        <v>0.05</v>
      </c>
      <c r="F12" s="464">
        <v>0.2</v>
      </c>
      <c r="G12" s="464">
        <v>0.1</v>
      </c>
      <c r="H12" s="466">
        <v>0.33</v>
      </c>
      <c r="I12" s="465">
        <v>20</v>
      </c>
      <c r="J12" s="509">
        <v>7.0000000000000007E-2</v>
      </c>
      <c r="K12" s="464">
        <v>0</v>
      </c>
      <c r="L12" s="464">
        <v>0.1</v>
      </c>
      <c r="M12" s="473">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2"/>
      <c r="C13" s="472">
        <v>2026</v>
      </c>
      <c r="D13" s="463">
        <v>15</v>
      </c>
      <c r="E13" s="509">
        <v>0.05</v>
      </c>
      <c r="F13" s="464">
        <v>0.2</v>
      </c>
      <c r="G13" s="464">
        <v>0.1</v>
      </c>
      <c r="H13" s="466">
        <v>0.33</v>
      </c>
      <c r="I13" s="465">
        <v>20</v>
      </c>
      <c r="J13" s="509">
        <v>7.0000000000000007E-2</v>
      </c>
      <c r="K13" s="464">
        <v>0</v>
      </c>
      <c r="L13" s="464">
        <v>0.1</v>
      </c>
      <c r="M13" s="473">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2"/>
      <c r="C14" s="472">
        <v>2028</v>
      </c>
      <c r="D14" s="463">
        <v>15</v>
      </c>
      <c r="E14" s="509">
        <v>0.05</v>
      </c>
      <c r="F14" s="464">
        <v>0.2</v>
      </c>
      <c r="G14" s="464">
        <v>0.1</v>
      </c>
      <c r="H14" s="466">
        <v>0.33</v>
      </c>
      <c r="I14" s="465">
        <v>20</v>
      </c>
      <c r="J14" s="509">
        <v>7.0000000000000007E-2</v>
      </c>
      <c r="K14" s="464">
        <v>0</v>
      </c>
      <c r="L14" s="464">
        <v>0.1</v>
      </c>
      <c r="M14" s="473">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2"/>
      <c r="C15" s="472">
        <v>2030</v>
      </c>
      <c r="D15" s="463">
        <v>15</v>
      </c>
      <c r="E15" s="509">
        <v>0.05</v>
      </c>
      <c r="F15" s="464">
        <v>0.2</v>
      </c>
      <c r="G15" s="464">
        <v>0.1</v>
      </c>
      <c r="H15" s="466">
        <v>0.33</v>
      </c>
      <c r="I15" s="465">
        <v>20</v>
      </c>
      <c r="J15" s="509">
        <v>7.0000000000000007E-2</v>
      </c>
      <c r="K15" s="464">
        <v>0</v>
      </c>
      <c r="L15" s="464">
        <v>0.1</v>
      </c>
      <c r="M15" s="473">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2"/>
      <c r="C16" s="472">
        <v>2032</v>
      </c>
      <c r="D16" s="463">
        <v>15</v>
      </c>
      <c r="E16" s="509">
        <v>0.05</v>
      </c>
      <c r="F16" s="464">
        <v>0.2</v>
      </c>
      <c r="G16" s="464">
        <v>0.1</v>
      </c>
      <c r="H16" s="466">
        <v>0.33</v>
      </c>
      <c r="I16" s="465">
        <v>20</v>
      </c>
      <c r="J16" s="509">
        <v>7.0000000000000007E-2</v>
      </c>
      <c r="K16" s="464">
        <v>0</v>
      </c>
      <c r="L16" s="464">
        <v>0.1</v>
      </c>
      <c r="M16" s="473">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2"/>
      <c r="C17" s="472">
        <v>2034</v>
      </c>
      <c r="D17" s="463">
        <v>15</v>
      </c>
      <c r="E17" s="509">
        <v>0.05</v>
      </c>
      <c r="F17" s="464">
        <v>0.2</v>
      </c>
      <c r="G17" s="464">
        <v>0.1</v>
      </c>
      <c r="H17" s="466">
        <v>0.33</v>
      </c>
      <c r="I17" s="465">
        <v>20</v>
      </c>
      <c r="J17" s="509">
        <v>7.0000000000000007E-2</v>
      </c>
      <c r="K17" s="464">
        <v>0</v>
      </c>
      <c r="L17" s="464">
        <v>0.1</v>
      </c>
      <c r="M17" s="473">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2"/>
      <c r="C18" s="472">
        <v>2036</v>
      </c>
      <c r="D18" s="463">
        <v>15</v>
      </c>
      <c r="E18" s="509">
        <v>0.05</v>
      </c>
      <c r="F18" s="464">
        <v>0.2</v>
      </c>
      <c r="G18" s="464">
        <v>0.1</v>
      </c>
      <c r="H18" s="466">
        <v>0.33</v>
      </c>
      <c r="I18" s="465">
        <v>20</v>
      </c>
      <c r="J18" s="509">
        <v>7.0000000000000007E-2</v>
      </c>
      <c r="K18" s="464">
        <v>0</v>
      </c>
      <c r="L18" s="464">
        <v>0.1</v>
      </c>
      <c r="M18" s="473">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2"/>
      <c r="C19" s="472">
        <v>2038</v>
      </c>
      <c r="D19" s="463">
        <v>15</v>
      </c>
      <c r="E19" s="509">
        <v>0.05</v>
      </c>
      <c r="F19" s="464">
        <v>0.2</v>
      </c>
      <c r="G19" s="464">
        <v>0.1</v>
      </c>
      <c r="H19" s="466">
        <v>0.33</v>
      </c>
      <c r="I19" s="465">
        <v>20</v>
      </c>
      <c r="J19" s="509">
        <v>7.0000000000000007E-2</v>
      </c>
      <c r="K19" s="464">
        <v>0</v>
      </c>
      <c r="L19" s="464">
        <v>0.1</v>
      </c>
      <c r="M19" s="473">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2"/>
      <c r="C20" s="472">
        <v>2040</v>
      </c>
      <c r="D20" s="463">
        <v>15</v>
      </c>
      <c r="E20" s="509">
        <v>0.05</v>
      </c>
      <c r="F20" s="464">
        <v>0.2</v>
      </c>
      <c r="G20" s="464">
        <v>0.1</v>
      </c>
      <c r="H20" s="466">
        <v>0.33</v>
      </c>
      <c r="I20" s="465">
        <v>20</v>
      </c>
      <c r="J20" s="509">
        <v>7.0000000000000007E-2</v>
      </c>
      <c r="K20" s="464">
        <v>0</v>
      </c>
      <c r="L20" s="464">
        <v>0.1</v>
      </c>
      <c r="M20" s="473">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2"/>
      <c r="C21" s="472">
        <v>2042</v>
      </c>
      <c r="D21" s="463">
        <v>15</v>
      </c>
      <c r="E21" s="509">
        <v>0.05</v>
      </c>
      <c r="F21" s="464">
        <v>0.2</v>
      </c>
      <c r="G21" s="464">
        <v>0.1</v>
      </c>
      <c r="H21" s="466">
        <v>0.33</v>
      </c>
      <c r="I21" s="465">
        <v>20</v>
      </c>
      <c r="J21" s="509">
        <v>7.0000000000000007E-2</v>
      </c>
      <c r="K21" s="464">
        <v>0</v>
      </c>
      <c r="L21" s="464">
        <v>0.1</v>
      </c>
      <c r="M21" s="473">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2"/>
      <c r="C22" s="472">
        <v>2044</v>
      </c>
      <c r="D22" s="463">
        <v>15</v>
      </c>
      <c r="E22" s="509">
        <v>0.05</v>
      </c>
      <c r="F22" s="464">
        <v>0.2</v>
      </c>
      <c r="G22" s="464">
        <v>0.1</v>
      </c>
      <c r="H22" s="466">
        <v>0.33</v>
      </c>
      <c r="I22" s="465">
        <v>20</v>
      </c>
      <c r="J22" s="509">
        <v>7.0000000000000007E-2</v>
      </c>
      <c r="K22" s="464">
        <v>0</v>
      </c>
      <c r="L22" s="464">
        <v>0.1</v>
      </c>
      <c r="M22" s="473">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2"/>
      <c r="C23" s="472">
        <v>2046</v>
      </c>
      <c r="D23" s="463">
        <v>15</v>
      </c>
      <c r="E23" s="509">
        <v>0.05</v>
      </c>
      <c r="F23" s="464">
        <v>0.2</v>
      </c>
      <c r="G23" s="464">
        <v>0.1</v>
      </c>
      <c r="H23" s="466">
        <v>0.33</v>
      </c>
      <c r="I23" s="465">
        <v>20</v>
      </c>
      <c r="J23" s="509">
        <v>7.0000000000000007E-2</v>
      </c>
      <c r="K23" s="464">
        <v>0</v>
      </c>
      <c r="L23" s="464">
        <v>0.1</v>
      </c>
      <c r="M23" s="473">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2"/>
      <c r="C24" s="472">
        <v>2048</v>
      </c>
      <c r="D24" s="463">
        <v>15</v>
      </c>
      <c r="E24" s="509">
        <v>0.05</v>
      </c>
      <c r="F24" s="464">
        <v>0.2</v>
      </c>
      <c r="G24" s="464">
        <v>0.1</v>
      </c>
      <c r="H24" s="466">
        <v>0.33</v>
      </c>
      <c r="I24" s="465">
        <v>20</v>
      </c>
      <c r="J24" s="509">
        <v>7.0000000000000007E-2</v>
      </c>
      <c r="K24" s="464">
        <v>0</v>
      </c>
      <c r="L24" s="464">
        <v>0.1</v>
      </c>
      <c r="M24" s="473">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3"/>
      <c r="C25" s="474">
        <v>2050</v>
      </c>
      <c r="D25" s="475">
        <v>15</v>
      </c>
      <c r="E25" s="510">
        <v>0.05</v>
      </c>
      <c r="F25" s="476">
        <v>0.2</v>
      </c>
      <c r="G25" s="476">
        <v>0.1</v>
      </c>
      <c r="H25" s="483">
        <v>0.33</v>
      </c>
      <c r="I25" s="477">
        <v>20</v>
      </c>
      <c r="J25" s="510">
        <v>7.0000000000000007E-2</v>
      </c>
      <c r="K25" s="476">
        <v>0</v>
      </c>
      <c r="L25" s="476">
        <v>0.1</v>
      </c>
      <c r="M25" s="478">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3"/>
      <c r="R27" s="648" t="s">
        <v>260</v>
      </c>
      <c r="S27" s="648"/>
      <c r="T27" s="648"/>
      <c r="U27" s="648"/>
      <c r="V27" s="648"/>
      <c r="W27" s="648"/>
      <c r="X27" s="648"/>
      <c r="Y27" s="648"/>
      <c r="Z27" s="648"/>
      <c r="AA27" s="648"/>
      <c r="AB27" s="648"/>
      <c r="AC27" s="648"/>
      <c r="AD27" s="648"/>
      <c r="AE27" s="648"/>
      <c r="AF27" s="648"/>
      <c r="AG27" s="648"/>
      <c r="AH27" s="648"/>
      <c r="AI27" s="648"/>
      <c r="AJ27" s="649"/>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600000000000001" thickBot="1" x14ac:dyDescent="0.35">
      <c r="B28" s="650" t="s">
        <v>212</v>
      </c>
      <c r="C28" s="654" t="s">
        <v>253</v>
      </c>
      <c r="D28" s="656" t="s">
        <v>333</v>
      </c>
      <c r="E28" s="657"/>
      <c r="F28" s="657"/>
      <c r="G28" s="657"/>
      <c r="H28" s="657"/>
      <c r="I28" s="658"/>
      <c r="J28" s="656" t="s">
        <v>336</v>
      </c>
      <c r="K28" s="657"/>
      <c r="L28" s="657"/>
      <c r="M28" s="657"/>
      <c r="N28" s="657"/>
      <c r="O28" s="658"/>
      <c r="Q28" s="541"/>
      <c r="R28" s="659" t="s">
        <v>349</v>
      </c>
      <c r="S28" s="660"/>
      <c r="T28" s="660"/>
      <c r="U28" s="660"/>
      <c r="V28" s="660"/>
      <c r="W28" s="660"/>
      <c r="X28" s="660"/>
      <c r="Y28" s="660"/>
      <c r="Z28" s="660"/>
      <c r="AA28" s="660"/>
      <c r="AB28" s="660"/>
      <c r="AC28" s="660"/>
      <c r="AD28" s="660"/>
      <c r="AE28" s="660"/>
      <c r="AF28" s="660"/>
      <c r="AG28" s="660"/>
      <c r="AH28" s="660"/>
      <c r="AI28" s="660"/>
      <c r="AJ28" s="661"/>
    </row>
    <row r="29" spans="1:84" s="384" customFormat="1" ht="54.6" thickBot="1" x14ac:dyDescent="0.35">
      <c r="B29" s="651"/>
      <c r="C29" s="655"/>
      <c r="D29" s="495" t="s">
        <v>261</v>
      </c>
      <c r="E29" s="496" t="s">
        <v>332</v>
      </c>
      <c r="F29" s="496" t="s">
        <v>262</v>
      </c>
      <c r="G29" s="496" t="s">
        <v>263</v>
      </c>
      <c r="H29" s="497" t="s">
        <v>264</v>
      </c>
      <c r="I29" s="498" t="s">
        <v>337</v>
      </c>
      <c r="J29" s="479" t="s">
        <v>334</v>
      </c>
      <c r="K29" s="480" t="s">
        <v>335</v>
      </c>
      <c r="L29" s="480" t="s">
        <v>262</v>
      </c>
      <c r="M29" s="480" t="s">
        <v>263</v>
      </c>
      <c r="N29" s="490" t="s">
        <v>264</v>
      </c>
      <c r="O29" s="498" t="s">
        <v>337</v>
      </c>
      <c r="Q29" s="542" t="s">
        <v>348</v>
      </c>
      <c r="R29" s="551">
        <v>2014</v>
      </c>
      <c r="S29" s="552">
        <v>2016</v>
      </c>
      <c r="T29" s="552">
        <v>2018</v>
      </c>
      <c r="U29" s="552">
        <v>2020</v>
      </c>
      <c r="V29" s="552">
        <v>2022</v>
      </c>
      <c r="W29" s="552">
        <v>2024</v>
      </c>
      <c r="X29" s="552">
        <v>2026</v>
      </c>
      <c r="Y29" s="552">
        <v>2028</v>
      </c>
      <c r="Z29" s="552">
        <v>2030</v>
      </c>
      <c r="AA29" s="552">
        <v>2032</v>
      </c>
      <c r="AB29" s="552">
        <v>2034</v>
      </c>
      <c r="AC29" s="552">
        <v>2036</v>
      </c>
      <c r="AD29" s="552">
        <v>2038</v>
      </c>
      <c r="AE29" s="552">
        <v>2040</v>
      </c>
      <c r="AF29" s="552">
        <v>2042</v>
      </c>
      <c r="AG29" s="552">
        <v>2044</v>
      </c>
      <c r="AH29" s="552">
        <v>2046</v>
      </c>
      <c r="AI29" s="552">
        <v>2048</v>
      </c>
      <c r="AJ29" s="553">
        <v>2050</v>
      </c>
    </row>
    <row r="30" spans="1:84" s="384" customFormat="1" ht="22.05" customHeight="1" x14ac:dyDescent="0.3">
      <c r="B30" s="652"/>
      <c r="C30" s="467">
        <v>2014</v>
      </c>
      <c r="D30" s="484">
        <v>20</v>
      </c>
      <c r="E30" s="505">
        <v>5.2499999999999998E-2</v>
      </c>
      <c r="F30" s="485">
        <v>0.2</v>
      </c>
      <c r="G30" s="485">
        <v>0.12</v>
      </c>
      <c r="H30" s="491">
        <v>0.35</v>
      </c>
      <c r="I30" s="499">
        <v>25</v>
      </c>
      <c r="J30" s="468">
        <v>20</v>
      </c>
      <c r="K30" s="508">
        <v>7.0000000000000007E-2</v>
      </c>
      <c r="L30" s="469">
        <v>0</v>
      </c>
      <c r="M30" s="469">
        <v>0.1</v>
      </c>
      <c r="N30" s="491">
        <v>0.35</v>
      </c>
      <c r="O30" s="501">
        <v>25</v>
      </c>
      <c r="Q30" s="504">
        <v>1</v>
      </c>
      <c r="R30" s="548">
        <v>0.6</v>
      </c>
      <c r="S30" s="548">
        <v>0.6</v>
      </c>
      <c r="T30" s="548">
        <v>0.6</v>
      </c>
      <c r="U30" s="548">
        <v>0.56000000000000005</v>
      </c>
      <c r="V30" s="548">
        <v>0.32</v>
      </c>
      <c r="W30" s="548">
        <v>0.2</v>
      </c>
      <c r="X30" s="548">
        <v>0.2</v>
      </c>
      <c r="Y30" s="548">
        <v>0.2</v>
      </c>
      <c r="Z30" s="548">
        <v>0.2</v>
      </c>
      <c r="AA30" s="548">
        <v>0.2</v>
      </c>
      <c r="AB30" s="548">
        <v>0.2</v>
      </c>
      <c r="AC30" s="548">
        <v>0.2</v>
      </c>
      <c r="AD30" s="548">
        <v>0.2</v>
      </c>
      <c r="AE30" s="548">
        <v>0.2</v>
      </c>
      <c r="AF30" s="548">
        <v>0.2</v>
      </c>
      <c r="AG30" s="548">
        <v>0.2</v>
      </c>
      <c r="AH30" s="548">
        <v>0.2</v>
      </c>
      <c r="AI30" s="548">
        <v>0.2</v>
      </c>
      <c r="AJ30" s="549">
        <v>0.2</v>
      </c>
    </row>
    <row r="31" spans="1:84" s="384" customFormat="1" ht="17.25" customHeight="1" x14ac:dyDescent="0.3">
      <c r="B31" s="652"/>
      <c r="C31" s="472">
        <v>2016</v>
      </c>
      <c r="D31" s="486">
        <v>20</v>
      </c>
      <c r="E31" s="506">
        <v>5.2499999999999998E-2</v>
      </c>
      <c r="F31" s="487">
        <v>0.2</v>
      </c>
      <c r="G31" s="487">
        <v>0.12</v>
      </c>
      <c r="H31" s="492">
        <v>0.35</v>
      </c>
      <c r="I31" s="494">
        <v>25</v>
      </c>
      <c r="J31" s="463">
        <v>20</v>
      </c>
      <c r="K31" s="509">
        <v>7.0000000000000007E-2</v>
      </c>
      <c r="L31" s="464">
        <v>0</v>
      </c>
      <c r="M31" s="464">
        <v>0.1</v>
      </c>
      <c r="N31" s="492">
        <v>0.35</v>
      </c>
      <c r="O31" s="502">
        <v>25</v>
      </c>
      <c r="Q31" s="504">
        <v>2</v>
      </c>
      <c r="R31" s="548">
        <v>0.16</v>
      </c>
      <c r="S31" s="548">
        <v>0.16</v>
      </c>
      <c r="T31" s="548">
        <v>0.16</v>
      </c>
      <c r="U31" s="548">
        <v>0.17599999999999999</v>
      </c>
      <c r="V31" s="548">
        <v>0.27200000000000002</v>
      </c>
      <c r="W31" s="548">
        <v>0.32</v>
      </c>
      <c r="X31" s="548">
        <v>0.32</v>
      </c>
      <c r="Y31" s="548">
        <v>0.32</v>
      </c>
      <c r="Z31" s="548">
        <v>0.32</v>
      </c>
      <c r="AA31" s="548">
        <v>0.32</v>
      </c>
      <c r="AB31" s="548">
        <v>0.32</v>
      </c>
      <c r="AC31" s="548">
        <v>0.32</v>
      </c>
      <c r="AD31" s="548">
        <v>0.32</v>
      </c>
      <c r="AE31" s="548">
        <v>0.32</v>
      </c>
      <c r="AF31" s="548">
        <v>0.32</v>
      </c>
      <c r="AG31" s="548">
        <v>0.32</v>
      </c>
      <c r="AH31" s="548">
        <v>0.32</v>
      </c>
      <c r="AI31" s="548">
        <v>0.32</v>
      </c>
      <c r="AJ31" s="549">
        <v>0.32</v>
      </c>
    </row>
    <row r="32" spans="1:84" s="384" customFormat="1" ht="15.6" x14ac:dyDescent="0.3">
      <c r="B32" s="652"/>
      <c r="C32" s="472">
        <v>2018</v>
      </c>
      <c r="D32" s="486">
        <v>20</v>
      </c>
      <c r="E32" s="506">
        <v>5.2499999999999998E-2</v>
      </c>
      <c r="F32" s="487">
        <v>0.2</v>
      </c>
      <c r="G32" s="487">
        <v>0.12</v>
      </c>
      <c r="H32" s="492">
        <v>0.35</v>
      </c>
      <c r="I32" s="494">
        <v>25</v>
      </c>
      <c r="J32" s="463">
        <v>20</v>
      </c>
      <c r="K32" s="509">
        <v>7.0000000000000007E-2</v>
      </c>
      <c r="L32" s="464">
        <v>0</v>
      </c>
      <c r="M32" s="464">
        <v>0.1</v>
      </c>
      <c r="N32" s="492">
        <v>0.35</v>
      </c>
      <c r="O32" s="502">
        <v>25</v>
      </c>
      <c r="Q32" s="504">
        <v>3</v>
      </c>
      <c r="R32" s="548">
        <v>9.6000000000000002E-2</v>
      </c>
      <c r="S32" s="548">
        <v>9.6000000000000002E-2</v>
      </c>
      <c r="T32" s="548">
        <v>9.6000000000000002E-2</v>
      </c>
      <c r="U32" s="548">
        <v>0.1056</v>
      </c>
      <c r="V32" s="548">
        <v>0.16320000000000001</v>
      </c>
      <c r="W32" s="548">
        <v>0.192</v>
      </c>
      <c r="X32" s="548">
        <v>0.192</v>
      </c>
      <c r="Y32" s="548">
        <v>0.192</v>
      </c>
      <c r="Z32" s="548">
        <v>0.192</v>
      </c>
      <c r="AA32" s="548">
        <v>0.192</v>
      </c>
      <c r="AB32" s="548">
        <v>0.192</v>
      </c>
      <c r="AC32" s="548">
        <v>0.192</v>
      </c>
      <c r="AD32" s="548">
        <v>0.192</v>
      </c>
      <c r="AE32" s="548">
        <v>0.192</v>
      </c>
      <c r="AF32" s="548">
        <v>0.192</v>
      </c>
      <c r="AG32" s="548">
        <v>0.192</v>
      </c>
      <c r="AH32" s="548">
        <v>0.192</v>
      </c>
      <c r="AI32" s="548">
        <v>0.192</v>
      </c>
      <c r="AJ32" s="549">
        <v>0.192</v>
      </c>
    </row>
    <row r="33" spans="2:36" s="384" customFormat="1" ht="15.6" x14ac:dyDescent="0.3">
      <c r="B33" s="652"/>
      <c r="C33" s="472">
        <v>2020</v>
      </c>
      <c r="D33" s="486">
        <v>20</v>
      </c>
      <c r="E33" s="506">
        <v>5.2499999999999998E-2</v>
      </c>
      <c r="F33" s="487">
        <v>0.2</v>
      </c>
      <c r="G33" s="487">
        <v>0.12</v>
      </c>
      <c r="H33" s="492">
        <v>0.35</v>
      </c>
      <c r="I33" s="494">
        <v>25</v>
      </c>
      <c r="J33" s="463">
        <v>20</v>
      </c>
      <c r="K33" s="509">
        <v>7.0000000000000007E-2</v>
      </c>
      <c r="L33" s="464">
        <v>0</v>
      </c>
      <c r="M33" s="464">
        <v>0.1</v>
      </c>
      <c r="N33" s="492">
        <v>0.35</v>
      </c>
      <c r="O33" s="502">
        <v>25</v>
      </c>
      <c r="Q33" s="504">
        <v>4</v>
      </c>
      <c r="R33" s="548">
        <v>5.7599999999999998E-2</v>
      </c>
      <c r="S33" s="548">
        <v>5.7599999999999998E-2</v>
      </c>
      <c r="T33" s="548">
        <v>5.7599999999999998E-2</v>
      </c>
      <c r="U33" s="548">
        <v>6.336E-2</v>
      </c>
      <c r="V33" s="548">
        <v>9.7919999999999993E-2</v>
      </c>
      <c r="W33" s="548">
        <v>0.1152</v>
      </c>
      <c r="X33" s="548">
        <v>0.1152</v>
      </c>
      <c r="Y33" s="548">
        <v>0.1152</v>
      </c>
      <c r="Z33" s="548">
        <v>0.1152</v>
      </c>
      <c r="AA33" s="548">
        <v>0.1152</v>
      </c>
      <c r="AB33" s="548">
        <v>0.1152</v>
      </c>
      <c r="AC33" s="548">
        <v>0.1152</v>
      </c>
      <c r="AD33" s="548">
        <v>0.1152</v>
      </c>
      <c r="AE33" s="548">
        <v>0.1152</v>
      </c>
      <c r="AF33" s="548">
        <v>0.1152</v>
      </c>
      <c r="AG33" s="548">
        <v>0.1152</v>
      </c>
      <c r="AH33" s="548">
        <v>0.1152</v>
      </c>
      <c r="AI33" s="548">
        <v>0.1152</v>
      </c>
      <c r="AJ33" s="549">
        <v>0.1152</v>
      </c>
    </row>
    <row r="34" spans="2:36" s="384" customFormat="1" ht="15.6" x14ac:dyDescent="0.3">
      <c r="B34" s="652"/>
      <c r="C34" s="472">
        <v>2022</v>
      </c>
      <c r="D34" s="486">
        <v>20</v>
      </c>
      <c r="E34" s="506">
        <v>5.2499999999999998E-2</v>
      </c>
      <c r="F34" s="487">
        <v>0.2</v>
      </c>
      <c r="G34" s="487">
        <v>0.12</v>
      </c>
      <c r="H34" s="492">
        <v>0.35</v>
      </c>
      <c r="I34" s="494">
        <v>25</v>
      </c>
      <c r="J34" s="463">
        <v>20</v>
      </c>
      <c r="K34" s="509">
        <v>7.0000000000000007E-2</v>
      </c>
      <c r="L34" s="464">
        <v>0</v>
      </c>
      <c r="M34" s="464">
        <v>0.1</v>
      </c>
      <c r="N34" s="492">
        <v>0.35</v>
      </c>
      <c r="O34" s="502">
        <v>25</v>
      </c>
      <c r="Q34" s="504">
        <v>5</v>
      </c>
      <c r="R34" s="548">
        <v>5.7599999999999998E-2</v>
      </c>
      <c r="S34" s="548">
        <v>5.7599999999999998E-2</v>
      </c>
      <c r="T34" s="548">
        <v>5.7599999999999998E-2</v>
      </c>
      <c r="U34" s="548">
        <v>6.336E-2</v>
      </c>
      <c r="V34" s="548">
        <v>9.7919999999999993E-2</v>
      </c>
      <c r="W34" s="548">
        <v>0.1152</v>
      </c>
      <c r="X34" s="548">
        <v>0.1152</v>
      </c>
      <c r="Y34" s="548">
        <v>0.1152</v>
      </c>
      <c r="Z34" s="548">
        <v>0.1152</v>
      </c>
      <c r="AA34" s="548">
        <v>0.1152</v>
      </c>
      <c r="AB34" s="548">
        <v>0.1152</v>
      </c>
      <c r="AC34" s="548">
        <v>0.1152</v>
      </c>
      <c r="AD34" s="548">
        <v>0.1152</v>
      </c>
      <c r="AE34" s="548">
        <v>0.1152</v>
      </c>
      <c r="AF34" s="548">
        <v>0.1152</v>
      </c>
      <c r="AG34" s="548">
        <v>0.1152</v>
      </c>
      <c r="AH34" s="548">
        <v>0.1152</v>
      </c>
      <c r="AI34" s="548">
        <v>0.1152</v>
      </c>
      <c r="AJ34" s="549">
        <v>0.1152</v>
      </c>
    </row>
    <row r="35" spans="2:36" s="384" customFormat="1" ht="15.6" x14ac:dyDescent="0.3">
      <c r="B35" s="652"/>
      <c r="C35" s="472">
        <v>2024</v>
      </c>
      <c r="D35" s="486">
        <v>20</v>
      </c>
      <c r="E35" s="506">
        <v>5.2499999999999998E-2</v>
      </c>
      <c r="F35" s="487">
        <v>0.2</v>
      </c>
      <c r="G35" s="487">
        <v>0.12</v>
      </c>
      <c r="H35" s="492">
        <v>0.35</v>
      </c>
      <c r="I35" s="494">
        <v>25</v>
      </c>
      <c r="J35" s="463">
        <v>20</v>
      </c>
      <c r="K35" s="509">
        <v>7.0000000000000007E-2</v>
      </c>
      <c r="L35" s="464">
        <v>0</v>
      </c>
      <c r="M35" s="464">
        <v>0.1</v>
      </c>
      <c r="N35" s="492">
        <v>0.35</v>
      </c>
      <c r="O35" s="502">
        <v>25</v>
      </c>
      <c r="Q35" s="504">
        <v>6</v>
      </c>
      <c r="R35" s="548">
        <v>2.8799999999999999E-2</v>
      </c>
      <c r="S35" s="548">
        <v>2.8799999999999999E-2</v>
      </c>
      <c r="T35" s="548">
        <v>2.8799999999999999E-2</v>
      </c>
      <c r="U35" s="548">
        <v>3.168E-2</v>
      </c>
      <c r="V35" s="548">
        <v>4.8959999999999997E-2</v>
      </c>
      <c r="W35" s="548">
        <v>5.7599999999999998E-2</v>
      </c>
      <c r="X35" s="548">
        <v>5.7599999999999998E-2</v>
      </c>
      <c r="Y35" s="548">
        <v>5.7599999999999998E-2</v>
      </c>
      <c r="Z35" s="548">
        <v>5.7599999999999998E-2</v>
      </c>
      <c r="AA35" s="548">
        <v>5.7599999999999998E-2</v>
      </c>
      <c r="AB35" s="548">
        <v>5.7599999999999998E-2</v>
      </c>
      <c r="AC35" s="548">
        <v>5.7599999999999998E-2</v>
      </c>
      <c r="AD35" s="548">
        <v>5.7599999999999998E-2</v>
      </c>
      <c r="AE35" s="548">
        <v>5.7599999999999998E-2</v>
      </c>
      <c r="AF35" s="548">
        <v>5.7599999999999998E-2</v>
      </c>
      <c r="AG35" s="548">
        <v>5.7599999999999998E-2</v>
      </c>
      <c r="AH35" s="548">
        <v>5.7599999999999998E-2</v>
      </c>
      <c r="AI35" s="548">
        <v>5.7599999999999998E-2</v>
      </c>
      <c r="AJ35" s="549">
        <v>5.7599999999999998E-2</v>
      </c>
    </row>
    <row r="36" spans="2:36" s="384" customFormat="1" ht="15.6" x14ac:dyDescent="0.3">
      <c r="B36" s="652"/>
      <c r="C36" s="472">
        <v>2026</v>
      </c>
      <c r="D36" s="486">
        <v>20</v>
      </c>
      <c r="E36" s="506">
        <v>5.2499999999999998E-2</v>
      </c>
      <c r="F36" s="487">
        <v>0.2</v>
      </c>
      <c r="G36" s="487">
        <v>0.12</v>
      </c>
      <c r="H36" s="492">
        <v>0.35</v>
      </c>
      <c r="I36" s="494">
        <v>25</v>
      </c>
      <c r="J36" s="463">
        <v>20</v>
      </c>
      <c r="K36" s="509">
        <v>7.0000000000000007E-2</v>
      </c>
      <c r="L36" s="464">
        <v>0</v>
      </c>
      <c r="M36" s="464">
        <v>0.1</v>
      </c>
      <c r="N36" s="492">
        <v>0.35</v>
      </c>
      <c r="O36" s="502">
        <v>25</v>
      </c>
      <c r="Q36" s="504">
        <v>7</v>
      </c>
      <c r="R36" s="544">
        <v>0</v>
      </c>
      <c r="S36" s="544">
        <v>0</v>
      </c>
      <c r="T36" s="544">
        <v>0</v>
      </c>
      <c r="U36" s="544">
        <v>0</v>
      </c>
      <c r="V36" s="544">
        <v>0</v>
      </c>
      <c r="W36" s="544">
        <v>0</v>
      </c>
      <c r="X36" s="544">
        <v>0</v>
      </c>
      <c r="Y36" s="544">
        <v>0</v>
      </c>
      <c r="Z36" s="544">
        <v>0</v>
      </c>
      <c r="AA36" s="544">
        <v>0</v>
      </c>
      <c r="AB36" s="544">
        <v>0</v>
      </c>
      <c r="AC36" s="544">
        <v>0</v>
      </c>
      <c r="AD36" s="544">
        <v>0</v>
      </c>
      <c r="AE36" s="544">
        <v>0</v>
      </c>
      <c r="AF36" s="544">
        <v>0</v>
      </c>
      <c r="AG36" s="544">
        <v>0</v>
      </c>
      <c r="AH36" s="544">
        <v>0</v>
      </c>
      <c r="AI36" s="544">
        <v>0</v>
      </c>
      <c r="AJ36" s="545">
        <v>0</v>
      </c>
    </row>
    <row r="37" spans="2:36" s="384" customFormat="1" ht="15.6" x14ac:dyDescent="0.3">
      <c r="B37" s="652"/>
      <c r="C37" s="472">
        <v>2028</v>
      </c>
      <c r="D37" s="486">
        <v>20</v>
      </c>
      <c r="E37" s="506">
        <v>5.2499999999999998E-2</v>
      </c>
      <c r="F37" s="487">
        <v>0.2</v>
      </c>
      <c r="G37" s="487">
        <v>0.12</v>
      </c>
      <c r="H37" s="492">
        <v>0.35</v>
      </c>
      <c r="I37" s="494">
        <v>25</v>
      </c>
      <c r="J37" s="463">
        <v>20</v>
      </c>
      <c r="K37" s="509">
        <v>7.0000000000000007E-2</v>
      </c>
      <c r="L37" s="464">
        <v>0</v>
      </c>
      <c r="M37" s="464">
        <v>0.1</v>
      </c>
      <c r="N37" s="492">
        <v>0.35</v>
      </c>
      <c r="O37" s="502">
        <v>25</v>
      </c>
      <c r="Q37" s="504">
        <v>8</v>
      </c>
      <c r="R37" s="544">
        <v>0</v>
      </c>
      <c r="S37" s="544">
        <v>0</v>
      </c>
      <c r="T37" s="544">
        <v>0</v>
      </c>
      <c r="U37" s="544">
        <v>0</v>
      </c>
      <c r="V37" s="544">
        <v>0</v>
      </c>
      <c r="W37" s="544">
        <v>0</v>
      </c>
      <c r="X37" s="544">
        <v>0</v>
      </c>
      <c r="Y37" s="544">
        <v>0</v>
      </c>
      <c r="Z37" s="544">
        <v>0</v>
      </c>
      <c r="AA37" s="544">
        <v>0</v>
      </c>
      <c r="AB37" s="544">
        <v>0</v>
      </c>
      <c r="AC37" s="544">
        <v>0</v>
      </c>
      <c r="AD37" s="544">
        <v>0</v>
      </c>
      <c r="AE37" s="544">
        <v>0</v>
      </c>
      <c r="AF37" s="544">
        <v>0</v>
      </c>
      <c r="AG37" s="544">
        <v>0</v>
      </c>
      <c r="AH37" s="544">
        <v>0</v>
      </c>
      <c r="AI37" s="544">
        <v>0</v>
      </c>
      <c r="AJ37" s="545">
        <v>0</v>
      </c>
    </row>
    <row r="38" spans="2:36" s="384" customFormat="1" ht="15.6" x14ac:dyDescent="0.3">
      <c r="B38" s="652"/>
      <c r="C38" s="472">
        <v>2030</v>
      </c>
      <c r="D38" s="486">
        <v>20</v>
      </c>
      <c r="E38" s="506">
        <v>5.2499999999999998E-2</v>
      </c>
      <c r="F38" s="487">
        <v>0.2</v>
      </c>
      <c r="G38" s="487">
        <v>0.12</v>
      </c>
      <c r="H38" s="492">
        <v>0.35</v>
      </c>
      <c r="I38" s="494">
        <v>25</v>
      </c>
      <c r="J38" s="463">
        <v>20</v>
      </c>
      <c r="K38" s="509">
        <v>7.0000000000000007E-2</v>
      </c>
      <c r="L38" s="464">
        <v>0</v>
      </c>
      <c r="M38" s="464">
        <v>0.1</v>
      </c>
      <c r="N38" s="492">
        <v>0.35</v>
      </c>
      <c r="O38" s="502">
        <v>25</v>
      </c>
      <c r="Q38" s="504">
        <v>9</v>
      </c>
      <c r="R38" s="544">
        <v>0</v>
      </c>
      <c r="S38" s="544">
        <v>0</v>
      </c>
      <c r="T38" s="544">
        <v>0</v>
      </c>
      <c r="U38" s="544">
        <v>0</v>
      </c>
      <c r="V38" s="544">
        <v>0</v>
      </c>
      <c r="W38" s="544">
        <v>0</v>
      </c>
      <c r="X38" s="544">
        <v>0</v>
      </c>
      <c r="Y38" s="544">
        <v>0</v>
      </c>
      <c r="Z38" s="544">
        <v>0</v>
      </c>
      <c r="AA38" s="544">
        <v>0</v>
      </c>
      <c r="AB38" s="544">
        <v>0</v>
      </c>
      <c r="AC38" s="544">
        <v>0</v>
      </c>
      <c r="AD38" s="544">
        <v>0</v>
      </c>
      <c r="AE38" s="544">
        <v>0</v>
      </c>
      <c r="AF38" s="544">
        <v>0</v>
      </c>
      <c r="AG38" s="544">
        <v>0</v>
      </c>
      <c r="AH38" s="544">
        <v>0</v>
      </c>
      <c r="AI38" s="544">
        <v>0</v>
      </c>
      <c r="AJ38" s="545">
        <v>0</v>
      </c>
    </row>
    <row r="39" spans="2:36" s="384" customFormat="1" ht="15.6" x14ac:dyDescent="0.3">
      <c r="B39" s="652"/>
      <c r="C39" s="472">
        <v>2032</v>
      </c>
      <c r="D39" s="486">
        <v>20</v>
      </c>
      <c r="E39" s="506">
        <v>5.2499999999999998E-2</v>
      </c>
      <c r="F39" s="487">
        <v>0.2</v>
      </c>
      <c r="G39" s="487">
        <v>0.12</v>
      </c>
      <c r="H39" s="492">
        <v>0.35</v>
      </c>
      <c r="I39" s="494">
        <v>25</v>
      </c>
      <c r="J39" s="463">
        <v>20</v>
      </c>
      <c r="K39" s="509">
        <v>7.0000000000000007E-2</v>
      </c>
      <c r="L39" s="464">
        <v>0</v>
      </c>
      <c r="M39" s="464">
        <v>0.1</v>
      </c>
      <c r="N39" s="492">
        <v>0.35</v>
      </c>
      <c r="O39" s="502">
        <v>25</v>
      </c>
      <c r="Q39" s="504">
        <v>10</v>
      </c>
      <c r="R39" s="544">
        <v>0</v>
      </c>
      <c r="S39" s="544">
        <v>0</v>
      </c>
      <c r="T39" s="544">
        <v>0</v>
      </c>
      <c r="U39" s="544">
        <v>0</v>
      </c>
      <c r="V39" s="544">
        <v>0</v>
      </c>
      <c r="W39" s="544">
        <v>0</v>
      </c>
      <c r="X39" s="544">
        <v>0</v>
      </c>
      <c r="Y39" s="544">
        <v>0</v>
      </c>
      <c r="Z39" s="544">
        <v>0</v>
      </c>
      <c r="AA39" s="544">
        <v>0</v>
      </c>
      <c r="AB39" s="544">
        <v>0</v>
      </c>
      <c r="AC39" s="544">
        <v>0</v>
      </c>
      <c r="AD39" s="544">
        <v>0</v>
      </c>
      <c r="AE39" s="544">
        <v>0</v>
      </c>
      <c r="AF39" s="544">
        <v>0</v>
      </c>
      <c r="AG39" s="544">
        <v>0</v>
      </c>
      <c r="AH39" s="544">
        <v>0</v>
      </c>
      <c r="AI39" s="544">
        <v>0</v>
      </c>
      <c r="AJ39" s="545">
        <v>0</v>
      </c>
    </row>
    <row r="40" spans="2:36" s="384" customFormat="1" ht="15.6" x14ac:dyDescent="0.3">
      <c r="B40" s="652"/>
      <c r="C40" s="472">
        <v>2034</v>
      </c>
      <c r="D40" s="486">
        <v>20</v>
      </c>
      <c r="E40" s="506">
        <v>5.2499999999999998E-2</v>
      </c>
      <c r="F40" s="487">
        <v>0.2</v>
      </c>
      <c r="G40" s="487">
        <v>0.12</v>
      </c>
      <c r="H40" s="492">
        <v>0.35</v>
      </c>
      <c r="I40" s="494">
        <v>25</v>
      </c>
      <c r="J40" s="463">
        <v>20</v>
      </c>
      <c r="K40" s="509">
        <v>7.0000000000000007E-2</v>
      </c>
      <c r="L40" s="464">
        <v>0</v>
      </c>
      <c r="M40" s="464">
        <v>0.1</v>
      </c>
      <c r="N40" s="492">
        <v>0.35</v>
      </c>
      <c r="O40" s="502">
        <v>25</v>
      </c>
      <c r="Q40" s="504">
        <v>11</v>
      </c>
      <c r="R40" s="544">
        <v>0</v>
      </c>
      <c r="S40" s="544">
        <v>0</v>
      </c>
      <c r="T40" s="544">
        <v>0</v>
      </c>
      <c r="U40" s="544">
        <v>0</v>
      </c>
      <c r="V40" s="544">
        <v>0</v>
      </c>
      <c r="W40" s="544">
        <v>0</v>
      </c>
      <c r="X40" s="544">
        <v>0</v>
      </c>
      <c r="Y40" s="544">
        <v>0</v>
      </c>
      <c r="Z40" s="544">
        <v>0</v>
      </c>
      <c r="AA40" s="544">
        <v>0</v>
      </c>
      <c r="AB40" s="544">
        <v>0</v>
      </c>
      <c r="AC40" s="544">
        <v>0</v>
      </c>
      <c r="AD40" s="544">
        <v>0</v>
      </c>
      <c r="AE40" s="544">
        <v>0</v>
      </c>
      <c r="AF40" s="544">
        <v>0</v>
      </c>
      <c r="AG40" s="544">
        <v>0</v>
      </c>
      <c r="AH40" s="544">
        <v>0</v>
      </c>
      <c r="AI40" s="544">
        <v>0</v>
      </c>
      <c r="AJ40" s="545">
        <v>0</v>
      </c>
    </row>
    <row r="41" spans="2:36" s="384" customFormat="1" ht="15.6" x14ac:dyDescent="0.3">
      <c r="B41" s="652"/>
      <c r="C41" s="472">
        <v>2036</v>
      </c>
      <c r="D41" s="486">
        <v>20</v>
      </c>
      <c r="E41" s="506">
        <v>5.2499999999999998E-2</v>
      </c>
      <c r="F41" s="487">
        <v>0.2</v>
      </c>
      <c r="G41" s="487">
        <v>0.12</v>
      </c>
      <c r="H41" s="492">
        <v>0.35</v>
      </c>
      <c r="I41" s="494">
        <v>25</v>
      </c>
      <c r="J41" s="463">
        <v>20</v>
      </c>
      <c r="K41" s="509">
        <v>7.0000000000000007E-2</v>
      </c>
      <c r="L41" s="464">
        <v>0</v>
      </c>
      <c r="M41" s="464">
        <v>0.1</v>
      </c>
      <c r="N41" s="492">
        <v>0.35</v>
      </c>
      <c r="O41" s="502">
        <v>25</v>
      </c>
      <c r="Q41" s="504">
        <v>12</v>
      </c>
      <c r="R41" s="544">
        <v>0</v>
      </c>
      <c r="S41" s="544">
        <v>0</v>
      </c>
      <c r="T41" s="544">
        <v>0</v>
      </c>
      <c r="U41" s="544">
        <v>0</v>
      </c>
      <c r="V41" s="544">
        <v>0</v>
      </c>
      <c r="W41" s="544">
        <v>0</v>
      </c>
      <c r="X41" s="544">
        <v>0</v>
      </c>
      <c r="Y41" s="544">
        <v>0</v>
      </c>
      <c r="Z41" s="544">
        <v>0</v>
      </c>
      <c r="AA41" s="544">
        <v>0</v>
      </c>
      <c r="AB41" s="544">
        <v>0</v>
      </c>
      <c r="AC41" s="544">
        <v>0</v>
      </c>
      <c r="AD41" s="544">
        <v>0</v>
      </c>
      <c r="AE41" s="544">
        <v>0</v>
      </c>
      <c r="AF41" s="544">
        <v>0</v>
      </c>
      <c r="AG41" s="544">
        <v>0</v>
      </c>
      <c r="AH41" s="544">
        <v>0</v>
      </c>
      <c r="AI41" s="544">
        <v>0</v>
      </c>
      <c r="AJ41" s="545">
        <v>0</v>
      </c>
    </row>
    <row r="42" spans="2:36" s="384" customFormat="1" ht="15.6" x14ac:dyDescent="0.3">
      <c r="B42" s="652"/>
      <c r="C42" s="472">
        <v>2038</v>
      </c>
      <c r="D42" s="486">
        <v>20</v>
      </c>
      <c r="E42" s="506">
        <v>5.2499999999999998E-2</v>
      </c>
      <c r="F42" s="487">
        <v>0.2</v>
      </c>
      <c r="G42" s="487">
        <v>0.12</v>
      </c>
      <c r="H42" s="492">
        <v>0.35</v>
      </c>
      <c r="I42" s="494">
        <v>25</v>
      </c>
      <c r="J42" s="463">
        <v>20</v>
      </c>
      <c r="K42" s="509">
        <v>7.0000000000000007E-2</v>
      </c>
      <c r="L42" s="464">
        <v>0</v>
      </c>
      <c r="M42" s="464">
        <v>0.1</v>
      </c>
      <c r="N42" s="492">
        <v>0.35</v>
      </c>
      <c r="O42" s="502">
        <v>25</v>
      </c>
      <c r="Q42" s="504">
        <v>13</v>
      </c>
      <c r="R42" s="544">
        <v>0</v>
      </c>
      <c r="S42" s="544">
        <v>0</v>
      </c>
      <c r="T42" s="544">
        <v>0</v>
      </c>
      <c r="U42" s="544">
        <v>0</v>
      </c>
      <c r="V42" s="544">
        <v>0</v>
      </c>
      <c r="W42" s="544">
        <v>0</v>
      </c>
      <c r="X42" s="544">
        <v>0</v>
      </c>
      <c r="Y42" s="544">
        <v>0</v>
      </c>
      <c r="Z42" s="544">
        <v>0</v>
      </c>
      <c r="AA42" s="544">
        <v>0</v>
      </c>
      <c r="AB42" s="544">
        <v>0</v>
      </c>
      <c r="AC42" s="544">
        <v>0</v>
      </c>
      <c r="AD42" s="544">
        <v>0</v>
      </c>
      <c r="AE42" s="544">
        <v>0</v>
      </c>
      <c r="AF42" s="544">
        <v>0</v>
      </c>
      <c r="AG42" s="544">
        <v>0</v>
      </c>
      <c r="AH42" s="544">
        <v>0</v>
      </c>
      <c r="AI42" s="544">
        <v>0</v>
      </c>
      <c r="AJ42" s="545">
        <v>0</v>
      </c>
    </row>
    <row r="43" spans="2:36" s="384" customFormat="1" ht="15.6" x14ac:dyDescent="0.3">
      <c r="B43" s="652"/>
      <c r="C43" s="472">
        <v>2040</v>
      </c>
      <c r="D43" s="486">
        <v>20</v>
      </c>
      <c r="E43" s="506">
        <v>5.2499999999999998E-2</v>
      </c>
      <c r="F43" s="487">
        <v>0.2</v>
      </c>
      <c r="G43" s="487">
        <v>0.12</v>
      </c>
      <c r="H43" s="492">
        <v>0.35</v>
      </c>
      <c r="I43" s="494">
        <v>25</v>
      </c>
      <c r="J43" s="463">
        <v>20</v>
      </c>
      <c r="K43" s="509">
        <v>7.0000000000000007E-2</v>
      </c>
      <c r="L43" s="464">
        <v>0</v>
      </c>
      <c r="M43" s="464">
        <v>0.1</v>
      </c>
      <c r="N43" s="492">
        <v>0.35</v>
      </c>
      <c r="O43" s="502">
        <v>25</v>
      </c>
      <c r="Q43" s="504">
        <v>14</v>
      </c>
      <c r="R43" s="544">
        <v>0</v>
      </c>
      <c r="S43" s="544">
        <v>0</v>
      </c>
      <c r="T43" s="544">
        <v>0</v>
      </c>
      <c r="U43" s="544">
        <v>0</v>
      </c>
      <c r="V43" s="544">
        <v>0</v>
      </c>
      <c r="W43" s="544">
        <v>0</v>
      </c>
      <c r="X43" s="544">
        <v>0</v>
      </c>
      <c r="Y43" s="544">
        <v>0</v>
      </c>
      <c r="Z43" s="544">
        <v>0</v>
      </c>
      <c r="AA43" s="544">
        <v>0</v>
      </c>
      <c r="AB43" s="544">
        <v>0</v>
      </c>
      <c r="AC43" s="544">
        <v>0</v>
      </c>
      <c r="AD43" s="544">
        <v>0</v>
      </c>
      <c r="AE43" s="544">
        <v>0</v>
      </c>
      <c r="AF43" s="544">
        <v>0</v>
      </c>
      <c r="AG43" s="544">
        <v>0</v>
      </c>
      <c r="AH43" s="544">
        <v>0</v>
      </c>
      <c r="AI43" s="544">
        <v>0</v>
      </c>
      <c r="AJ43" s="545">
        <v>0</v>
      </c>
    </row>
    <row r="44" spans="2:36" s="384" customFormat="1" ht="15.6" x14ac:dyDescent="0.3">
      <c r="B44" s="652"/>
      <c r="C44" s="472">
        <v>2042</v>
      </c>
      <c r="D44" s="486">
        <v>20</v>
      </c>
      <c r="E44" s="506">
        <v>5.2499999999999998E-2</v>
      </c>
      <c r="F44" s="487">
        <v>0.2</v>
      </c>
      <c r="G44" s="487">
        <v>0.12</v>
      </c>
      <c r="H44" s="492">
        <v>0.35</v>
      </c>
      <c r="I44" s="494">
        <v>25</v>
      </c>
      <c r="J44" s="463">
        <v>20</v>
      </c>
      <c r="K44" s="509">
        <v>7.0000000000000007E-2</v>
      </c>
      <c r="L44" s="464">
        <v>0</v>
      </c>
      <c r="M44" s="464">
        <v>0.1</v>
      </c>
      <c r="N44" s="492">
        <v>0.35</v>
      </c>
      <c r="O44" s="502">
        <v>25</v>
      </c>
      <c r="Q44" s="504">
        <v>15</v>
      </c>
      <c r="R44" s="544">
        <v>0</v>
      </c>
      <c r="S44" s="544">
        <v>0</v>
      </c>
      <c r="T44" s="544">
        <v>0</v>
      </c>
      <c r="U44" s="544">
        <v>0</v>
      </c>
      <c r="V44" s="544">
        <v>0</v>
      </c>
      <c r="W44" s="544">
        <v>0</v>
      </c>
      <c r="X44" s="544">
        <v>0</v>
      </c>
      <c r="Y44" s="544">
        <v>0</v>
      </c>
      <c r="Z44" s="544">
        <v>0</v>
      </c>
      <c r="AA44" s="544">
        <v>0</v>
      </c>
      <c r="AB44" s="544">
        <v>0</v>
      </c>
      <c r="AC44" s="544">
        <v>0</v>
      </c>
      <c r="AD44" s="544">
        <v>0</v>
      </c>
      <c r="AE44" s="544">
        <v>0</v>
      </c>
      <c r="AF44" s="544">
        <v>0</v>
      </c>
      <c r="AG44" s="544">
        <v>0</v>
      </c>
      <c r="AH44" s="544">
        <v>0</v>
      </c>
      <c r="AI44" s="544">
        <v>0</v>
      </c>
      <c r="AJ44" s="545">
        <v>0</v>
      </c>
    </row>
    <row r="45" spans="2:36" s="384" customFormat="1" ht="15.6" x14ac:dyDescent="0.3">
      <c r="B45" s="652"/>
      <c r="C45" s="472">
        <v>2044</v>
      </c>
      <c r="D45" s="486">
        <v>20</v>
      </c>
      <c r="E45" s="506">
        <v>5.2499999999999998E-2</v>
      </c>
      <c r="F45" s="487">
        <v>0.2</v>
      </c>
      <c r="G45" s="487">
        <v>0.12</v>
      </c>
      <c r="H45" s="492">
        <v>0.35</v>
      </c>
      <c r="I45" s="494">
        <v>25</v>
      </c>
      <c r="J45" s="463">
        <v>20</v>
      </c>
      <c r="K45" s="509">
        <v>7.0000000000000007E-2</v>
      </c>
      <c r="L45" s="464">
        <v>0</v>
      </c>
      <c r="M45" s="464">
        <v>0.1</v>
      </c>
      <c r="N45" s="492">
        <v>0.35</v>
      </c>
      <c r="O45" s="502">
        <v>25</v>
      </c>
      <c r="Q45" s="504">
        <v>16</v>
      </c>
      <c r="R45" s="544">
        <v>0</v>
      </c>
      <c r="S45" s="544">
        <v>0</v>
      </c>
      <c r="T45" s="544">
        <v>0</v>
      </c>
      <c r="U45" s="544">
        <v>0</v>
      </c>
      <c r="V45" s="544">
        <v>0</v>
      </c>
      <c r="W45" s="544">
        <v>0</v>
      </c>
      <c r="X45" s="544">
        <v>0</v>
      </c>
      <c r="Y45" s="544">
        <v>0</v>
      </c>
      <c r="Z45" s="544">
        <v>0</v>
      </c>
      <c r="AA45" s="544">
        <v>0</v>
      </c>
      <c r="AB45" s="544">
        <v>0</v>
      </c>
      <c r="AC45" s="544">
        <v>0</v>
      </c>
      <c r="AD45" s="544">
        <v>0</v>
      </c>
      <c r="AE45" s="544">
        <v>0</v>
      </c>
      <c r="AF45" s="544">
        <v>0</v>
      </c>
      <c r="AG45" s="544">
        <v>0</v>
      </c>
      <c r="AH45" s="544">
        <v>0</v>
      </c>
      <c r="AI45" s="544">
        <v>0</v>
      </c>
      <c r="AJ45" s="545">
        <v>0</v>
      </c>
    </row>
    <row r="46" spans="2:36" s="384" customFormat="1" ht="15.6" x14ac:dyDescent="0.3">
      <c r="B46" s="652"/>
      <c r="C46" s="472">
        <v>2046</v>
      </c>
      <c r="D46" s="486">
        <v>20</v>
      </c>
      <c r="E46" s="506">
        <v>5.2499999999999998E-2</v>
      </c>
      <c r="F46" s="487">
        <v>0.2</v>
      </c>
      <c r="G46" s="487">
        <v>0.12</v>
      </c>
      <c r="H46" s="492">
        <v>0.35</v>
      </c>
      <c r="I46" s="494">
        <v>25</v>
      </c>
      <c r="J46" s="463">
        <v>20</v>
      </c>
      <c r="K46" s="509">
        <v>7.0000000000000007E-2</v>
      </c>
      <c r="L46" s="464">
        <v>0</v>
      </c>
      <c r="M46" s="464">
        <v>0.1</v>
      </c>
      <c r="N46" s="492">
        <v>0.35</v>
      </c>
      <c r="O46" s="502">
        <v>25</v>
      </c>
      <c r="Q46" s="504">
        <v>17</v>
      </c>
      <c r="R46" s="544">
        <v>0</v>
      </c>
      <c r="S46" s="544">
        <v>0</v>
      </c>
      <c r="T46" s="544">
        <v>0</v>
      </c>
      <c r="U46" s="544">
        <v>0</v>
      </c>
      <c r="V46" s="544">
        <v>0</v>
      </c>
      <c r="W46" s="544">
        <v>0</v>
      </c>
      <c r="X46" s="544">
        <v>0</v>
      </c>
      <c r="Y46" s="544">
        <v>0</v>
      </c>
      <c r="Z46" s="544">
        <v>0</v>
      </c>
      <c r="AA46" s="544">
        <v>0</v>
      </c>
      <c r="AB46" s="544">
        <v>0</v>
      </c>
      <c r="AC46" s="544">
        <v>0</v>
      </c>
      <c r="AD46" s="544">
        <v>0</v>
      </c>
      <c r="AE46" s="544">
        <v>0</v>
      </c>
      <c r="AF46" s="544">
        <v>0</v>
      </c>
      <c r="AG46" s="544">
        <v>0</v>
      </c>
      <c r="AH46" s="544">
        <v>0</v>
      </c>
      <c r="AI46" s="544">
        <v>0</v>
      </c>
      <c r="AJ46" s="545">
        <v>0</v>
      </c>
    </row>
    <row r="47" spans="2:36" s="384" customFormat="1" ht="15.6" x14ac:dyDescent="0.3">
      <c r="B47" s="652"/>
      <c r="C47" s="472">
        <v>2048</v>
      </c>
      <c r="D47" s="486">
        <v>20</v>
      </c>
      <c r="E47" s="506">
        <v>5.2499999999999998E-2</v>
      </c>
      <c r="F47" s="487">
        <v>0.2</v>
      </c>
      <c r="G47" s="487">
        <v>0.12</v>
      </c>
      <c r="H47" s="492">
        <v>0.35</v>
      </c>
      <c r="I47" s="494">
        <v>25</v>
      </c>
      <c r="J47" s="463">
        <v>20</v>
      </c>
      <c r="K47" s="509">
        <v>7.0000000000000007E-2</v>
      </c>
      <c r="L47" s="464">
        <v>0</v>
      </c>
      <c r="M47" s="464">
        <v>0.1</v>
      </c>
      <c r="N47" s="492">
        <v>0.35</v>
      </c>
      <c r="O47" s="502">
        <v>25</v>
      </c>
      <c r="Q47" s="504">
        <v>18</v>
      </c>
      <c r="R47" s="544">
        <v>0</v>
      </c>
      <c r="S47" s="544">
        <v>0</v>
      </c>
      <c r="T47" s="544">
        <v>0</v>
      </c>
      <c r="U47" s="544">
        <v>0</v>
      </c>
      <c r="V47" s="544">
        <v>0</v>
      </c>
      <c r="W47" s="544">
        <v>0</v>
      </c>
      <c r="X47" s="544">
        <v>0</v>
      </c>
      <c r="Y47" s="544">
        <v>0</v>
      </c>
      <c r="Z47" s="544">
        <v>0</v>
      </c>
      <c r="AA47" s="544">
        <v>0</v>
      </c>
      <c r="AB47" s="544">
        <v>0</v>
      </c>
      <c r="AC47" s="544">
        <v>0</v>
      </c>
      <c r="AD47" s="544">
        <v>0</v>
      </c>
      <c r="AE47" s="544">
        <v>0</v>
      </c>
      <c r="AF47" s="544">
        <v>0</v>
      </c>
      <c r="AG47" s="544">
        <v>0</v>
      </c>
      <c r="AH47" s="544">
        <v>0</v>
      </c>
      <c r="AI47" s="544">
        <v>0</v>
      </c>
      <c r="AJ47" s="545">
        <v>0</v>
      </c>
    </row>
    <row r="48" spans="2:36" s="384" customFormat="1" ht="16.2" thickBot="1" x14ac:dyDescent="0.35">
      <c r="B48" s="653"/>
      <c r="C48" s="474">
        <v>2050</v>
      </c>
      <c r="D48" s="488">
        <v>20</v>
      </c>
      <c r="E48" s="507">
        <v>5.2499999999999998E-2</v>
      </c>
      <c r="F48" s="489">
        <v>0.2</v>
      </c>
      <c r="G48" s="489">
        <v>0.12</v>
      </c>
      <c r="H48" s="493">
        <v>0.35</v>
      </c>
      <c r="I48" s="500">
        <v>25</v>
      </c>
      <c r="J48" s="475">
        <v>20</v>
      </c>
      <c r="K48" s="510">
        <v>7.0000000000000007E-2</v>
      </c>
      <c r="L48" s="476">
        <v>0</v>
      </c>
      <c r="M48" s="476">
        <v>0.1</v>
      </c>
      <c r="N48" s="493">
        <v>0.35</v>
      </c>
      <c r="O48" s="503">
        <v>25</v>
      </c>
      <c r="Q48" s="504">
        <v>19</v>
      </c>
      <c r="R48" s="544">
        <v>0</v>
      </c>
      <c r="S48" s="544">
        <v>0</v>
      </c>
      <c r="T48" s="544">
        <v>0</v>
      </c>
      <c r="U48" s="544">
        <v>0</v>
      </c>
      <c r="V48" s="544">
        <v>0</v>
      </c>
      <c r="W48" s="544">
        <v>0</v>
      </c>
      <c r="X48" s="544">
        <v>0</v>
      </c>
      <c r="Y48" s="544">
        <v>0</v>
      </c>
      <c r="Z48" s="544">
        <v>0</v>
      </c>
      <c r="AA48" s="544">
        <v>0</v>
      </c>
      <c r="AB48" s="544">
        <v>0</v>
      </c>
      <c r="AC48" s="544">
        <v>0</v>
      </c>
      <c r="AD48" s="544">
        <v>0</v>
      </c>
      <c r="AE48" s="544">
        <v>0</v>
      </c>
      <c r="AF48" s="544">
        <v>0</v>
      </c>
      <c r="AG48" s="544">
        <v>0</v>
      </c>
      <c r="AH48" s="544">
        <v>0</v>
      </c>
      <c r="AI48" s="544">
        <v>0</v>
      </c>
      <c r="AJ48" s="545">
        <v>0</v>
      </c>
    </row>
    <row r="49" spans="1:84" s="6" customFormat="1" ht="15.6" thickBot="1" x14ac:dyDescent="0.4">
      <c r="A49" s="1"/>
      <c r="B49" s="1"/>
      <c r="C49" s="1"/>
      <c r="D49" s="1"/>
      <c r="E49" s="1"/>
      <c r="F49" s="1"/>
      <c r="G49" s="1"/>
      <c r="H49" s="1"/>
      <c r="I49" s="1"/>
      <c r="J49" s="1"/>
      <c r="K49" s="1"/>
      <c r="L49" s="1"/>
      <c r="M49" s="1"/>
      <c r="N49" s="1"/>
      <c r="O49" s="1"/>
      <c r="P49" s="1"/>
      <c r="Q49" s="543">
        <v>20</v>
      </c>
      <c r="R49" s="546">
        <v>0</v>
      </c>
      <c r="S49" s="546">
        <v>0</v>
      </c>
      <c r="T49" s="546">
        <v>0</v>
      </c>
      <c r="U49" s="546">
        <v>0</v>
      </c>
      <c r="V49" s="546">
        <v>0</v>
      </c>
      <c r="W49" s="546">
        <v>0</v>
      </c>
      <c r="X49" s="546">
        <v>0</v>
      </c>
      <c r="Y49" s="546">
        <v>0</v>
      </c>
      <c r="Z49" s="546">
        <v>0</v>
      </c>
      <c r="AA49" s="546">
        <v>0</v>
      </c>
      <c r="AB49" s="546">
        <v>0</v>
      </c>
      <c r="AC49" s="546">
        <v>0</v>
      </c>
      <c r="AD49" s="546">
        <v>0</v>
      </c>
      <c r="AE49" s="546">
        <v>0</v>
      </c>
      <c r="AF49" s="546">
        <v>0</v>
      </c>
      <c r="AG49" s="546">
        <v>0</v>
      </c>
      <c r="AH49" s="546">
        <v>0</v>
      </c>
      <c r="AI49" s="546">
        <v>0</v>
      </c>
      <c r="AJ49" s="547">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1"/>
      <c r="R50" s="550">
        <f>SUM(R30:R49)</f>
        <v>1</v>
      </c>
      <c r="S50" s="550">
        <f t="shared" ref="S50:AJ50" si="0">SUM(S30:S49)</f>
        <v>1</v>
      </c>
      <c r="T50" s="550">
        <f t="shared" si="0"/>
        <v>1</v>
      </c>
      <c r="U50" s="550">
        <f t="shared" si="0"/>
        <v>1</v>
      </c>
      <c r="V50" s="550">
        <f t="shared" si="0"/>
        <v>1</v>
      </c>
      <c r="W50" s="550">
        <f t="shared" si="0"/>
        <v>0.99999999999999989</v>
      </c>
      <c r="X50" s="550">
        <f t="shared" si="0"/>
        <v>0.99999999999999989</v>
      </c>
      <c r="Y50" s="550">
        <f t="shared" si="0"/>
        <v>0.99999999999999989</v>
      </c>
      <c r="Z50" s="550">
        <f t="shared" si="0"/>
        <v>0.99999999999999989</v>
      </c>
      <c r="AA50" s="550">
        <f t="shared" si="0"/>
        <v>0.99999999999999989</v>
      </c>
      <c r="AB50" s="550">
        <f t="shared" si="0"/>
        <v>0.99999999999999989</v>
      </c>
      <c r="AC50" s="550">
        <f t="shared" si="0"/>
        <v>0.99999999999999989</v>
      </c>
      <c r="AD50" s="550">
        <f t="shared" si="0"/>
        <v>0.99999999999999989</v>
      </c>
      <c r="AE50" s="550">
        <f t="shared" si="0"/>
        <v>0.99999999999999989</v>
      </c>
      <c r="AF50" s="550">
        <f t="shared" si="0"/>
        <v>0.99999999999999989</v>
      </c>
      <c r="AG50" s="550">
        <f t="shared" si="0"/>
        <v>0.99999999999999989</v>
      </c>
      <c r="AH50" s="550">
        <f t="shared" si="0"/>
        <v>0.99999999999999989</v>
      </c>
      <c r="AI50" s="550">
        <f t="shared" si="0"/>
        <v>0.99999999999999989</v>
      </c>
      <c r="AJ50" s="550">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0" t="s">
        <v>213</v>
      </c>
      <c r="C51" s="654" t="s">
        <v>253</v>
      </c>
      <c r="D51" s="656" t="s">
        <v>333</v>
      </c>
      <c r="E51" s="657"/>
      <c r="F51" s="657"/>
      <c r="G51" s="657"/>
      <c r="H51" s="657"/>
      <c r="I51" s="658"/>
      <c r="J51" s="656" t="s">
        <v>336</v>
      </c>
      <c r="K51" s="657"/>
      <c r="L51" s="657"/>
      <c r="M51" s="657"/>
      <c r="N51" s="657"/>
      <c r="O51" s="658"/>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1"/>
      <c r="C52" s="655"/>
      <c r="D52" s="495" t="s">
        <v>261</v>
      </c>
      <c r="E52" s="496" t="s">
        <v>332</v>
      </c>
      <c r="F52" s="496" t="s">
        <v>262</v>
      </c>
      <c r="G52" s="496" t="s">
        <v>263</v>
      </c>
      <c r="H52" s="497" t="s">
        <v>264</v>
      </c>
      <c r="I52" s="498" t="s">
        <v>337</v>
      </c>
      <c r="J52" s="479" t="s">
        <v>334</v>
      </c>
      <c r="K52" s="480" t="s">
        <v>335</v>
      </c>
      <c r="L52" s="480" t="s">
        <v>262</v>
      </c>
      <c r="M52" s="480" t="s">
        <v>263</v>
      </c>
      <c r="N52" s="490" t="s">
        <v>264</v>
      </c>
      <c r="O52" s="498" t="s">
        <v>337</v>
      </c>
      <c r="P52" s="1"/>
      <c r="Q52" s="384"/>
      <c r="R52" s="384"/>
      <c r="S52" s="384"/>
      <c r="T52" s="384"/>
      <c r="U52" s="384"/>
      <c r="V52" s="384"/>
      <c r="W52" s="384"/>
      <c r="X52" s="384"/>
      <c r="Y52" s="384"/>
      <c r="Z52" s="384"/>
      <c r="AA52" s="384"/>
      <c r="AB52" s="384"/>
      <c r="AC52" s="384"/>
      <c r="AD52" s="384"/>
      <c r="AE52" s="384"/>
      <c r="AF52" s="384"/>
      <c r="AG52" s="384"/>
      <c r="AH52" s="384"/>
      <c r="AI52" s="384"/>
      <c r="AJ52" s="384"/>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2"/>
      <c r="C53" s="467">
        <v>2014</v>
      </c>
      <c r="D53" s="484">
        <v>20</v>
      </c>
      <c r="E53" s="505">
        <v>5.2499999999999998E-2</v>
      </c>
      <c r="F53" s="485">
        <v>0.2</v>
      </c>
      <c r="G53" s="485">
        <v>0.12</v>
      </c>
      <c r="H53" s="491">
        <v>0.35</v>
      </c>
      <c r="I53" s="499">
        <v>25</v>
      </c>
      <c r="J53" s="468">
        <v>20</v>
      </c>
      <c r="K53" s="508">
        <v>7.0000000000000007E-2</v>
      </c>
      <c r="L53" s="469">
        <v>0</v>
      </c>
      <c r="M53" s="469">
        <v>0.1</v>
      </c>
      <c r="N53" s="491">
        <v>0.35</v>
      </c>
      <c r="O53" s="501">
        <v>25</v>
      </c>
      <c r="P53" s="1"/>
      <c r="Q53" s="384"/>
      <c r="R53" s="384"/>
      <c r="S53" s="384"/>
      <c r="T53" s="384"/>
      <c r="U53" s="384"/>
      <c r="V53" s="384"/>
      <c r="W53" s="384"/>
      <c r="X53" s="384"/>
      <c r="Y53" s="384"/>
      <c r="Z53" s="384"/>
      <c r="AA53" s="384"/>
      <c r="AB53" s="384"/>
      <c r="AC53" s="384"/>
      <c r="AD53" s="384"/>
      <c r="AE53" s="384"/>
      <c r="AF53" s="384"/>
      <c r="AG53" s="384"/>
      <c r="AH53" s="384"/>
      <c r="AI53" s="384"/>
      <c r="AJ53" s="384"/>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2"/>
      <c r="C54" s="472">
        <v>2016</v>
      </c>
      <c r="D54" s="486">
        <v>20</v>
      </c>
      <c r="E54" s="506">
        <v>5.2499999999999998E-2</v>
      </c>
      <c r="F54" s="487">
        <v>0.2</v>
      </c>
      <c r="G54" s="487">
        <v>0.12</v>
      </c>
      <c r="H54" s="492">
        <v>0.35</v>
      </c>
      <c r="I54" s="494">
        <v>25</v>
      </c>
      <c r="J54" s="463">
        <v>20</v>
      </c>
      <c r="K54" s="509">
        <v>7.0000000000000007E-2</v>
      </c>
      <c r="L54" s="464">
        <v>0</v>
      </c>
      <c r="M54" s="464">
        <v>0.1</v>
      </c>
      <c r="N54" s="492">
        <v>0.35</v>
      </c>
      <c r="O54" s="502">
        <v>25</v>
      </c>
      <c r="P54" s="1"/>
      <c r="Q54" s="384"/>
      <c r="R54" s="384"/>
      <c r="S54" s="384"/>
      <c r="T54" s="384"/>
      <c r="U54" s="384"/>
      <c r="V54" s="384"/>
      <c r="W54" s="384"/>
      <c r="X54" s="384"/>
      <c r="Y54" s="384"/>
      <c r="Z54" s="384"/>
      <c r="AA54" s="384"/>
      <c r="AB54" s="384"/>
      <c r="AC54" s="384"/>
      <c r="AD54" s="384"/>
      <c r="AE54" s="384"/>
      <c r="AF54" s="384"/>
      <c r="AG54" s="384"/>
      <c r="AH54" s="384"/>
      <c r="AI54" s="384"/>
      <c r="AJ54" s="384"/>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2"/>
      <c r="C55" s="472">
        <v>2018</v>
      </c>
      <c r="D55" s="486">
        <v>20</v>
      </c>
      <c r="E55" s="506">
        <v>5.2499999999999998E-2</v>
      </c>
      <c r="F55" s="487">
        <v>0.2</v>
      </c>
      <c r="G55" s="487">
        <v>0.12</v>
      </c>
      <c r="H55" s="492">
        <v>0.35</v>
      </c>
      <c r="I55" s="494">
        <v>25</v>
      </c>
      <c r="J55" s="463">
        <v>20</v>
      </c>
      <c r="K55" s="509">
        <v>7.0000000000000007E-2</v>
      </c>
      <c r="L55" s="464">
        <v>0</v>
      </c>
      <c r="M55" s="464">
        <v>0.1</v>
      </c>
      <c r="N55" s="492">
        <v>0.35</v>
      </c>
      <c r="O55" s="502">
        <v>25</v>
      </c>
      <c r="P55" s="1"/>
      <c r="Q55" s="384"/>
      <c r="R55" s="384"/>
      <c r="S55" s="384"/>
      <c r="T55" s="384"/>
      <c r="U55" s="384"/>
      <c r="V55" s="384"/>
      <c r="W55" s="384"/>
      <c r="X55" s="384"/>
      <c r="Y55" s="384"/>
      <c r="Z55" s="384"/>
      <c r="AA55" s="384"/>
      <c r="AB55" s="384"/>
      <c r="AC55" s="384"/>
      <c r="AD55" s="384"/>
      <c r="AE55" s="384"/>
      <c r="AF55" s="384"/>
      <c r="AG55" s="384"/>
      <c r="AH55" s="384"/>
      <c r="AI55" s="384"/>
      <c r="AJ55" s="384"/>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2"/>
      <c r="C56" s="472">
        <v>2020</v>
      </c>
      <c r="D56" s="486">
        <v>20</v>
      </c>
      <c r="E56" s="506">
        <v>5.2499999999999998E-2</v>
      </c>
      <c r="F56" s="487">
        <v>0.2</v>
      </c>
      <c r="G56" s="487">
        <v>0.12</v>
      </c>
      <c r="H56" s="492">
        <v>0.35</v>
      </c>
      <c r="I56" s="494">
        <v>25</v>
      </c>
      <c r="J56" s="463">
        <v>20</v>
      </c>
      <c r="K56" s="509">
        <v>7.0000000000000007E-2</v>
      </c>
      <c r="L56" s="464">
        <v>0</v>
      </c>
      <c r="M56" s="464">
        <v>0.1</v>
      </c>
      <c r="N56" s="492">
        <v>0.35</v>
      </c>
      <c r="O56" s="502">
        <v>25</v>
      </c>
      <c r="P56" s="1"/>
      <c r="Q56" s="384"/>
      <c r="R56" s="384"/>
      <c r="S56" s="384"/>
      <c r="T56" s="384"/>
      <c r="U56" s="384"/>
      <c r="V56" s="384"/>
      <c r="W56" s="384"/>
      <c r="X56" s="384"/>
      <c r="Y56" s="384"/>
      <c r="Z56" s="384"/>
      <c r="AA56" s="384"/>
      <c r="AB56" s="384"/>
      <c r="AC56" s="384"/>
      <c r="AD56" s="384"/>
      <c r="AE56" s="384"/>
      <c r="AF56" s="384"/>
      <c r="AG56" s="384"/>
      <c r="AH56" s="384"/>
      <c r="AI56" s="384"/>
      <c r="AJ56" s="384"/>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2"/>
      <c r="C57" s="472">
        <v>2022</v>
      </c>
      <c r="D57" s="486">
        <v>20</v>
      </c>
      <c r="E57" s="506">
        <v>5.2499999999999998E-2</v>
      </c>
      <c r="F57" s="487">
        <v>0.2</v>
      </c>
      <c r="G57" s="487">
        <v>0.12</v>
      </c>
      <c r="H57" s="492">
        <v>0.35</v>
      </c>
      <c r="I57" s="494">
        <v>25</v>
      </c>
      <c r="J57" s="463">
        <v>20</v>
      </c>
      <c r="K57" s="509">
        <v>7.0000000000000007E-2</v>
      </c>
      <c r="L57" s="464">
        <v>0</v>
      </c>
      <c r="M57" s="464">
        <v>0.1</v>
      </c>
      <c r="N57" s="492">
        <v>0.35</v>
      </c>
      <c r="O57" s="502">
        <v>25</v>
      </c>
      <c r="P57" s="1"/>
      <c r="Q57" s="384"/>
      <c r="R57" s="384"/>
      <c r="S57" s="384"/>
      <c r="T57" s="384"/>
      <c r="U57" s="384"/>
      <c r="V57" s="384"/>
      <c r="W57" s="384"/>
      <c r="X57" s="384"/>
      <c r="Y57" s="384"/>
      <c r="Z57" s="384"/>
      <c r="AA57" s="384"/>
      <c r="AB57" s="384"/>
      <c r="AC57" s="384"/>
      <c r="AD57" s="384"/>
      <c r="AE57" s="384"/>
      <c r="AF57" s="384"/>
      <c r="AG57" s="384"/>
      <c r="AH57" s="384"/>
      <c r="AI57" s="384"/>
      <c r="AJ57" s="384"/>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2"/>
      <c r="C58" s="472">
        <v>2024</v>
      </c>
      <c r="D58" s="486">
        <v>20</v>
      </c>
      <c r="E58" s="506">
        <v>5.2499999999999998E-2</v>
      </c>
      <c r="F58" s="487">
        <v>0.2</v>
      </c>
      <c r="G58" s="487">
        <v>0.12</v>
      </c>
      <c r="H58" s="492">
        <v>0.35</v>
      </c>
      <c r="I58" s="494">
        <v>25</v>
      </c>
      <c r="J58" s="463">
        <v>20</v>
      </c>
      <c r="K58" s="509">
        <v>7.0000000000000007E-2</v>
      </c>
      <c r="L58" s="464">
        <v>0</v>
      </c>
      <c r="M58" s="464">
        <v>0.1</v>
      </c>
      <c r="N58" s="492">
        <v>0.35</v>
      </c>
      <c r="O58" s="502">
        <v>25</v>
      </c>
      <c r="P58" s="1"/>
      <c r="Q58" s="384"/>
      <c r="R58" s="384"/>
      <c r="S58" s="384"/>
      <c r="T58" s="384"/>
      <c r="U58" s="384"/>
      <c r="V58" s="384"/>
      <c r="W58" s="384"/>
      <c r="X58" s="384"/>
      <c r="Y58" s="384"/>
      <c r="Z58" s="384"/>
      <c r="AA58" s="384"/>
      <c r="AB58" s="384"/>
      <c r="AC58" s="384"/>
      <c r="AD58" s="384"/>
      <c r="AE58" s="384"/>
      <c r="AF58" s="384"/>
      <c r="AG58" s="384"/>
      <c r="AH58" s="384"/>
      <c r="AI58" s="384"/>
      <c r="AJ58" s="384"/>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2"/>
      <c r="C59" s="472">
        <v>2026</v>
      </c>
      <c r="D59" s="486">
        <v>20</v>
      </c>
      <c r="E59" s="506">
        <v>5.2499999999999998E-2</v>
      </c>
      <c r="F59" s="487">
        <v>0.2</v>
      </c>
      <c r="G59" s="487">
        <v>0.12</v>
      </c>
      <c r="H59" s="492">
        <v>0.35</v>
      </c>
      <c r="I59" s="494">
        <v>25</v>
      </c>
      <c r="J59" s="463">
        <v>20</v>
      </c>
      <c r="K59" s="509">
        <v>7.0000000000000007E-2</v>
      </c>
      <c r="L59" s="464">
        <v>0</v>
      </c>
      <c r="M59" s="464">
        <v>0.1</v>
      </c>
      <c r="N59" s="492">
        <v>0.35</v>
      </c>
      <c r="O59" s="502">
        <v>25</v>
      </c>
      <c r="P59" s="1"/>
      <c r="Q59" s="384"/>
      <c r="R59" s="384"/>
      <c r="S59" s="384"/>
      <c r="T59" s="384"/>
      <c r="U59" s="384"/>
      <c r="V59" s="384"/>
      <c r="W59" s="384"/>
      <c r="X59" s="384"/>
      <c r="Y59" s="384"/>
      <c r="Z59" s="384"/>
      <c r="AA59" s="384"/>
      <c r="AB59" s="384"/>
      <c r="AC59" s="384"/>
      <c r="AD59" s="384"/>
      <c r="AE59" s="384"/>
      <c r="AF59" s="384"/>
      <c r="AG59" s="384"/>
      <c r="AH59" s="384"/>
      <c r="AI59" s="384"/>
      <c r="AJ59" s="384"/>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2"/>
      <c r="C60" s="472">
        <v>2028</v>
      </c>
      <c r="D60" s="486">
        <v>20</v>
      </c>
      <c r="E60" s="506">
        <v>5.2499999999999998E-2</v>
      </c>
      <c r="F60" s="487">
        <v>0.2</v>
      </c>
      <c r="G60" s="487">
        <v>0.12</v>
      </c>
      <c r="H60" s="492">
        <v>0.35</v>
      </c>
      <c r="I60" s="494">
        <v>25</v>
      </c>
      <c r="J60" s="463">
        <v>20</v>
      </c>
      <c r="K60" s="509">
        <v>7.0000000000000007E-2</v>
      </c>
      <c r="L60" s="464">
        <v>0</v>
      </c>
      <c r="M60" s="464">
        <v>0.1</v>
      </c>
      <c r="N60" s="492">
        <v>0.35</v>
      </c>
      <c r="O60" s="502">
        <v>25</v>
      </c>
      <c r="P60" s="1"/>
      <c r="Q60" s="384"/>
      <c r="R60" s="384"/>
      <c r="S60" s="384"/>
      <c r="T60" s="384"/>
      <c r="U60" s="384"/>
      <c r="V60" s="384"/>
      <c r="W60" s="384"/>
      <c r="X60" s="384"/>
      <c r="Y60" s="384"/>
      <c r="Z60" s="384"/>
      <c r="AA60" s="384"/>
      <c r="AB60" s="384"/>
      <c r="AC60" s="384"/>
      <c r="AD60" s="384"/>
      <c r="AE60" s="384"/>
      <c r="AF60" s="384"/>
      <c r="AG60" s="384"/>
      <c r="AH60" s="384"/>
      <c r="AI60" s="384"/>
      <c r="AJ60" s="384"/>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2"/>
      <c r="C61" s="472">
        <v>2030</v>
      </c>
      <c r="D61" s="486">
        <v>20</v>
      </c>
      <c r="E61" s="506">
        <v>5.2499999999999998E-2</v>
      </c>
      <c r="F61" s="487">
        <v>0.2</v>
      </c>
      <c r="G61" s="487">
        <v>0.12</v>
      </c>
      <c r="H61" s="492">
        <v>0.35</v>
      </c>
      <c r="I61" s="494">
        <v>25</v>
      </c>
      <c r="J61" s="463">
        <v>20</v>
      </c>
      <c r="K61" s="509">
        <v>7.0000000000000007E-2</v>
      </c>
      <c r="L61" s="464">
        <v>0</v>
      </c>
      <c r="M61" s="464">
        <v>0.1</v>
      </c>
      <c r="N61" s="492">
        <v>0.35</v>
      </c>
      <c r="O61" s="502">
        <v>25</v>
      </c>
      <c r="P61" s="1"/>
      <c r="Q61" s="384"/>
      <c r="R61" s="384"/>
      <c r="S61" s="384"/>
      <c r="T61" s="384"/>
      <c r="U61" s="384"/>
      <c r="V61" s="384"/>
      <c r="W61" s="384"/>
      <c r="X61" s="384"/>
      <c r="Y61" s="384"/>
      <c r="Z61" s="384"/>
      <c r="AA61" s="384"/>
      <c r="AB61" s="384"/>
      <c r="AC61" s="384"/>
      <c r="AD61" s="384"/>
      <c r="AE61" s="384"/>
      <c r="AF61" s="384"/>
      <c r="AG61" s="384"/>
      <c r="AH61" s="384"/>
      <c r="AI61" s="384"/>
      <c r="AJ61" s="384"/>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2"/>
      <c r="C62" s="472">
        <v>2032</v>
      </c>
      <c r="D62" s="486">
        <v>20</v>
      </c>
      <c r="E62" s="506">
        <v>5.2499999999999998E-2</v>
      </c>
      <c r="F62" s="487">
        <v>0.2</v>
      </c>
      <c r="G62" s="487">
        <v>0.12</v>
      </c>
      <c r="H62" s="492">
        <v>0.35</v>
      </c>
      <c r="I62" s="494">
        <v>25</v>
      </c>
      <c r="J62" s="463">
        <v>20</v>
      </c>
      <c r="K62" s="509">
        <v>7.0000000000000007E-2</v>
      </c>
      <c r="L62" s="464">
        <v>0</v>
      </c>
      <c r="M62" s="464">
        <v>0.1</v>
      </c>
      <c r="N62" s="492">
        <v>0.35</v>
      </c>
      <c r="O62" s="502">
        <v>25</v>
      </c>
      <c r="P62" s="1"/>
      <c r="Q62" s="384"/>
      <c r="R62" s="384"/>
      <c r="S62" s="384"/>
      <c r="T62" s="384"/>
      <c r="U62" s="384"/>
      <c r="V62" s="384"/>
      <c r="W62" s="384"/>
      <c r="X62" s="384"/>
      <c r="Y62" s="384"/>
      <c r="Z62" s="384"/>
      <c r="AA62" s="384"/>
      <c r="AB62" s="384"/>
      <c r="AC62" s="384"/>
      <c r="AD62" s="384"/>
      <c r="AE62" s="384"/>
      <c r="AF62" s="384"/>
      <c r="AG62" s="384"/>
      <c r="AH62" s="384"/>
      <c r="AI62" s="384"/>
      <c r="AJ62" s="384"/>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2"/>
      <c r="C63" s="472">
        <v>2034</v>
      </c>
      <c r="D63" s="486">
        <v>20</v>
      </c>
      <c r="E63" s="506">
        <v>5.2499999999999998E-2</v>
      </c>
      <c r="F63" s="487">
        <v>0.2</v>
      </c>
      <c r="G63" s="487">
        <v>0.12</v>
      </c>
      <c r="H63" s="492">
        <v>0.35</v>
      </c>
      <c r="I63" s="494">
        <v>25</v>
      </c>
      <c r="J63" s="463">
        <v>20</v>
      </c>
      <c r="K63" s="509">
        <v>7.0000000000000007E-2</v>
      </c>
      <c r="L63" s="464">
        <v>0</v>
      </c>
      <c r="M63" s="464">
        <v>0.1</v>
      </c>
      <c r="N63" s="492">
        <v>0.35</v>
      </c>
      <c r="O63" s="502">
        <v>25</v>
      </c>
      <c r="P63" s="1"/>
      <c r="Q63" s="384"/>
      <c r="R63" s="384"/>
      <c r="S63" s="384"/>
      <c r="T63" s="384"/>
      <c r="U63" s="384"/>
      <c r="V63" s="384"/>
      <c r="W63" s="384"/>
      <c r="X63" s="384"/>
      <c r="Y63" s="384"/>
      <c r="Z63" s="384"/>
      <c r="AA63" s="384"/>
      <c r="AB63" s="384"/>
      <c r="AC63" s="384"/>
      <c r="AD63" s="384"/>
      <c r="AE63" s="384"/>
      <c r="AF63" s="384"/>
      <c r="AG63" s="384"/>
      <c r="AH63" s="384"/>
      <c r="AI63" s="384"/>
      <c r="AJ63" s="384"/>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2"/>
      <c r="C64" s="472">
        <v>2036</v>
      </c>
      <c r="D64" s="486">
        <v>20</v>
      </c>
      <c r="E64" s="506">
        <v>5.2499999999999998E-2</v>
      </c>
      <c r="F64" s="487">
        <v>0.2</v>
      </c>
      <c r="G64" s="487">
        <v>0.12</v>
      </c>
      <c r="H64" s="492">
        <v>0.35</v>
      </c>
      <c r="I64" s="494">
        <v>25</v>
      </c>
      <c r="J64" s="463">
        <v>20</v>
      </c>
      <c r="K64" s="509">
        <v>7.0000000000000007E-2</v>
      </c>
      <c r="L64" s="464">
        <v>0</v>
      </c>
      <c r="M64" s="464">
        <v>0.1</v>
      </c>
      <c r="N64" s="492">
        <v>0.35</v>
      </c>
      <c r="O64" s="502">
        <v>25</v>
      </c>
      <c r="P64" s="1"/>
      <c r="Q64" s="384"/>
      <c r="R64" s="384"/>
      <c r="S64" s="384"/>
      <c r="T64" s="384"/>
      <c r="U64" s="384"/>
      <c r="V64" s="384"/>
      <c r="W64" s="384"/>
      <c r="X64" s="384"/>
      <c r="Y64" s="384"/>
      <c r="Z64" s="384"/>
      <c r="AA64" s="384"/>
      <c r="AB64" s="384"/>
      <c r="AC64" s="384"/>
      <c r="AD64" s="384"/>
      <c r="AE64" s="384"/>
      <c r="AF64" s="384"/>
      <c r="AG64" s="384"/>
      <c r="AH64" s="384"/>
      <c r="AI64" s="384"/>
      <c r="AJ64" s="384"/>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2"/>
      <c r="C65" s="472">
        <v>2038</v>
      </c>
      <c r="D65" s="486">
        <v>20</v>
      </c>
      <c r="E65" s="506">
        <v>5.2499999999999998E-2</v>
      </c>
      <c r="F65" s="487">
        <v>0.2</v>
      </c>
      <c r="G65" s="487">
        <v>0.12</v>
      </c>
      <c r="H65" s="492">
        <v>0.35</v>
      </c>
      <c r="I65" s="494">
        <v>25</v>
      </c>
      <c r="J65" s="463">
        <v>20</v>
      </c>
      <c r="K65" s="509">
        <v>7.0000000000000007E-2</v>
      </c>
      <c r="L65" s="464">
        <v>0</v>
      </c>
      <c r="M65" s="464">
        <v>0.1</v>
      </c>
      <c r="N65" s="492">
        <v>0.35</v>
      </c>
      <c r="O65" s="502">
        <v>25</v>
      </c>
      <c r="P65" s="1"/>
      <c r="Q65" s="384"/>
      <c r="R65" s="384"/>
      <c r="S65" s="384"/>
      <c r="T65" s="384"/>
      <c r="U65" s="384"/>
      <c r="V65" s="384"/>
      <c r="W65" s="384"/>
      <c r="X65" s="384"/>
      <c r="Y65" s="384"/>
      <c r="Z65" s="384"/>
      <c r="AA65" s="384"/>
      <c r="AB65" s="384"/>
      <c r="AC65" s="384"/>
      <c r="AD65" s="384"/>
      <c r="AE65" s="384"/>
      <c r="AF65" s="384"/>
      <c r="AG65" s="384"/>
      <c r="AH65" s="384"/>
      <c r="AI65" s="384"/>
      <c r="AJ65" s="384"/>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2"/>
      <c r="C66" s="472">
        <v>2040</v>
      </c>
      <c r="D66" s="486">
        <v>20</v>
      </c>
      <c r="E66" s="506">
        <v>5.2499999999999998E-2</v>
      </c>
      <c r="F66" s="487">
        <v>0.2</v>
      </c>
      <c r="G66" s="487">
        <v>0.12</v>
      </c>
      <c r="H66" s="492">
        <v>0.35</v>
      </c>
      <c r="I66" s="494">
        <v>25</v>
      </c>
      <c r="J66" s="463">
        <v>20</v>
      </c>
      <c r="K66" s="509">
        <v>7.0000000000000007E-2</v>
      </c>
      <c r="L66" s="464">
        <v>0</v>
      </c>
      <c r="M66" s="464">
        <v>0.1</v>
      </c>
      <c r="N66" s="492">
        <v>0.35</v>
      </c>
      <c r="O66" s="502">
        <v>25</v>
      </c>
      <c r="P66" s="1"/>
      <c r="Q66" s="384"/>
      <c r="R66" s="384"/>
      <c r="S66" s="384"/>
      <c r="T66" s="384"/>
      <c r="U66" s="384"/>
      <c r="V66" s="384"/>
      <c r="W66" s="384"/>
      <c r="X66" s="384"/>
      <c r="Y66" s="384"/>
      <c r="Z66" s="384"/>
      <c r="AA66" s="384"/>
      <c r="AB66" s="384"/>
      <c r="AC66" s="384"/>
      <c r="AD66" s="384"/>
      <c r="AE66" s="384"/>
      <c r="AF66" s="384"/>
      <c r="AG66" s="384"/>
      <c r="AH66" s="384"/>
      <c r="AI66" s="384"/>
      <c r="AJ66" s="384"/>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2"/>
      <c r="C67" s="472">
        <v>2042</v>
      </c>
      <c r="D67" s="486">
        <v>20</v>
      </c>
      <c r="E67" s="506">
        <v>5.2499999999999998E-2</v>
      </c>
      <c r="F67" s="487">
        <v>0.2</v>
      </c>
      <c r="G67" s="487">
        <v>0.12</v>
      </c>
      <c r="H67" s="492">
        <v>0.35</v>
      </c>
      <c r="I67" s="494">
        <v>25</v>
      </c>
      <c r="J67" s="463">
        <v>20</v>
      </c>
      <c r="K67" s="509">
        <v>7.0000000000000007E-2</v>
      </c>
      <c r="L67" s="464">
        <v>0</v>
      </c>
      <c r="M67" s="464">
        <v>0.1</v>
      </c>
      <c r="N67" s="492">
        <v>0.35</v>
      </c>
      <c r="O67" s="502">
        <v>25</v>
      </c>
      <c r="P67" s="1"/>
      <c r="Q67" s="384"/>
      <c r="R67" s="384"/>
      <c r="S67" s="384"/>
      <c r="T67" s="384"/>
      <c r="U67" s="384"/>
      <c r="V67" s="384"/>
      <c r="W67" s="384"/>
      <c r="X67" s="384"/>
      <c r="Y67" s="384"/>
      <c r="Z67" s="384"/>
      <c r="AA67" s="384"/>
      <c r="AB67" s="384"/>
      <c r="AC67" s="384"/>
      <c r="AD67" s="384"/>
      <c r="AE67" s="384"/>
      <c r="AF67" s="384"/>
      <c r="AG67" s="384"/>
      <c r="AH67" s="384"/>
      <c r="AI67" s="384"/>
      <c r="AJ67" s="384"/>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2"/>
      <c r="C68" s="472">
        <v>2044</v>
      </c>
      <c r="D68" s="486">
        <v>20</v>
      </c>
      <c r="E68" s="506">
        <v>5.2499999999999998E-2</v>
      </c>
      <c r="F68" s="487">
        <v>0.2</v>
      </c>
      <c r="G68" s="487">
        <v>0.12</v>
      </c>
      <c r="H68" s="492">
        <v>0.35</v>
      </c>
      <c r="I68" s="494">
        <v>25</v>
      </c>
      <c r="J68" s="463">
        <v>20</v>
      </c>
      <c r="K68" s="509">
        <v>7.0000000000000007E-2</v>
      </c>
      <c r="L68" s="464">
        <v>0</v>
      </c>
      <c r="M68" s="464">
        <v>0.1</v>
      </c>
      <c r="N68" s="492">
        <v>0.35</v>
      </c>
      <c r="O68" s="502">
        <v>25</v>
      </c>
      <c r="P68" s="1"/>
      <c r="Q68" s="384"/>
      <c r="R68" s="384"/>
      <c r="S68" s="384"/>
      <c r="T68" s="384"/>
      <c r="U68" s="384"/>
      <c r="V68" s="384"/>
      <c r="W68" s="384"/>
      <c r="X68" s="384"/>
      <c r="Y68" s="384"/>
      <c r="Z68" s="384"/>
      <c r="AA68" s="384"/>
      <c r="AB68" s="384"/>
      <c r="AC68" s="384"/>
      <c r="AD68" s="384"/>
      <c r="AE68" s="384"/>
      <c r="AF68" s="384"/>
      <c r="AG68" s="384"/>
      <c r="AH68" s="384"/>
      <c r="AI68" s="384"/>
      <c r="AJ68" s="384"/>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2"/>
      <c r="C69" s="472">
        <v>2046</v>
      </c>
      <c r="D69" s="486">
        <v>20</v>
      </c>
      <c r="E69" s="506">
        <v>5.2499999999999998E-2</v>
      </c>
      <c r="F69" s="487">
        <v>0.2</v>
      </c>
      <c r="G69" s="487">
        <v>0.12</v>
      </c>
      <c r="H69" s="492">
        <v>0.35</v>
      </c>
      <c r="I69" s="494">
        <v>25</v>
      </c>
      <c r="J69" s="463">
        <v>20</v>
      </c>
      <c r="K69" s="509">
        <v>7.0000000000000007E-2</v>
      </c>
      <c r="L69" s="464">
        <v>0</v>
      </c>
      <c r="M69" s="464">
        <v>0.1</v>
      </c>
      <c r="N69" s="492">
        <v>0.35</v>
      </c>
      <c r="O69" s="502">
        <v>25</v>
      </c>
      <c r="P69" s="1"/>
      <c r="Q69" s="384"/>
      <c r="R69" s="384"/>
      <c r="S69" s="384"/>
      <c r="T69" s="384"/>
      <c r="U69" s="384"/>
      <c r="V69" s="384"/>
      <c r="W69" s="384"/>
      <c r="X69" s="384"/>
      <c r="Y69" s="384"/>
      <c r="Z69" s="384"/>
      <c r="AA69" s="384"/>
      <c r="AB69" s="384"/>
      <c r="AC69" s="384"/>
      <c r="AD69" s="384"/>
      <c r="AE69" s="384"/>
      <c r="AF69" s="384"/>
      <c r="AG69" s="384"/>
      <c r="AH69" s="384"/>
      <c r="AI69" s="384"/>
      <c r="AJ69" s="384"/>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2"/>
      <c r="C70" s="472">
        <v>2048</v>
      </c>
      <c r="D70" s="486">
        <v>20</v>
      </c>
      <c r="E70" s="506">
        <v>5.2499999999999998E-2</v>
      </c>
      <c r="F70" s="487">
        <v>0.2</v>
      </c>
      <c r="G70" s="487">
        <v>0.12</v>
      </c>
      <c r="H70" s="492">
        <v>0.35</v>
      </c>
      <c r="I70" s="494">
        <v>25</v>
      </c>
      <c r="J70" s="463">
        <v>20</v>
      </c>
      <c r="K70" s="509">
        <v>7.0000000000000007E-2</v>
      </c>
      <c r="L70" s="464">
        <v>0</v>
      </c>
      <c r="M70" s="464">
        <v>0.1</v>
      </c>
      <c r="N70" s="492">
        <v>0.35</v>
      </c>
      <c r="O70" s="502">
        <v>25</v>
      </c>
      <c r="P70" s="1"/>
      <c r="Q70" s="384"/>
      <c r="R70" s="384"/>
      <c r="S70" s="384"/>
      <c r="T70" s="384"/>
      <c r="U70" s="384"/>
      <c r="V70" s="384"/>
      <c r="W70" s="384"/>
      <c r="X70" s="384"/>
      <c r="Y70" s="384"/>
      <c r="Z70" s="384"/>
      <c r="AA70" s="384"/>
      <c r="AB70" s="384"/>
      <c r="AC70" s="384"/>
      <c r="AD70" s="384"/>
      <c r="AE70" s="384"/>
      <c r="AF70" s="384"/>
      <c r="AG70" s="384"/>
      <c r="AH70" s="384"/>
      <c r="AI70" s="384"/>
      <c r="AJ70" s="384"/>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3"/>
      <c r="C71" s="474">
        <v>2050</v>
      </c>
      <c r="D71" s="488">
        <v>20</v>
      </c>
      <c r="E71" s="507">
        <v>5.2499999999999998E-2</v>
      </c>
      <c r="F71" s="489">
        <v>0.2</v>
      </c>
      <c r="G71" s="489">
        <v>0.12</v>
      </c>
      <c r="H71" s="493">
        <v>0.35</v>
      </c>
      <c r="I71" s="500">
        <v>25</v>
      </c>
      <c r="J71" s="475">
        <v>20</v>
      </c>
      <c r="K71" s="510">
        <v>7.0000000000000007E-2</v>
      </c>
      <c r="L71" s="476">
        <v>0</v>
      </c>
      <c r="M71" s="476">
        <v>0.1</v>
      </c>
      <c r="N71" s="493">
        <v>0.35</v>
      </c>
      <c r="O71" s="503">
        <v>25</v>
      </c>
      <c r="P71" s="1"/>
      <c r="Q71" s="384"/>
      <c r="R71" s="384"/>
      <c r="S71" s="384"/>
      <c r="T71" s="384"/>
      <c r="U71" s="384"/>
      <c r="V71" s="384"/>
      <c r="W71" s="384"/>
      <c r="X71" s="384"/>
      <c r="Y71" s="384"/>
      <c r="Z71" s="384"/>
      <c r="AA71" s="384"/>
      <c r="AB71" s="384"/>
      <c r="AC71" s="384"/>
      <c r="AD71" s="384"/>
      <c r="AE71" s="384"/>
      <c r="AF71" s="384"/>
      <c r="AG71" s="384"/>
      <c r="AH71" s="384"/>
      <c r="AI71" s="384"/>
      <c r="AJ71" s="384"/>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4"/>
      <c r="R72" s="384"/>
      <c r="S72" s="384"/>
      <c r="T72" s="384"/>
      <c r="U72" s="384"/>
      <c r="V72" s="384"/>
      <c r="W72" s="384"/>
      <c r="X72" s="384"/>
      <c r="Y72" s="384"/>
      <c r="Z72" s="384"/>
      <c r="AA72" s="384"/>
      <c r="AB72" s="384"/>
      <c r="AC72" s="384"/>
      <c r="AD72" s="384"/>
      <c r="AE72" s="384"/>
      <c r="AF72" s="384"/>
      <c r="AG72" s="384"/>
      <c r="AH72" s="384"/>
      <c r="AI72" s="384"/>
      <c r="AJ72" s="384"/>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4"/>
      <c r="R73" s="384"/>
      <c r="S73" s="384"/>
      <c r="T73" s="384"/>
      <c r="U73" s="384"/>
      <c r="V73" s="384"/>
      <c r="W73" s="384"/>
      <c r="X73" s="384"/>
      <c r="Y73" s="384"/>
      <c r="Z73" s="384"/>
      <c r="AA73" s="384"/>
      <c r="AB73" s="384"/>
      <c r="AC73" s="384"/>
      <c r="AD73" s="384"/>
      <c r="AE73" s="384"/>
      <c r="AF73" s="384"/>
      <c r="AG73" s="384"/>
      <c r="AH73" s="384"/>
      <c r="AI73" s="384"/>
      <c r="AJ73" s="384"/>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4"/>
      <c r="R74" s="384"/>
      <c r="S74" s="384"/>
      <c r="T74" s="384"/>
      <c r="U74" s="384"/>
      <c r="V74" s="384"/>
      <c r="W74" s="384"/>
      <c r="X74" s="384"/>
      <c r="Y74" s="384"/>
      <c r="Z74" s="384"/>
      <c r="AA74" s="384"/>
      <c r="AB74" s="384"/>
      <c r="AC74" s="384"/>
      <c r="AD74" s="384"/>
      <c r="AE74" s="384"/>
      <c r="AF74" s="384"/>
      <c r="AG74" s="384"/>
      <c r="AH74" s="384"/>
      <c r="AI74" s="384"/>
      <c r="AJ74" s="384"/>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4"/>
      <c r="R75" s="384"/>
      <c r="S75" s="384"/>
      <c r="T75" s="384"/>
      <c r="U75" s="384"/>
      <c r="V75" s="384"/>
      <c r="W75" s="384"/>
      <c r="X75" s="384"/>
      <c r="Y75" s="384"/>
      <c r="Z75" s="384"/>
      <c r="AA75" s="384"/>
      <c r="AB75" s="384"/>
      <c r="AC75" s="384"/>
      <c r="AD75" s="384"/>
      <c r="AE75" s="384"/>
      <c r="AF75" s="384"/>
      <c r="AG75" s="384"/>
      <c r="AH75" s="384"/>
      <c r="AI75" s="384"/>
      <c r="AJ75" s="384"/>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K5" sqref="K5:P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405" t="b">
        <v>0</v>
      </c>
      <c r="D7" s="372" t="b">
        <v>0</v>
      </c>
      <c r="E7" s="405"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405" t="b">
        <v>0</v>
      </c>
      <c r="D8" s="372" t="b">
        <v>0</v>
      </c>
      <c r="E8" s="405"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405" t="b">
        <v>1</v>
      </c>
      <c r="D9" s="372" t="b">
        <v>1</v>
      </c>
      <c r="E9" s="405"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405" t="b">
        <v>1</v>
      </c>
      <c r="D10" s="372" t="b">
        <v>1</v>
      </c>
      <c r="E10" s="405"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405" t="b">
        <v>1</v>
      </c>
      <c r="D11" s="372" t="b">
        <v>1</v>
      </c>
      <c r="E11" s="405"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405" t="b">
        <v>1</v>
      </c>
      <c r="D12" s="372" t="b">
        <v>1</v>
      </c>
      <c r="E12" s="405"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405" t="b">
        <v>1</v>
      </c>
      <c r="D13" s="372" t="b">
        <v>1</v>
      </c>
      <c r="E13" s="405"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405" t="b">
        <v>1</v>
      </c>
      <c r="D14" s="372" t="b">
        <v>1</v>
      </c>
      <c r="E14" s="405"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405" t="b">
        <v>0</v>
      </c>
      <c r="D15" s="372" t="b">
        <v>0</v>
      </c>
      <c r="E15" s="405"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405" t="b">
        <v>0</v>
      </c>
      <c r="D16" s="372" t="b">
        <v>0</v>
      </c>
      <c r="E16" s="405"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405" t="b">
        <v>0</v>
      </c>
      <c r="D17" s="372" t="b">
        <v>0</v>
      </c>
      <c r="E17" s="405"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405" t="b">
        <v>0</v>
      </c>
      <c r="D18" s="372" t="b">
        <v>0</v>
      </c>
      <c r="E18" s="405"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405" t="b">
        <v>1</v>
      </c>
      <c r="D19" s="372" t="b">
        <v>1</v>
      </c>
      <c r="E19" s="405"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405" t="b">
        <v>0</v>
      </c>
      <c r="D20" s="372" t="b">
        <v>0</v>
      </c>
      <c r="E20" s="405"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405" t="b">
        <v>0</v>
      </c>
      <c r="D21" s="372" t="b">
        <v>0</v>
      </c>
      <c r="E21" s="405"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405" t="b">
        <v>0</v>
      </c>
      <c r="D22" s="372" t="b">
        <v>0</v>
      </c>
      <c r="E22" s="405"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405" t="b">
        <v>0</v>
      </c>
      <c r="D23" s="372" t="b">
        <v>0</v>
      </c>
      <c r="E23" s="405"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405" t="b">
        <v>1</v>
      </c>
      <c r="D24" s="372" t="b">
        <v>1</v>
      </c>
      <c r="E24" s="405"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405" t="b">
        <v>1</v>
      </c>
      <c r="D25" s="372" t="b">
        <v>1</v>
      </c>
      <c r="E25" s="405"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405" t="b">
        <v>0</v>
      </c>
      <c r="D26" s="372" t="b">
        <v>0</v>
      </c>
      <c r="E26" s="405"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405" t="b">
        <v>1</v>
      </c>
      <c r="D27" s="372" t="b">
        <v>1</v>
      </c>
      <c r="E27" s="405"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405" t="b">
        <v>0</v>
      </c>
      <c r="D28" s="372" t="b">
        <v>0</v>
      </c>
      <c r="E28" s="405"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405" t="b">
        <v>0</v>
      </c>
      <c r="D29" s="372" t="b">
        <v>0</v>
      </c>
      <c r="E29" s="405"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405" t="b">
        <v>0</v>
      </c>
      <c r="D30" s="372" t="b">
        <v>0</v>
      </c>
      <c r="E30" s="405"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405" t="b">
        <v>0</v>
      </c>
      <c r="D31" s="372" t="b">
        <v>0</v>
      </c>
      <c r="E31" s="405"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405" t="b">
        <v>0</v>
      </c>
      <c r="D32" s="372" t="b">
        <v>0</v>
      </c>
      <c r="E32" s="405"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405" t="b">
        <v>0</v>
      </c>
      <c r="D33" s="372" t="b">
        <v>0</v>
      </c>
      <c r="E33" s="405"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405" t="b">
        <v>0</v>
      </c>
      <c r="D34" s="372" t="b">
        <v>0</v>
      </c>
      <c r="E34" s="405"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405" t="b">
        <v>1</v>
      </c>
      <c r="D35" s="372" t="b">
        <v>1</v>
      </c>
      <c r="E35" s="405"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405" t="b">
        <v>1</v>
      </c>
      <c r="D36" s="372" t="b">
        <v>1</v>
      </c>
      <c r="E36" s="405"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405" t="b">
        <v>1</v>
      </c>
      <c r="D37" s="372" t="b">
        <v>1</v>
      </c>
      <c r="E37" s="405"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405" t="b">
        <v>1</v>
      </c>
      <c r="D38" s="372" t="b">
        <v>1</v>
      </c>
      <c r="E38" s="405"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405" t="b">
        <v>1</v>
      </c>
      <c r="D39" s="372" t="b">
        <v>1</v>
      </c>
      <c r="E39" s="405"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405" t="b">
        <v>1</v>
      </c>
      <c r="D40" s="372" t="b">
        <v>1</v>
      </c>
      <c r="E40" s="405"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405" t="b">
        <v>0</v>
      </c>
      <c r="D41" s="372" t="b">
        <v>0</v>
      </c>
      <c r="E41" s="405"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406" t="b">
        <v>1</v>
      </c>
      <c r="D42" s="378" t="b">
        <v>1</v>
      </c>
      <c r="E42" s="407"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K5" sqref="K5:P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2" t="s">
        <v>147</v>
      </c>
      <c r="C5" s="662"/>
      <c r="D5" s="662"/>
      <c r="E5" s="662"/>
      <c r="F5" s="443"/>
      <c r="G5" s="662" t="s">
        <v>212</v>
      </c>
      <c r="H5" s="662"/>
      <c r="I5" s="662"/>
      <c r="J5" s="662"/>
      <c r="K5" s="442"/>
      <c r="L5" s="663" t="s">
        <v>213</v>
      </c>
      <c r="M5" s="663"/>
      <c r="N5" s="663"/>
      <c r="O5" s="663"/>
      <c r="P5" s="442"/>
      <c r="Q5" s="443"/>
      <c r="R5" s="443"/>
      <c r="S5" s="443"/>
    </row>
    <row r="6" spans="2:19" ht="16.2" thickBot="1" x14ac:dyDescent="0.35">
      <c r="B6" s="446" t="s">
        <v>143</v>
      </c>
      <c r="C6" s="447" t="s">
        <v>327</v>
      </c>
      <c r="D6" s="447" t="s">
        <v>328</v>
      </c>
      <c r="E6" s="448" t="s">
        <v>326</v>
      </c>
      <c r="F6" s="444"/>
      <c r="G6" s="446" t="s">
        <v>143</v>
      </c>
      <c r="H6" s="447" t="s">
        <v>327</v>
      </c>
      <c r="I6" s="447" t="s">
        <v>328</v>
      </c>
      <c r="J6" s="448" t="s">
        <v>326</v>
      </c>
      <c r="K6" s="445"/>
      <c r="L6" s="446" t="s">
        <v>143</v>
      </c>
      <c r="M6" s="447" t="s">
        <v>327</v>
      </c>
      <c r="N6" s="447" t="s">
        <v>328</v>
      </c>
      <c r="O6" s="448" t="s">
        <v>326</v>
      </c>
      <c r="P6" s="442"/>
      <c r="Q6" s="443"/>
      <c r="R6" s="443"/>
      <c r="S6" s="443"/>
    </row>
    <row r="7" spans="2:19" x14ac:dyDescent="0.3">
      <c r="B7" s="450" t="s">
        <v>151</v>
      </c>
      <c r="C7" s="458">
        <v>2.9299999999999999E-6</v>
      </c>
      <c r="D7" s="458">
        <v>0.12394601199999999</v>
      </c>
      <c r="E7" s="451">
        <v>3</v>
      </c>
      <c r="F7" s="444"/>
      <c r="G7" s="450" t="s">
        <v>151</v>
      </c>
      <c r="H7" s="458">
        <v>2.3099999999999999E-5</v>
      </c>
      <c r="I7" s="458">
        <v>1.451164E-3</v>
      </c>
      <c r="J7" s="451">
        <v>3</v>
      </c>
      <c r="K7" s="444"/>
      <c r="L7" s="450" t="s">
        <v>151</v>
      </c>
      <c r="M7" s="458">
        <v>2.3099999999999999E-5</v>
      </c>
      <c r="N7" s="458">
        <v>1.451164E-3</v>
      </c>
      <c r="O7" s="451">
        <v>3</v>
      </c>
      <c r="P7" s="443"/>
      <c r="Q7" s="443"/>
      <c r="R7" s="443"/>
      <c r="S7" s="443"/>
    </row>
    <row r="8" spans="2:19" x14ac:dyDescent="0.3">
      <c r="B8" s="452" t="s">
        <v>153</v>
      </c>
      <c r="C8" s="459">
        <v>6.5899999999999996E-6</v>
      </c>
      <c r="D8" s="459">
        <v>0.232871045</v>
      </c>
      <c r="E8" s="453">
        <v>3</v>
      </c>
      <c r="F8" s="444"/>
      <c r="G8" s="452" t="s">
        <v>153</v>
      </c>
      <c r="H8" s="459">
        <v>7.7400000000000004E-6</v>
      </c>
      <c r="I8" s="459">
        <v>0.25888683499999998</v>
      </c>
      <c r="J8" s="453">
        <v>3</v>
      </c>
      <c r="K8" s="444"/>
      <c r="L8" s="452" t="s">
        <v>153</v>
      </c>
      <c r="M8" s="459">
        <v>7.7400000000000004E-6</v>
      </c>
      <c r="N8" s="459">
        <v>0.25888683499999998</v>
      </c>
      <c r="O8" s="453">
        <v>3</v>
      </c>
      <c r="P8" s="443"/>
      <c r="Q8" s="443"/>
      <c r="R8" s="443"/>
      <c r="S8" s="443"/>
    </row>
    <row r="9" spans="2:19" x14ac:dyDescent="0.3">
      <c r="B9" s="452" t="s">
        <v>155</v>
      </c>
      <c r="C9" s="459">
        <v>4.25E-6</v>
      </c>
      <c r="D9" s="459">
        <v>0.61310971400000003</v>
      </c>
      <c r="E9" s="453">
        <v>3</v>
      </c>
      <c r="F9" s="444"/>
      <c r="G9" s="452" t="s">
        <v>155</v>
      </c>
      <c r="H9" s="459">
        <v>4.1699999999999997E-5</v>
      </c>
      <c r="I9" s="459">
        <v>0.448456511</v>
      </c>
      <c r="J9" s="453">
        <v>3</v>
      </c>
      <c r="K9" s="444"/>
      <c r="L9" s="452" t="s">
        <v>155</v>
      </c>
      <c r="M9" s="459">
        <v>4.1699999999999997E-5</v>
      </c>
      <c r="N9" s="459">
        <v>0.448456511</v>
      </c>
      <c r="O9" s="453">
        <v>3</v>
      </c>
      <c r="P9" s="443"/>
      <c r="Q9" s="443"/>
      <c r="R9" s="443"/>
      <c r="S9" s="443"/>
    </row>
    <row r="10" spans="2:19" x14ac:dyDescent="0.3">
      <c r="B10" s="452" t="s">
        <v>157</v>
      </c>
      <c r="C10" s="459">
        <v>2.97E-5</v>
      </c>
      <c r="D10" s="459">
        <v>0.48895239099999999</v>
      </c>
      <c r="E10" s="453">
        <v>3</v>
      </c>
      <c r="F10" s="444"/>
      <c r="G10" s="452" t="s">
        <v>157</v>
      </c>
      <c r="H10" s="459">
        <v>2.3208500000000001E-4</v>
      </c>
      <c r="I10" s="459">
        <v>0.26965371700000001</v>
      </c>
      <c r="J10" s="453">
        <v>3</v>
      </c>
      <c r="K10" s="444"/>
      <c r="L10" s="452" t="s">
        <v>157</v>
      </c>
      <c r="M10" s="459">
        <v>2.3208500000000001E-4</v>
      </c>
      <c r="N10" s="459">
        <v>0.26965371700000001</v>
      </c>
      <c r="O10" s="453">
        <v>3</v>
      </c>
      <c r="P10" s="443"/>
      <c r="Q10" s="443"/>
      <c r="R10" s="443"/>
      <c r="S10" s="443"/>
    </row>
    <row r="11" spans="2:19" x14ac:dyDescent="0.3">
      <c r="B11" s="452" t="s">
        <v>159</v>
      </c>
      <c r="C11" s="459">
        <v>2.3900000000000002E-5</v>
      </c>
      <c r="D11" s="459">
        <v>0.45275815899999999</v>
      </c>
      <c r="E11" s="453">
        <v>3</v>
      </c>
      <c r="F11" s="444"/>
      <c r="G11" s="452" t="s">
        <v>159</v>
      </c>
      <c r="H11" s="459">
        <v>3.29814E-4</v>
      </c>
      <c r="I11" s="459">
        <v>0.25859514500000003</v>
      </c>
      <c r="J11" s="453">
        <v>3</v>
      </c>
      <c r="K11" s="444"/>
      <c r="L11" s="452" t="s">
        <v>159</v>
      </c>
      <c r="M11" s="459">
        <v>3.29814E-4</v>
      </c>
      <c r="N11" s="459">
        <v>0.25859514500000003</v>
      </c>
      <c r="O11" s="453">
        <v>3</v>
      </c>
      <c r="P11" s="443"/>
      <c r="Q11" s="443"/>
      <c r="R11" s="443"/>
      <c r="S11" s="443"/>
    </row>
    <row r="12" spans="2:19" x14ac:dyDescent="0.3">
      <c r="B12" s="452" t="s">
        <v>161</v>
      </c>
      <c r="C12" s="459">
        <v>3.2100000000000002E-6</v>
      </c>
      <c r="D12" s="459">
        <v>0.53713384200000003</v>
      </c>
      <c r="E12" s="453">
        <v>3</v>
      </c>
      <c r="F12" s="444"/>
      <c r="G12" s="452" t="s">
        <v>161</v>
      </c>
      <c r="H12" s="459">
        <v>2.1614400000000001E-4</v>
      </c>
      <c r="I12" s="459">
        <v>0.19474847200000001</v>
      </c>
      <c r="J12" s="453">
        <v>3</v>
      </c>
      <c r="K12" s="444"/>
      <c r="L12" s="452" t="s">
        <v>161</v>
      </c>
      <c r="M12" s="459">
        <v>2.1614400000000001E-4</v>
      </c>
      <c r="N12" s="459">
        <v>0.19474847200000001</v>
      </c>
      <c r="O12" s="453">
        <v>3</v>
      </c>
      <c r="P12" s="443"/>
      <c r="Q12" s="443"/>
      <c r="R12" s="443"/>
      <c r="S12" s="443"/>
    </row>
    <row r="13" spans="2:19" x14ac:dyDescent="0.3">
      <c r="B13" s="452" t="s">
        <v>163</v>
      </c>
      <c r="C13" s="459">
        <v>1.0111691000000001E-2</v>
      </c>
      <c r="D13" s="459">
        <v>0.16391334299999999</v>
      </c>
      <c r="E13" s="453">
        <v>3</v>
      </c>
      <c r="F13" s="444"/>
      <c r="G13" s="452" t="s">
        <v>163</v>
      </c>
      <c r="H13" s="459">
        <v>6.5076659999999996E-3</v>
      </c>
      <c r="I13" s="459">
        <v>3.7897785000000003E-2</v>
      </c>
      <c r="J13" s="453">
        <v>3</v>
      </c>
      <c r="K13" s="444"/>
      <c r="L13" s="452" t="s">
        <v>163</v>
      </c>
      <c r="M13" s="459">
        <v>6.5076659999999996E-3</v>
      </c>
      <c r="N13" s="459">
        <v>3.7897785000000003E-2</v>
      </c>
      <c r="O13" s="453">
        <v>3</v>
      </c>
      <c r="P13" s="443"/>
      <c r="Q13" s="443"/>
      <c r="R13" s="443"/>
      <c r="S13" s="443"/>
    </row>
    <row r="14" spans="2:19" x14ac:dyDescent="0.3">
      <c r="B14" s="452" t="s">
        <v>165</v>
      </c>
      <c r="C14" s="459">
        <v>1.171E-4</v>
      </c>
      <c r="D14" s="459">
        <v>0.26485059100000002</v>
      </c>
      <c r="E14" s="453">
        <v>3</v>
      </c>
      <c r="F14" s="444"/>
      <c r="G14" s="452" t="s">
        <v>165</v>
      </c>
      <c r="H14" s="459">
        <v>4.9755700000000003E-4</v>
      </c>
      <c r="I14" s="459">
        <v>0.11837966699999999</v>
      </c>
      <c r="J14" s="453">
        <v>3</v>
      </c>
      <c r="K14" s="444"/>
      <c r="L14" s="452" t="s">
        <v>165</v>
      </c>
      <c r="M14" s="459">
        <v>4.9755700000000003E-4</v>
      </c>
      <c r="N14" s="459">
        <v>0.11837966699999999</v>
      </c>
      <c r="O14" s="453">
        <v>3</v>
      </c>
      <c r="P14" s="443"/>
      <c r="Q14" s="443"/>
      <c r="R14" s="443"/>
      <c r="S14" s="443"/>
    </row>
    <row r="15" spans="2:19" x14ac:dyDescent="0.3">
      <c r="B15" s="452" t="s">
        <v>167</v>
      </c>
      <c r="C15" s="459">
        <v>6.6000000000000003E-6</v>
      </c>
      <c r="D15" s="459">
        <v>0.28962972599999998</v>
      </c>
      <c r="E15" s="453">
        <v>3</v>
      </c>
      <c r="F15" s="444"/>
      <c r="G15" s="452" t="s">
        <v>167</v>
      </c>
      <c r="H15" s="459">
        <v>2.7900000000000001E-5</v>
      </c>
      <c r="I15" s="459">
        <v>0.28474684500000003</v>
      </c>
      <c r="J15" s="453">
        <v>3</v>
      </c>
      <c r="K15" s="444"/>
      <c r="L15" s="452" t="s">
        <v>167</v>
      </c>
      <c r="M15" s="459">
        <v>2.7900000000000001E-5</v>
      </c>
      <c r="N15" s="459">
        <v>0.28474684500000003</v>
      </c>
      <c r="O15" s="453">
        <v>3</v>
      </c>
      <c r="P15" s="443"/>
      <c r="Q15" s="443"/>
      <c r="R15" s="443"/>
      <c r="S15" s="443"/>
    </row>
    <row r="16" spans="2:19" x14ac:dyDescent="0.3">
      <c r="B16" s="452" t="s">
        <v>169</v>
      </c>
      <c r="C16" s="459">
        <v>1.7099999999999999E-6</v>
      </c>
      <c r="D16" s="459">
        <v>0.28413255700000001</v>
      </c>
      <c r="E16" s="453">
        <v>3</v>
      </c>
      <c r="F16" s="444"/>
      <c r="G16" s="452" t="s">
        <v>169</v>
      </c>
      <c r="H16" s="459">
        <v>1.84E-6</v>
      </c>
      <c r="I16" s="459">
        <v>0.50950671999999997</v>
      </c>
      <c r="J16" s="453">
        <v>3</v>
      </c>
      <c r="K16" s="444"/>
      <c r="L16" s="452" t="s">
        <v>169</v>
      </c>
      <c r="M16" s="459">
        <v>1.84E-6</v>
      </c>
      <c r="N16" s="459">
        <v>0.50950671999999997</v>
      </c>
      <c r="O16" s="453">
        <v>3</v>
      </c>
      <c r="P16" s="443"/>
      <c r="Q16" s="443"/>
      <c r="R16" s="443"/>
      <c r="S16" s="443"/>
    </row>
    <row r="17" spans="2:19" x14ac:dyDescent="0.3">
      <c r="B17" s="452" t="s">
        <v>170</v>
      </c>
      <c r="C17" s="459">
        <v>5.3500000000000003E-8</v>
      </c>
      <c r="D17" s="459">
        <v>0.63695673500000005</v>
      </c>
      <c r="E17" s="453">
        <v>3</v>
      </c>
      <c r="F17" s="444"/>
      <c r="G17" s="452" t="s">
        <v>170</v>
      </c>
      <c r="H17" s="459">
        <v>6.0100000000000002E-8</v>
      </c>
      <c r="I17" s="459">
        <v>0.74344453200000005</v>
      </c>
      <c r="J17" s="453">
        <v>3</v>
      </c>
      <c r="K17" s="444"/>
      <c r="L17" s="452" t="s">
        <v>170</v>
      </c>
      <c r="M17" s="459">
        <v>6.0100000000000002E-8</v>
      </c>
      <c r="N17" s="459">
        <v>0.74344453200000005</v>
      </c>
      <c r="O17" s="453">
        <v>3</v>
      </c>
      <c r="P17" s="443"/>
      <c r="Q17" s="443"/>
      <c r="R17" s="443"/>
      <c r="S17" s="443"/>
    </row>
    <row r="18" spans="2:19" x14ac:dyDescent="0.3">
      <c r="B18" s="452" t="s">
        <v>172</v>
      </c>
      <c r="C18" s="459">
        <v>3.8800000000000001E-6</v>
      </c>
      <c r="D18" s="459">
        <v>0.33167120300000003</v>
      </c>
      <c r="E18" s="453">
        <v>3</v>
      </c>
      <c r="F18" s="444"/>
      <c r="G18" s="452" t="s">
        <v>172</v>
      </c>
      <c r="H18" s="459">
        <v>3.3300000000000003E-5</v>
      </c>
      <c r="I18" s="459">
        <v>0.24346148200000001</v>
      </c>
      <c r="J18" s="453">
        <v>3</v>
      </c>
      <c r="K18" s="444"/>
      <c r="L18" s="452" t="s">
        <v>172</v>
      </c>
      <c r="M18" s="459">
        <v>3.3300000000000003E-5</v>
      </c>
      <c r="N18" s="459">
        <v>0.24346148200000001</v>
      </c>
      <c r="O18" s="453">
        <v>3</v>
      </c>
      <c r="P18" s="443"/>
      <c r="Q18" s="443"/>
      <c r="R18" s="443"/>
      <c r="S18" s="443"/>
    </row>
    <row r="19" spans="2:19" x14ac:dyDescent="0.3">
      <c r="B19" s="452" t="s">
        <v>173</v>
      </c>
      <c r="C19" s="459">
        <v>8.7399999999999993E-6</v>
      </c>
      <c r="D19" s="459">
        <v>0.15589649999999999</v>
      </c>
      <c r="E19" s="453">
        <v>3</v>
      </c>
      <c r="F19" s="444"/>
      <c r="G19" s="452" t="s">
        <v>173</v>
      </c>
      <c r="H19" s="459">
        <v>2.6299999999999999E-5</v>
      </c>
      <c r="I19" s="459">
        <v>0.18453319500000001</v>
      </c>
      <c r="J19" s="453">
        <v>3</v>
      </c>
      <c r="K19" s="444"/>
      <c r="L19" s="452" t="s">
        <v>173</v>
      </c>
      <c r="M19" s="459">
        <v>2.6299999999999999E-5</v>
      </c>
      <c r="N19" s="459">
        <v>0.18453319500000001</v>
      </c>
      <c r="O19" s="453">
        <v>3</v>
      </c>
      <c r="P19" s="443"/>
      <c r="Q19" s="443"/>
      <c r="R19" s="443"/>
      <c r="S19" s="443"/>
    </row>
    <row r="20" spans="2:19" x14ac:dyDescent="0.3">
      <c r="B20" s="452" t="s">
        <v>174</v>
      </c>
      <c r="C20" s="459">
        <v>7.4099999999999998E-7</v>
      </c>
      <c r="D20" s="459">
        <v>0.38703453900000001</v>
      </c>
      <c r="E20" s="453">
        <v>3</v>
      </c>
      <c r="F20" s="444"/>
      <c r="G20" s="452" t="s">
        <v>174</v>
      </c>
      <c r="H20" s="459">
        <v>2.8200000000000001E-5</v>
      </c>
      <c r="I20" s="459">
        <v>0.19430931600000001</v>
      </c>
      <c r="J20" s="453">
        <v>3</v>
      </c>
      <c r="K20" s="444"/>
      <c r="L20" s="452" t="s">
        <v>174</v>
      </c>
      <c r="M20" s="459">
        <v>2.8200000000000001E-5</v>
      </c>
      <c r="N20" s="459">
        <v>0.19430931600000001</v>
      </c>
      <c r="O20" s="453">
        <v>3</v>
      </c>
      <c r="P20" s="443"/>
      <c r="Q20" s="443"/>
      <c r="R20" s="443"/>
      <c r="S20" s="443"/>
    </row>
    <row r="21" spans="2:19" x14ac:dyDescent="0.3">
      <c r="B21" s="452" t="s">
        <v>175</v>
      </c>
      <c r="C21" s="459">
        <v>3.6300000000000001E-5</v>
      </c>
      <c r="D21" s="459">
        <v>0.53971834399999996</v>
      </c>
      <c r="E21" s="453">
        <v>3</v>
      </c>
      <c r="F21" s="444"/>
      <c r="G21" s="452" t="s">
        <v>175</v>
      </c>
      <c r="H21" s="459">
        <v>1.5428100000000001E-4</v>
      </c>
      <c r="I21" s="459">
        <v>0.161271896</v>
      </c>
      <c r="J21" s="453">
        <v>3</v>
      </c>
      <c r="K21" s="444"/>
      <c r="L21" s="452" t="s">
        <v>175</v>
      </c>
      <c r="M21" s="459">
        <v>1.5428100000000001E-4</v>
      </c>
      <c r="N21" s="459">
        <v>0.161271896</v>
      </c>
      <c r="O21" s="453">
        <v>3</v>
      </c>
      <c r="P21" s="443"/>
      <c r="Q21" s="443"/>
      <c r="R21" s="443"/>
      <c r="S21" s="443"/>
    </row>
    <row r="22" spans="2:19" x14ac:dyDescent="0.3">
      <c r="B22" s="452" t="s">
        <v>176</v>
      </c>
      <c r="C22" s="459">
        <v>7.96E-6</v>
      </c>
      <c r="D22" s="459">
        <v>0.22389013899999999</v>
      </c>
      <c r="E22" s="453">
        <v>3</v>
      </c>
      <c r="F22" s="444"/>
      <c r="G22" s="452" t="s">
        <v>176</v>
      </c>
      <c r="H22" s="459">
        <v>1.06E-5</v>
      </c>
      <c r="I22" s="459">
        <v>0.237534193</v>
      </c>
      <c r="J22" s="453">
        <v>3</v>
      </c>
      <c r="K22" s="444"/>
      <c r="L22" s="452" t="s">
        <v>176</v>
      </c>
      <c r="M22" s="459">
        <v>1.06E-5</v>
      </c>
      <c r="N22" s="459">
        <v>0.237534193</v>
      </c>
      <c r="O22" s="453">
        <v>3</v>
      </c>
      <c r="P22" s="443"/>
      <c r="Q22" s="443"/>
      <c r="R22" s="443"/>
      <c r="S22" s="443"/>
    </row>
    <row r="23" spans="2:19" x14ac:dyDescent="0.3">
      <c r="B23" s="452" t="s">
        <v>177</v>
      </c>
      <c r="C23" s="459">
        <v>6.2870299999999999E-4</v>
      </c>
      <c r="D23" s="459">
        <v>0.60753779799999996</v>
      </c>
      <c r="E23" s="453">
        <v>3</v>
      </c>
      <c r="F23" s="444"/>
      <c r="G23" s="452" t="s">
        <v>177</v>
      </c>
      <c r="H23" s="459">
        <v>7.3999999999999996E-5</v>
      </c>
      <c r="I23" s="459">
        <v>0.744317169</v>
      </c>
      <c r="J23" s="453">
        <v>3</v>
      </c>
      <c r="K23" s="444"/>
      <c r="L23" s="452" t="s">
        <v>177</v>
      </c>
      <c r="M23" s="459">
        <v>7.3999999999999996E-5</v>
      </c>
      <c r="N23" s="459">
        <v>0.744317169</v>
      </c>
      <c r="O23" s="453">
        <v>3</v>
      </c>
      <c r="P23" s="443"/>
      <c r="Q23" s="443"/>
      <c r="R23" s="443"/>
      <c r="S23" s="443"/>
    </row>
    <row r="24" spans="2:19" x14ac:dyDescent="0.3">
      <c r="B24" s="452" t="s">
        <v>178</v>
      </c>
      <c r="C24" s="459">
        <v>3.5499999999999999E-7</v>
      </c>
      <c r="D24" s="459">
        <v>0.77746611300000001</v>
      </c>
      <c r="E24" s="453">
        <v>3</v>
      </c>
      <c r="F24" s="444"/>
      <c r="G24" s="452" t="s">
        <v>178</v>
      </c>
      <c r="H24" s="459">
        <v>1.5699999999999999E-5</v>
      </c>
      <c r="I24" s="459">
        <v>0.50918348000000002</v>
      </c>
      <c r="J24" s="453">
        <v>3</v>
      </c>
      <c r="K24" s="444"/>
      <c r="L24" s="452" t="s">
        <v>178</v>
      </c>
      <c r="M24" s="459">
        <v>1.5699999999999999E-5</v>
      </c>
      <c r="N24" s="459">
        <v>0.50918348000000002</v>
      </c>
      <c r="O24" s="453">
        <v>3</v>
      </c>
      <c r="P24" s="443"/>
      <c r="Q24" s="443"/>
      <c r="R24" s="443"/>
      <c r="S24" s="443"/>
    </row>
    <row r="25" spans="2:19" x14ac:dyDescent="0.3">
      <c r="B25" s="452" t="s">
        <v>179</v>
      </c>
      <c r="C25" s="459">
        <v>2.43E-6</v>
      </c>
      <c r="D25" s="459">
        <v>0.57626734999999996</v>
      </c>
      <c r="E25" s="453">
        <v>3</v>
      </c>
      <c r="F25" s="444"/>
      <c r="G25" s="452" t="s">
        <v>179</v>
      </c>
      <c r="H25" s="459">
        <v>9.8400000000000007E-5</v>
      </c>
      <c r="I25" s="459">
        <v>0.329523697</v>
      </c>
      <c r="J25" s="453">
        <v>3</v>
      </c>
      <c r="K25" s="444"/>
      <c r="L25" s="452" t="s">
        <v>179</v>
      </c>
      <c r="M25" s="459">
        <v>9.8400000000000007E-5</v>
      </c>
      <c r="N25" s="459">
        <v>0.329523697</v>
      </c>
      <c r="O25" s="453">
        <v>3</v>
      </c>
      <c r="P25" s="443"/>
      <c r="Q25" s="443"/>
      <c r="R25" s="443"/>
      <c r="S25" s="443"/>
    </row>
    <row r="26" spans="2:19" x14ac:dyDescent="0.3">
      <c r="B26" s="462" t="s">
        <v>180</v>
      </c>
      <c r="C26" s="460">
        <v>5.9000000000000003E-4</v>
      </c>
      <c r="D26" s="460">
        <v>0.52500000000000002</v>
      </c>
      <c r="E26" s="456">
        <v>2</v>
      </c>
      <c r="F26" s="444"/>
      <c r="G26" s="462" t="s">
        <v>180</v>
      </c>
      <c r="H26" s="460">
        <v>2.0799999999999998E-3</v>
      </c>
      <c r="I26" s="460">
        <v>0.32500000000000001</v>
      </c>
      <c r="J26" s="456">
        <v>2</v>
      </c>
      <c r="K26" s="444"/>
      <c r="L26" s="462" t="s">
        <v>180</v>
      </c>
      <c r="M26" s="460">
        <v>2.0799999999999998E-3</v>
      </c>
      <c r="N26" s="460">
        <v>0.32500000000000001</v>
      </c>
      <c r="O26" s="456">
        <v>2</v>
      </c>
      <c r="P26" s="443"/>
      <c r="Q26" s="457"/>
      <c r="R26" s="443" t="s">
        <v>329</v>
      </c>
      <c r="S26" s="443" t="s">
        <v>330</v>
      </c>
    </row>
    <row r="27" spans="2:19" x14ac:dyDescent="0.3">
      <c r="B27" s="452" t="s">
        <v>181</v>
      </c>
      <c r="C27" s="459">
        <v>7.1199999999999996E-6</v>
      </c>
      <c r="D27" s="459">
        <v>0.23850874599999999</v>
      </c>
      <c r="E27" s="453">
        <v>3</v>
      </c>
      <c r="F27" s="444"/>
      <c r="G27" s="452" t="s">
        <v>181</v>
      </c>
      <c r="H27" s="459">
        <v>4.3800000000000001E-5</v>
      </c>
      <c r="I27" s="459">
        <v>0.19950677</v>
      </c>
      <c r="J27" s="453">
        <v>3</v>
      </c>
      <c r="K27" s="444"/>
      <c r="L27" s="452" t="s">
        <v>181</v>
      </c>
      <c r="M27" s="459">
        <v>4.3800000000000001E-5</v>
      </c>
      <c r="N27" s="459">
        <v>0.19950677</v>
      </c>
      <c r="O27" s="453">
        <v>3</v>
      </c>
      <c r="P27" s="443"/>
      <c r="Q27" s="443"/>
      <c r="R27" s="443"/>
      <c r="S27" s="443"/>
    </row>
    <row r="28" spans="2:19" x14ac:dyDescent="0.3">
      <c r="B28" s="452" t="s">
        <v>182</v>
      </c>
      <c r="C28" s="459">
        <v>1.42E-6</v>
      </c>
      <c r="D28" s="459">
        <v>0.397842578</v>
      </c>
      <c r="E28" s="453">
        <v>3</v>
      </c>
      <c r="F28" s="444"/>
      <c r="G28" s="452" t="s">
        <v>182</v>
      </c>
      <c r="H28" s="459">
        <v>5.4700000000000001E-6</v>
      </c>
      <c r="I28" s="459">
        <v>0.43751994500000002</v>
      </c>
      <c r="J28" s="453">
        <v>3</v>
      </c>
      <c r="K28" s="444"/>
      <c r="L28" s="452" t="s">
        <v>182</v>
      </c>
      <c r="M28" s="459">
        <v>5.4700000000000001E-6</v>
      </c>
      <c r="N28" s="459">
        <v>0.43751994500000002</v>
      </c>
      <c r="O28" s="453">
        <v>3</v>
      </c>
      <c r="P28" s="443"/>
      <c r="Q28" s="443"/>
      <c r="R28" s="443"/>
      <c r="S28" s="443"/>
    </row>
    <row r="29" spans="2:19" x14ac:dyDescent="0.3">
      <c r="B29" s="452" t="s">
        <v>183</v>
      </c>
      <c r="C29" s="459">
        <v>1.6899999999999999E-6</v>
      </c>
      <c r="D29" s="459">
        <v>0.66128025599999996</v>
      </c>
      <c r="E29" s="453">
        <v>3</v>
      </c>
      <c r="F29" s="444"/>
      <c r="G29" s="452" t="s">
        <v>183</v>
      </c>
      <c r="H29" s="459">
        <v>1.5799999999999999E-6</v>
      </c>
      <c r="I29" s="459">
        <v>0.77559557700000004</v>
      </c>
      <c r="J29" s="453">
        <v>3</v>
      </c>
      <c r="K29" s="444"/>
      <c r="L29" s="452" t="s">
        <v>183</v>
      </c>
      <c r="M29" s="459">
        <v>1.5799999999999999E-6</v>
      </c>
      <c r="N29" s="459">
        <v>0.77559557700000004</v>
      </c>
      <c r="O29" s="453">
        <v>3</v>
      </c>
      <c r="P29" s="443"/>
      <c r="Q29" s="443"/>
      <c r="R29" s="443"/>
      <c r="S29" s="443"/>
    </row>
    <row r="30" spans="2:19" x14ac:dyDescent="0.3">
      <c r="B30" s="452" t="s">
        <v>184</v>
      </c>
      <c r="C30" s="459">
        <v>5.3500000000000003E-8</v>
      </c>
      <c r="D30" s="459">
        <v>3.9655580000000001E-3</v>
      </c>
      <c r="E30" s="453">
        <v>3</v>
      </c>
      <c r="F30" s="444"/>
      <c r="G30" s="452" t="s">
        <v>184</v>
      </c>
      <c r="H30" s="459">
        <v>6.0100000000000002E-8</v>
      </c>
      <c r="I30" s="459">
        <v>1.2111419999999999E-3</v>
      </c>
      <c r="J30" s="453">
        <v>3</v>
      </c>
      <c r="K30" s="444"/>
      <c r="L30" s="452" t="s">
        <v>184</v>
      </c>
      <c r="M30" s="459">
        <v>6.0100000000000002E-8</v>
      </c>
      <c r="N30" s="459">
        <v>1.2111419999999999E-3</v>
      </c>
      <c r="O30" s="453">
        <v>3</v>
      </c>
      <c r="P30" s="443"/>
      <c r="Q30" s="443"/>
      <c r="R30" s="443"/>
      <c r="S30" s="443"/>
    </row>
    <row r="31" spans="2:19" x14ac:dyDescent="0.3">
      <c r="B31" s="452" t="s">
        <v>185</v>
      </c>
      <c r="C31" s="459">
        <v>1.36036E-4</v>
      </c>
      <c r="D31" s="459">
        <v>0.19538823899999999</v>
      </c>
      <c r="E31" s="453">
        <v>3</v>
      </c>
      <c r="F31" s="444"/>
      <c r="G31" s="452" t="s">
        <v>185</v>
      </c>
      <c r="H31" s="459">
        <v>7.1805299999999996E-4</v>
      </c>
      <c r="I31" s="459">
        <v>9.4908882E-2</v>
      </c>
      <c r="J31" s="453">
        <v>3</v>
      </c>
      <c r="K31" s="444"/>
      <c r="L31" s="452" t="s">
        <v>185</v>
      </c>
      <c r="M31" s="459">
        <v>7.1805299999999996E-4</v>
      </c>
      <c r="N31" s="459">
        <v>9.4908882E-2</v>
      </c>
      <c r="O31" s="453">
        <v>3</v>
      </c>
      <c r="P31" s="443"/>
      <c r="Q31" s="443"/>
      <c r="R31" s="443"/>
      <c r="S31" s="443"/>
    </row>
    <row r="32" spans="2:19" x14ac:dyDescent="0.3">
      <c r="B32" s="452" t="s">
        <v>186</v>
      </c>
      <c r="C32" s="459">
        <v>1.1999999999999999E-7</v>
      </c>
      <c r="D32" s="459">
        <v>0.69521977499999998</v>
      </c>
      <c r="E32" s="453">
        <v>3</v>
      </c>
      <c r="F32" s="444"/>
      <c r="G32" s="452" t="s">
        <v>186</v>
      </c>
      <c r="H32" s="459">
        <v>9.9999999999999995E-7</v>
      </c>
      <c r="I32" s="459">
        <v>0.51203586999999995</v>
      </c>
      <c r="J32" s="453">
        <v>3</v>
      </c>
      <c r="K32" s="444"/>
      <c r="L32" s="452" t="s">
        <v>186</v>
      </c>
      <c r="M32" s="459">
        <v>9.9999999999999995E-7</v>
      </c>
      <c r="N32" s="459">
        <v>0.51203586999999995</v>
      </c>
      <c r="O32" s="453">
        <v>3</v>
      </c>
      <c r="P32" s="443"/>
      <c r="Q32" s="443"/>
      <c r="R32" s="443"/>
      <c r="S32" s="443"/>
    </row>
    <row r="33" spans="2:19" x14ac:dyDescent="0.3">
      <c r="B33" s="452" t="s">
        <v>187</v>
      </c>
      <c r="C33" s="459">
        <v>8.5500000000000005E-5</v>
      </c>
      <c r="D33" s="459">
        <v>3.9655580000000001E-3</v>
      </c>
      <c r="E33" s="453">
        <v>3</v>
      </c>
      <c r="F33" s="444"/>
      <c r="G33" s="452" t="s">
        <v>187</v>
      </c>
      <c r="H33" s="459">
        <v>3.54E-5</v>
      </c>
      <c r="I33" s="459">
        <v>4.068889E-3</v>
      </c>
      <c r="J33" s="453">
        <v>3</v>
      </c>
      <c r="K33" s="444"/>
      <c r="L33" s="452" t="s">
        <v>187</v>
      </c>
      <c r="M33" s="459">
        <v>3.54E-5</v>
      </c>
      <c r="N33" s="459">
        <v>4.068889E-3</v>
      </c>
      <c r="O33" s="453">
        <v>3</v>
      </c>
      <c r="P33" s="443"/>
      <c r="Q33" s="443"/>
      <c r="R33" s="443"/>
      <c r="S33" s="443"/>
    </row>
    <row r="34" spans="2:19" x14ac:dyDescent="0.3">
      <c r="B34" s="452" t="s">
        <v>188</v>
      </c>
      <c r="C34" s="459">
        <v>3.0199999999999999E-5</v>
      </c>
      <c r="D34" s="459">
        <v>0.36437266400000001</v>
      </c>
      <c r="E34" s="453">
        <v>3</v>
      </c>
      <c r="F34" s="444"/>
      <c r="G34" s="452" t="s">
        <v>188</v>
      </c>
      <c r="H34" s="459">
        <v>5.63E-5</v>
      </c>
      <c r="I34" s="459">
        <v>0.17040802799999999</v>
      </c>
      <c r="J34" s="453">
        <v>3</v>
      </c>
      <c r="K34" s="444"/>
      <c r="L34" s="452" t="s">
        <v>188</v>
      </c>
      <c r="M34" s="459">
        <v>5.63E-5</v>
      </c>
      <c r="N34" s="459">
        <v>0.17040802799999999</v>
      </c>
      <c r="O34" s="453">
        <v>3</v>
      </c>
      <c r="P34" s="443"/>
      <c r="Q34" s="443"/>
      <c r="R34" s="443"/>
      <c r="S34" s="443"/>
    </row>
    <row r="35" spans="2:19" x14ac:dyDescent="0.3">
      <c r="B35" s="452" t="s">
        <v>189</v>
      </c>
      <c r="C35" s="459">
        <v>1.2999999999999999E-5</v>
      </c>
      <c r="D35" s="459">
        <v>0.41735800699999998</v>
      </c>
      <c r="E35" s="453">
        <v>3</v>
      </c>
      <c r="F35" s="444"/>
      <c r="G35" s="452" t="s">
        <v>189</v>
      </c>
      <c r="H35" s="459">
        <v>1.5779699999999999E-4</v>
      </c>
      <c r="I35" s="459">
        <v>0.299118889</v>
      </c>
      <c r="J35" s="453">
        <v>3</v>
      </c>
      <c r="K35" s="444"/>
      <c r="L35" s="452" t="s">
        <v>189</v>
      </c>
      <c r="M35" s="459">
        <v>1.5779699999999999E-4</v>
      </c>
      <c r="N35" s="459">
        <v>0.299118889</v>
      </c>
      <c r="O35" s="453">
        <v>3</v>
      </c>
      <c r="P35" s="443"/>
      <c r="Q35" s="443"/>
      <c r="R35" s="443"/>
      <c r="S35" s="443"/>
    </row>
    <row r="36" spans="2:19" x14ac:dyDescent="0.3">
      <c r="B36" s="452" t="s">
        <v>190</v>
      </c>
      <c r="C36" s="459">
        <v>4.8699999999999998E-5</v>
      </c>
      <c r="D36" s="459">
        <v>0.40292619600000001</v>
      </c>
      <c r="E36" s="453">
        <v>3</v>
      </c>
      <c r="F36" s="444"/>
      <c r="G36" s="452" t="s">
        <v>190</v>
      </c>
      <c r="H36" s="459">
        <v>3.8975099999999998E-4</v>
      </c>
      <c r="I36" s="459">
        <v>0.27306431399999997</v>
      </c>
      <c r="J36" s="453">
        <v>3</v>
      </c>
      <c r="K36" s="444"/>
      <c r="L36" s="452" t="s">
        <v>190</v>
      </c>
      <c r="M36" s="459">
        <v>3.8975099999999998E-4</v>
      </c>
      <c r="N36" s="459">
        <v>0.27306431399999997</v>
      </c>
      <c r="O36" s="453">
        <v>3</v>
      </c>
      <c r="P36" s="443"/>
      <c r="Q36" s="443"/>
      <c r="R36" s="443"/>
      <c r="S36" s="443"/>
    </row>
    <row r="37" spans="2:19" x14ac:dyDescent="0.3">
      <c r="B37" s="452" t="s">
        <v>191</v>
      </c>
      <c r="C37" s="459">
        <v>3.2100000000000002E-6</v>
      </c>
      <c r="D37" s="459">
        <v>0.53286860400000002</v>
      </c>
      <c r="E37" s="453">
        <v>3</v>
      </c>
      <c r="F37" s="444"/>
      <c r="G37" s="452" t="s">
        <v>191</v>
      </c>
      <c r="H37" s="459">
        <v>1.6500000000000001E-5</v>
      </c>
      <c r="I37" s="459">
        <v>0.53381221000000001</v>
      </c>
      <c r="J37" s="453">
        <v>3</v>
      </c>
      <c r="K37" s="444"/>
      <c r="L37" s="452" t="s">
        <v>191</v>
      </c>
      <c r="M37" s="459">
        <v>1.6500000000000001E-5</v>
      </c>
      <c r="N37" s="459">
        <v>0.53381221000000001</v>
      </c>
      <c r="O37" s="453">
        <v>3</v>
      </c>
      <c r="P37" s="443"/>
      <c r="Q37" s="443"/>
      <c r="R37" s="443"/>
      <c r="S37" s="443"/>
    </row>
    <row r="38" spans="2:19" x14ac:dyDescent="0.3">
      <c r="B38" s="452" t="s">
        <v>192</v>
      </c>
      <c r="C38" s="459">
        <v>7.6700000000000003E-7</v>
      </c>
      <c r="D38" s="459">
        <v>0.66303980600000001</v>
      </c>
      <c r="E38" s="453">
        <v>3</v>
      </c>
      <c r="F38" s="444"/>
      <c r="G38" s="452" t="s">
        <v>192</v>
      </c>
      <c r="H38" s="459">
        <v>6.0128199999999997E-4</v>
      </c>
      <c r="I38" s="459">
        <v>0.13272719899999999</v>
      </c>
      <c r="J38" s="453">
        <v>3</v>
      </c>
      <c r="K38" s="444"/>
      <c r="L38" s="452" t="s">
        <v>192</v>
      </c>
      <c r="M38" s="459">
        <v>6.0128199999999997E-4</v>
      </c>
      <c r="N38" s="459">
        <v>0.13272719899999999</v>
      </c>
      <c r="O38" s="453">
        <v>3</v>
      </c>
      <c r="P38" s="443"/>
      <c r="Q38" s="443"/>
      <c r="R38" s="443"/>
      <c r="S38" s="443"/>
    </row>
    <row r="39" spans="2:19" x14ac:dyDescent="0.3">
      <c r="B39" s="452" t="s">
        <v>193</v>
      </c>
      <c r="C39" s="459">
        <v>3.4799999999999999E-7</v>
      </c>
      <c r="D39" s="459">
        <v>0.739323548</v>
      </c>
      <c r="E39" s="453">
        <v>3</v>
      </c>
      <c r="F39" s="444"/>
      <c r="G39" s="452" t="s">
        <v>193</v>
      </c>
      <c r="H39" s="459">
        <v>2.19E-5</v>
      </c>
      <c r="I39" s="459">
        <v>0.51774366400000005</v>
      </c>
      <c r="J39" s="453">
        <v>3</v>
      </c>
      <c r="K39" s="444"/>
      <c r="L39" s="452" t="s">
        <v>193</v>
      </c>
      <c r="M39" s="459">
        <v>2.19E-5</v>
      </c>
      <c r="N39" s="459">
        <v>0.51774366400000005</v>
      </c>
      <c r="O39" s="453">
        <v>3</v>
      </c>
      <c r="P39" s="443"/>
      <c r="Q39" s="443"/>
      <c r="R39" s="443"/>
      <c r="S39" s="443"/>
    </row>
    <row r="40" spans="2:19" x14ac:dyDescent="0.3">
      <c r="B40" s="452" t="s">
        <v>194</v>
      </c>
      <c r="C40" s="459">
        <v>6.1999999999999999E-6</v>
      </c>
      <c r="D40" s="459">
        <v>0.251385635</v>
      </c>
      <c r="E40" s="453">
        <v>3</v>
      </c>
      <c r="F40" s="444"/>
      <c r="G40" s="452" t="s">
        <v>194</v>
      </c>
      <c r="H40" s="459">
        <v>1.08964E-4</v>
      </c>
      <c r="I40" s="459">
        <v>0.106199284</v>
      </c>
      <c r="J40" s="453">
        <v>3</v>
      </c>
      <c r="K40" s="444"/>
      <c r="L40" s="452" t="s">
        <v>194</v>
      </c>
      <c r="M40" s="459">
        <v>1.08964E-4</v>
      </c>
      <c r="N40" s="459">
        <v>0.106199284</v>
      </c>
      <c r="O40" s="453">
        <v>3</v>
      </c>
      <c r="P40" s="443"/>
      <c r="Q40" s="443"/>
      <c r="R40" s="443"/>
      <c r="S40" s="443"/>
    </row>
    <row r="41" spans="2:19" x14ac:dyDescent="0.3">
      <c r="B41" s="452" t="s">
        <v>195</v>
      </c>
      <c r="C41" s="459">
        <v>5.4200000000000003E-5</v>
      </c>
      <c r="D41" s="459">
        <v>0.32851789799999997</v>
      </c>
      <c r="E41" s="453">
        <v>3</v>
      </c>
      <c r="F41" s="444"/>
      <c r="G41" s="452" t="s">
        <v>195</v>
      </c>
      <c r="H41" s="459">
        <v>2.4000000000000001E-5</v>
      </c>
      <c r="I41" s="459">
        <v>0.322074586</v>
      </c>
      <c r="J41" s="453">
        <v>3</v>
      </c>
      <c r="K41" s="444"/>
      <c r="L41" s="452" t="s">
        <v>195</v>
      </c>
      <c r="M41" s="459">
        <v>2.4000000000000001E-5</v>
      </c>
      <c r="N41" s="459">
        <v>0.322074586</v>
      </c>
      <c r="O41" s="453">
        <v>3</v>
      </c>
      <c r="P41" s="443"/>
      <c r="Q41" s="443"/>
      <c r="R41" s="443"/>
      <c r="S41" s="443"/>
    </row>
    <row r="42" spans="2:19" x14ac:dyDescent="0.3">
      <c r="B42" s="452" t="s">
        <v>196</v>
      </c>
      <c r="C42" s="459">
        <v>4.3699999999999998E-5</v>
      </c>
      <c r="D42" s="459">
        <v>0.34417239399999999</v>
      </c>
      <c r="E42" s="453">
        <v>3</v>
      </c>
      <c r="F42" s="444"/>
      <c r="G42" s="452" t="s">
        <v>196</v>
      </c>
      <c r="H42" s="459">
        <v>1.8029400000000001E-4</v>
      </c>
      <c r="I42" s="459">
        <v>0.29325664499999998</v>
      </c>
      <c r="J42" s="453">
        <v>3</v>
      </c>
      <c r="K42" s="444"/>
      <c r="L42" s="452" t="s">
        <v>196</v>
      </c>
      <c r="M42" s="459">
        <v>1.8029400000000001E-4</v>
      </c>
      <c r="N42" s="459">
        <v>0.29325664499999998</v>
      </c>
      <c r="O42" s="453">
        <v>3</v>
      </c>
      <c r="P42" s="443"/>
      <c r="Q42" s="443"/>
      <c r="R42" s="443"/>
      <c r="S42" s="443"/>
    </row>
    <row r="43" spans="2:19" x14ac:dyDescent="0.3">
      <c r="B43" s="452" t="s">
        <v>197</v>
      </c>
      <c r="C43" s="459">
        <v>2.0488700000000001E-4</v>
      </c>
      <c r="D43" s="459">
        <v>0.123412657</v>
      </c>
      <c r="E43" s="453">
        <v>3</v>
      </c>
      <c r="F43" s="444"/>
      <c r="G43" s="452" t="s">
        <v>197</v>
      </c>
      <c r="H43" s="459">
        <v>5.1733900000000001E-4</v>
      </c>
      <c r="I43" s="459">
        <v>0.121061708</v>
      </c>
      <c r="J43" s="453">
        <v>3</v>
      </c>
      <c r="K43" s="444"/>
      <c r="L43" s="452" t="s">
        <v>197</v>
      </c>
      <c r="M43" s="459">
        <v>5.1733900000000001E-4</v>
      </c>
      <c r="N43" s="459">
        <v>0.121061708</v>
      </c>
      <c r="O43" s="453">
        <v>3</v>
      </c>
      <c r="P43" s="443"/>
      <c r="Q43" s="443"/>
      <c r="R43" s="443"/>
      <c r="S43" s="443"/>
    </row>
    <row r="44" spans="2:19" x14ac:dyDescent="0.3">
      <c r="B44" s="452" t="s">
        <v>198</v>
      </c>
      <c r="C44" s="459">
        <v>1.22E-5</v>
      </c>
      <c r="D44" s="459">
        <v>0.296587551</v>
      </c>
      <c r="E44" s="453">
        <v>3</v>
      </c>
      <c r="F44" s="444"/>
      <c r="G44" s="452" t="s">
        <v>198</v>
      </c>
      <c r="H44" s="459">
        <v>1.78486E-4</v>
      </c>
      <c r="I44" s="459">
        <v>0.23856022700000001</v>
      </c>
      <c r="J44" s="453">
        <v>3</v>
      </c>
      <c r="K44" s="444"/>
      <c r="L44" s="452" t="s">
        <v>198</v>
      </c>
      <c r="M44" s="459">
        <v>1.78486E-4</v>
      </c>
      <c r="N44" s="459">
        <v>0.23856022700000001</v>
      </c>
      <c r="O44" s="453">
        <v>3</v>
      </c>
      <c r="P44" s="443"/>
      <c r="Q44" s="443"/>
      <c r="R44" s="443"/>
      <c r="S44" s="443"/>
    </row>
    <row r="45" spans="2:19" x14ac:dyDescent="0.3">
      <c r="B45" s="452" t="s">
        <v>199</v>
      </c>
      <c r="C45" s="459">
        <v>4.9500000000000003E-7</v>
      </c>
      <c r="D45" s="459">
        <v>0.42895122299999999</v>
      </c>
      <c r="E45" s="453">
        <v>3</v>
      </c>
      <c r="F45" s="444"/>
      <c r="G45" s="452" t="s">
        <v>199</v>
      </c>
      <c r="H45" s="459">
        <v>3.9400000000000001E-7</v>
      </c>
      <c r="I45" s="459">
        <v>0.50822197499999999</v>
      </c>
      <c r="J45" s="453">
        <v>3</v>
      </c>
      <c r="K45" s="444"/>
      <c r="L45" s="452" t="s">
        <v>199</v>
      </c>
      <c r="M45" s="459">
        <v>3.9400000000000001E-7</v>
      </c>
      <c r="N45" s="459">
        <v>0.50822197499999999</v>
      </c>
      <c r="O45" s="453">
        <v>3</v>
      </c>
      <c r="P45" s="443"/>
      <c r="Q45" s="443"/>
      <c r="R45" s="443"/>
      <c r="S45" s="443"/>
    </row>
    <row r="46" spans="2:19" x14ac:dyDescent="0.3">
      <c r="B46" s="452" t="s">
        <v>200</v>
      </c>
      <c r="C46" s="459">
        <v>2.1100000000000001E-5</v>
      </c>
      <c r="D46" s="459">
        <v>0.26701926300000001</v>
      </c>
      <c r="E46" s="453">
        <v>3</v>
      </c>
      <c r="F46" s="444"/>
      <c r="G46" s="452" t="s">
        <v>200</v>
      </c>
      <c r="H46" s="459">
        <v>7.1400000000000001E-5</v>
      </c>
      <c r="I46" s="459">
        <v>9.3729872000000006E-2</v>
      </c>
      <c r="J46" s="453">
        <v>3</v>
      </c>
      <c r="K46" s="444"/>
      <c r="L46" s="452" t="s">
        <v>200</v>
      </c>
      <c r="M46" s="459">
        <v>7.1400000000000001E-5</v>
      </c>
      <c r="N46" s="459">
        <v>9.3729872000000006E-2</v>
      </c>
      <c r="O46" s="453">
        <v>3</v>
      </c>
      <c r="P46" s="443"/>
      <c r="Q46" s="443"/>
      <c r="R46" s="443"/>
      <c r="S46" s="443"/>
    </row>
    <row r="47" spans="2:19" x14ac:dyDescent="0.3">
      <c r="B47" s="452" t="s">
        <v>201</v>
      </c>
      <c r="C47" s="459">
        <v>2.9100000000000001E-6</v>
      </c>
      <c r="D47" s="459">
        <v>0.36743590700000001</v>
      </c>
      <c r="E47" s="453">
        <v>3</v>
      </c>
      <c r="F47" s="444"/>
      <c r="G47" s="452" t="s">
        <v>201</v>
      </c>
      <c r="H47" s="459">
        <v>6.3800000000000006E-5</v>
      </c>
      <c r="I47" s="459">
        <v>0.213839954</v>
      </c>
      <c r="J47" s="453">
        <v>3</v>
      </c>
      <c r="K47" s="444"/>
      <c r="L47" s="452" t="s">
        <v>201</v>
      </c>
      <c r="M47" s="459">
        <v>6.3800000000000006E-5</v>
      </c>
      <c r="N47" s="459">
        <v>0.213839954</v>
      </c>
      <c r="O47" s="453">
        <v>3</v>
      </c>
      <c r="P47" s="443"/>
      <c r="Q47" s="443"/>
      <c r="R47" s="443"/>
      <c r="S47" s="443"/>
    </row>
    <row r="48" spans="2:19" x14ac:dyDescent="0.3">
      <c r="B48" s="452" t="s">
        <v>202</v>
      </c>
      <c r="C48" s="459">
        <v>6.1500000000000001E-8</v>
      </c>
      <c r="D48" s="459">
        <v>0.64828534400000004</v>
      </c>
      <c r="E48" s="453">
        <v>3</v>
      </c>
      <c r="F48" s="444"/>
      <c r="G48" s="452" t="s">
        <v>202</v>
      </c>
      <c r="H48" s="459">
        <v>1.6700000000000001E-6</v>
      </c>
      <c r="I48" s="459">
        <v>0.50537175899999998</v>
      </c>
      <c r="J48" s="453">
        <v>3</v>
      </c>
      <c r="K48" s="444"/>
      <c r="L48" s="452" t="s">
        <v>202</v>
      </c>
      <c r="M48" s="459">
        <v>1.6700000000000001E-6</v>
      </c>
      <c r="N48" s="459">
        <v>0.50537175899999998</v>
      </c>
      <c r="O48" s="453">
        <v>3</v>
      </c>
      <c r="P48" s="443"/>
      <c r="Q48" s="443"/>
      <c r="R48" s="443"/>
      <c r="S48" s="443"/>
    </row>
    <row r="49" spans="2:19" x14ac:dyDescent="0.3">
      <c r="B49" s="452" t="s">
        <v>203</v>
      </c>
      <c r="C49" s="459">
        <v>3.6800000000000001E-7</v>
      </c>
      <c r="D49" s="459">
        <v>0.64900772100000004</v>
      </c>
      <c r="E49" s="453">
        <v>3</v>
      </c>
      <c r="F49" s="444"/>
      <c r="G49" s="452" t="s">
        <v>203</v>
      </c>
      <c r="H49" s="459">
        <v>1.8300000000000001E-5</v>
      </c>
      <c r="I49" s="459">
        <v>0.49243866800000002</v>
      </c>
      <c r="J49" s="453">
        <v>3</v>
      </c>
      <c r="K49" s="444"/>
      <c r="L49" s="452" t="s">
        <v>203</v>
      </c>
      <c r="M49" s="459">
        <v>1.8300000000000001E-5</v>
      </c>
      <c r="N49" s="459">
        <v>0.49243866800000002</v>
      </c>
      <c r="O49" s="453">
        <v>3</v>
      </c>
      <c r="P49" s="443"/>
      <c r="Q49" s="443"/>
      <c r="R49" s="443"/>
      <c r="S49" s="443"/>
    </row>
    <row r="50" spans="2:19" x14ac:dyDescent="0.3">
      <c r="B50" s="452" t="s">
        <v>204</v>
      </c>
      <c r="C50" s="459">
        <v>1.1199999999999999E-5</v>
      </c>
      <c r="D50" s="459">
        <v>0.27375902800000002</v>
      </c>
      <c r="E50" s="453">
        <v>3</v>
      </c>
      <c r="F50" s="444"/>
      <c r="G50" s="452" t="s">
        <v>204</v>
      </c>
      <c r="H50" s="459">
        <v>4.46E-5</v>
      </c>
      <c r="I50" s="459">
        <v>0.19713994200000001</v>
      </c>
      <c r="J50" s="453">
        <v>3</v>
      </c>
      <c r="K50" s="444"/>
      <c r="L50" s="452" t="s">
        <v>204</v>
      </c>
      <c r="M50" s="459">
        <v>4.46E-5</v>
      </c>
      <c r="N50" s="459">
        <v>0.19713994200000001</v>
      </c>
      <c r="O50" s="453">
        <v>3</v>
      </c>
      <c r="P50" s="443"/>
      <c r="Q50" s="443"/>
      <c r="R50" s="443"/>
      <c r="S50" s="443"/>
    </row>
    <row r="51" spans="2:19" x14ac:dyDescent="0.3">
      <c r="B51" s="452" t="s">
        <v>205</v>
      </c>
      <c r="C51" s="459">
        <v>4.9700000000000002E-5</v>
      </c>
      <c r="D51" s="459">
        <v>0.418081066</v>
      </c>
      <c r="E51" s="453">
        <v>3</v>
      </c>
      <c r="F51" s="444"/>
      <c r="G51" s="452" t="s">
        <v>205</v>
      </c>
      <c r="H51" s="459">
        <v>1.1649700000000001E-4</v>
      </c>
      <c r="I51" s="459">
        <v>0.368918158</v>
      </c>
      <c r="J51" s="453">
        <v>3</v>
      </c>
      <c r="K51" s="444"/>
      <c r="L51" s="452" t="s">
        <v>205</v>
      </c>
      <c r="M51" s="459">
        <v>1.1649700000000001E-4</v>
      </c>
      <c r="N51" s="459">
        <v>0.368918158</v>
      </c>
      <c r="O51" s="453">
        <v>3</v>
      </c>
      <c r="P51" s="443"/>
      <c r="Q51" s="443"/>
      <c r="R51" s="443"/>
      <c r="S51" s="443"/>
    </row>
    <row r="52" spans="2:19" x14ac:dyDescent="0.3">
      <c r="B52" s="452" t="s">
        <v>206</v>
      </c>
      <c r="C52" s="459">
        <v>9.5799999999999998E-6</v>
      </c>
      <c r="D52" s="459">
        <v>0.32991618299999997</v>
      </c>
      <c r="E52" s="453">
        <v>3</v>
      </c>
      <c r="F52" s="444"/>
      <c r="G52" s="452" t="s">
        <v>206</v>
      </c>
      <c r="H52" s="459">
        <v>4.1199999999999999E-5</v>
      </c>
      <c r="I52" s="459">
        <v>0.19797973299999999</v>
      </c>
      <c r="J52" s="453">
        <v>3</v>
      </c>
      <c r="K52" s="444"/>
      <c r="L52" s="452" t="s">
        <v>206</v>
      </c>
      <c r="M52" s="459">
        <v>4.1199999999999999E-5</v>
      </c>
      <c r="N52" s="459">
        <v>0.19797973299999999</v>
      </c>
      <c r="O52" s="453">
        <v>3</v>
      </c>
      <c r="P52" s="443"/>
      <c r="Q52" s="443"/>
      <c r="R52" s="443"/>
      <c r="S52" s="443"/>
    </row>
    <row r="53" spans="2:19" x14ac:dyDescent="0.3">
      <c r="B53" s="452" t="s">
        <v>207</v>
      </c>
      <c r="C53" s="459">
        <v>1.06E-5</v>
      </c>
      <c r="D53" s="459">
        <v>0.231204304</v>
      </c>
      <c r="E53" s="453">
        <v>3</v>
      </c>
      <c r="F53" s="444"/>
      <c r="G53" s="452" t="s">
        <v>207</v>
      </c>
      <c r="H53" s="459">
        <v>6.4900000000000005E-5</v>
      </c>
      <c r="I53" s="459">
        <v>0.205406371</v>
      </c>
      <c r="J53" s="453">
        <v>3</v>
      </c>
      <c r="K53" s="444"/>
      <c r="L53" s="452" t="s">
        <v>207</v>
      </c>
      <c r="M53" s="459">
        <v>6.4900000000000005E-5</v>
      </c>
      <c r="N53" s="459">
        <v>0.205406371</v>
      </c>
      <c r="O53" s="453">
        <v>3</v>
      </c>
      <c r="P53" s="443"/>
      <c r="Q53" s="443"/>
      <c r="R53" s="443"/>
      <c r="S53" s="443"/>
    </row>
    <row r="54" spans="2:19" x14ac:dyDescent="0.3">
      <c r="B54" s="452" t="s">
        <v>208</v>
      </c>
      <c r="C54" s="459">
        <v>2.7448499999999999E-4</v>
      </c>
      <c r="D54" s="459">
        <v>0.12306869300000001</v>
      </c>
      <c r="E54" s="453">
        <v>3</v>
      </c>
      <c r="F54" s="444"/>
      <c r="G54" s="452" t="s">
        <v>208</v>
      </c>
      <c r="H54" s="459">
        <v>2.2972300000000001E-4</v>
      </c>
      <c r="I54" s="459">
        <v>1.2111419999999999E-3</v>
      </c>
      <c r="J54" s="453">
        <v>3</v>
      </c>
      <c r="K54" s="444"/>
      <c r="L54" s="452" t="s">
        <v>208</v>
      </c>
      <c r="M54" s="459">
        <v>2.2972300000000001E-4</v>
      </c>
      <c r="N54" s="459">
        <v>1.2111419999999999E-3</v>
      </c>
      <c r="O54" s="453">
        <v>3</v>
      </c>
      <c r="P54" s="443"/>
      <c r="Q54" s="443"/>
      <c r="R54" s="443"/>
      <c r="S54" s="443"/>
    </row>
    <row r="55" spans="2:19" ht="16.2" thickBot="1" x14ac:dyDescent="0.35">
      <c r="B55" s="454" t="s">
        <v>209</v>
      </c>
      <c r="C55" s="461">
        <v>5.9399999999999999E-6</v>
      </c>
      <c r="D55" s="461">
        <v>0.31401827700000001</v>
      </c>
      <c r="E55" s="455">
        <v>3</v>
      </c>
      <c r="F55" s="444"/>
      <c r="G55" s="454" t="s">
        <v>209</v>
      </c>
      <c r="H55" s="461">
        <v>6.8952100000000001E-4</v>
      </c>
      <c r="I55" s="461">
        <v>0.16868230300000001</v>
      </c>
      <c r="J55" s="455">
        <v>3</v>
      </c>
      <c r="K55" s="444"/>
      <c r="L55" s="454" t="s">
        <v>209</v>
      </c>
      <c r="M55" s="461">
        <v>6.8952100000000001E-4</v>
      </c>
      <c r="N55" s="461">
        <v>0.16868230300000001</v>
      </c>
      <c r="O55" s="455">
        <v>3</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sqref="A1:XFD1048576"/>
    </sheetView>
  </sheetViews>
  <sheetFormatPr defaultColWidth="9.19921875" defaultRowHeight="15" x14ac:dyDescent="0.35"/>
  <cols>
    <col min="1" max="1" width="4.796875" style="290" customWidth="1"/>
    <col min="2" max="2" width="24.69921875" style="290" customWidth="1"/>
    <col min="3" max="3" width="40.5" style="290" customWidth="1"/>
    <col min="4" max="4" width="12.796875" style="290" bestFit="1" customWidth="1"/>
    <col min="5" max="5" width="15.5" style="290" bestFit="1" customWidth="1"/>
    <col min="6" max="6" width="7.5" style="290" customWidth="1"/>
    <col min="7" max="7" width="6.69921875" style="290" customWidth="1"/>
    <col min="8" max="8" width="23.69921875" style="290" customWidth="1"/>
    <col min="9" max="9" width="21" style="290" customWidth="1"/>
    <col min="10" max="10" width="8.5" style="290" customWidth="1"/>
    <col min="11" max="11" width="7.5" style="290" bestFit="1" customWidth="1"/>
    <col min="12" max="12" width="6.5" style="290" customWidth="1"/>
    <col min="13" max="13" width="6.796875" style="290" customWidth="1"/>
    <col min="14" max="14" width="25.796875" style="290" bestFit="1" customWidth="1"/>
    <col min="15" max="18" width="6.5" style="290" customWidth="1"/>
    <col min="19" max="19" width="6.69921875" style="290" customWidth="1"/>
    <col min="20" max="20" width="7" style="290" customWidth="1"/>
    <col min="21" max="21" width="6.5" style="290" customWidth="1"/>
    <col min="22" max="23" width="6.69921875" style="290" customWidth="1"/>
    <col min="24" max="24" width="21.19921875" style="290" customWidth="1"/>
    <col min="25" max="25" width="33.5" style="290" customWidth="1"/>
    <col min="26" max="26" width="25.796875" style="290" bestFit="1" customWidth="1"/>
    <col min="27" max="27" width="7.296875" style="290" bestFit="1" customWidth="1"/>
    <col min="28" max="28" width="10.796875" style="290" bestFit="1" customWidth="1"/>
    <col min="29" max="33" width="6.69921875" style="290" customWidth="1"/>
    <col min="34" max="44" width="9.5" style="290" customWidth="1"/>
    <col min="45" max="45" width="9.19921875" style="290"/>
    <col min="46" max="46" width="12.296875" style="290" customWidth="1"/>
    <col min="47" max="47" width="14.5" style="351" customWidth="1"/>
    <col min="48" max="48" width="20.69921875" style="351" customWidth="1"/>
    <col min="49" max="49" width="14.796875" style="351" hidden="1" customWidth="1"/>
    <col min="50" max="50" width="14.796875" style="351" customWidth="1"/>
    <col min="51" max="51" width="14.19921875" style="290" customWidth="1"/>
    <col min="52" max="52" width="18.296875" style="290" customWidth="1"/>
    <col min="53" max="53" width="16.796875" style="290" customWidth="1"/>
    <col min="54" max="16384" width="9.19921875" style="290"/>
  </cols>
  <sheetData>
    <row r="1" spans="1:121" x14ac:dyDescent="0.35">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x14ac:dyDescent="0.75">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x14ac:dyDescent="0.4">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x14ac:dyDescent="0.35">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x14ac:dyDescent="0.35">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x14ac:dyDescent="0.45">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x14ac:dyDescent="0.45">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6" thickBot="1" x14ac:dyDescent="0.4">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x14ac:dyDescent="0.35">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x14ac:dyDescent="0.35">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x14ac:dyDescent="0.35">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x14ac:dyDescent="0.35">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x14ac:dyDescent="0.4">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x14ac:dyDescent="0.35">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x14ac:dyDescent="0.35">
      <c r="A15" s="149"/>
      <c r="B15" s="314"/>
      <c r="C15" s="315" t="s">
        <v>271</v>
      </c>
      <c r="D15" s="316">
        <f>INDEX($Z$70:$BJ$80,MATCH($B16,$X$70:$X$80,0),MATCH(D$14,$Z$69:$BJ$69,0))</f>
        <v>11433</v>
      </c>
      <c r="E15" s="316">
        <f t="shared" ref="E15:V15" si="0">INDEX($Z$70:$BJ$80,MATCH($B16,$X$70:$X$80,0),MATCH(E$14,$Z$69:$BJ$69,0))</f>
        <v>11335.43364469072</v>
      </c>
      <c r="F15" s="316">
        <f t="shared" si="0"/>
        <v>11268.408944643221</v>
      </c>
      <c r="G15" s="316">
        <f t="shared" si="0"/>
        <v>11179.310739269977</v>
      </c>
      <c r="H15" s="316">
        <f t="shared" si="0"/>
        <v>11175.398551638433</v>
      </c>
      <c r="I15" s="316">
        <f t="shared" si="0"/>
        <v>11112.81050601097</v>
      </c>
      <c r="J15" s="316">
        <f t="shared" si="0"/>
        <v>10987.514511426367</v>
      </c>
      <c r="K15" s="316">
        <f t="shared" si="0"/>
        <v>10984.05096194635</v>
      </c>
      <c r="L15" s="316">
        <f t="shared" si="0"/>
        <v>10926.22409951778</v>
      </c>
      <c r="M15" s="316">
        <f t="shared" si="0"/>
        <v>10800.018397357988</v>
      </c>
      <c r="N15" s="316">
        <f t="shared" si="0"/>
        <v>10766.171214527556</v>
      </c>
      <c r="O15" s="316">
        <f t="shared" si="0"/>
        <v>10713.268452209912</v>
      </c>
      <c r="P15" s="316">
        <f t="shared" si="0"/>
        <v>10597.166552214883</v>
      </c>
      <c r="Q15" s="316">
        <f t="shared" si="0"/>
        <v>10526.083165489905</v>
      </c>
      <c r="R15" s="316">
        <f t="shared" si="0"/>
        <v>10478.140447615928</v>
      </c>
      <c r="S15" s="316">
        <f t="shared" si="0"/>
        <v>10371.882557272404</v>
      </c>
      <c r="T15" s="316">
        <f t="shared" si="0"/>
        <v>10267.686577780918</v>
      </c>
      <c r="U15" s="316">
        <f t="shared" si="0"/>
        <v>10224.641587218188</v>
      </c>
      <c r="V15" s="316">
        <f t="shared" si="0"/>
        <v>10127.870151219353</v>
      </c>
      <c r="W15" s="317"/>
      <c r="X15" s="314"/>
      <c r="Y15" s="315" t="s">
        <v>271</v>
      </c>
      <c r="Z15" s="316">
        <f>INDEX($Z$70:$BJ$80,MATCH($X16,$X$70:$X$80,0),MATCH(Z$14,$Z$69:$BJ$69,0))</f>
        <v>4597.5663025921522</v>
      </c>
      <c r="AA15" s="316">
        <f t="shared" ref="AA15:AR15" si="1">INDEX($Z$70:$BJ$80,MATCH($X16,$X$70:$X$80,0),MATCH(AA$14,$Z$69:$BJ$69,0))</f>
        <v>4547.9020372874111</v>
      </c>
      <c r="AB15" s="316">
        <f t="shared" si="1"/>
        <v>4473.8042266591046</v>
      </c>
      <c r="AC15" s="316">
        <f t="shared" si="1"/>
        <v>4392.843286037908</v>
      </c>
      <c r="AD15" s="316">
        <f t="shared" si="1"/>
        <v>4348.8881596086449</v>
      </c>
      <c r="AE15" s="316">
        <f t="shared" si="1"/>
        <v>4282.7554560600292</v>
      </c>
      <c r="AF15" s="316">
        <f t="shared" si="1"/>
        <v>4193.3728497585926</v>
      </c>
      <c r="AG15" s="316">
        <f t="shared" si="1"/>
        <v>4154.5826867292535</v>
      </c>
      <c r="AH15" s="316">
        <f t="shared" si="1"/>
        <v>4095.6734054440431</v>
      </c>
      <c r="AI15" s="316">
        <f t="shared" si="1"/>
        <v>4011.6275356467459</v>
      </c>
      <c r="AJ15" s="316">
        <f t="shared" si="1"/>
        <v>3965.3053281774114</v>
      </c>
      <c r="AK15" s="316">
        <f t="shared" si="1"/>
        <v>3912.9375437586918</v>
      </c>
      <c r="AL15" s="316">
        <f t="shared" si="1"/>
        <v>3837.7817226530342</v>
      </c>
      <c r="AM15" s="316">
        <f t="shared" si="1"/>
        <v>3781.3132163755458</v>
      </c>
      <c r="AN15" s="316">
        <f t="shared" si="1"/>
        <v>3734.8611675034249</v>
      </c>
      <c r="AO15" s="316">
        <f t="shared" si="1"/>
        <v>3667.7601688026798</v>
      </c>
      <c r="AP15" s="316">
        <f t="shared" si="1"/>
        <v>3602.8072388172695</v>
      </c>
      <c r="AQ15" s="316">
        <f t="shared" si="1"/>
        <v>3561.6977505990994</v>
      </c>
      <c r="AR15" s="316">
        <f t="shared" si="1"/>
        <v>3501.8862464270787</v>
      </c>
      <c r="AS15" s="185"/>
      <c r="AT15" s="308"/>
      <c r="AU15" s="308"/>
      <c r="AV15" s="308"/>
      <c r="AW15" s="308"/>
      <c r="AX15" s="308"/>
      <c r="AY15" s="308"/>
      <c r="AZ15" s="185"/>
      <c r="BA15" s="185"/>
      <c r="BB15" s="185"/>
      <c r="BC15" s="185"/>
      <c r="BD15" s="185"/>
      <c r="BE15" s="185"/>
      <c r="BF15" s="185"/>
    </row>
    <row r="16" spans="1:121" ht="20.25" customHeight="1" x14ac:dyDescent="0.4">
      <c r="A16" s="149"/>
      <c r="B16" s="318" t="s">
        <v>272</v>
      </c>
      <c r="C16" s="175" t="s">
        <v>273</v>
      </c>
      <c r="D16" s="673">
        <f>Z68</f>
        <v>35</v>
      </c>
      <c r="E16" s="674">
        <f>AB68</f>
        <v>34.805555555555557</v>
      </c>
      <c r="F16" s="675">
        <f>AD68</f>
        <v>34.611111111111114</v>
      </c>
      <c r="G16" s="675">
        <f>AF68</f>
        <v>34.416666666666671</v>
      </c>
      <c r="H16" s="675">
        <f>AH68</f>
        <v>34.222222222222229</v>
      </c>
      <c r="I16" s="675">
        <f>AJ68</f>
        <v>34.027777777777786</v>
      </c>
      <c r="J16" s="675">
        <f>AL68</f>
        <v>33.833333333333343</v>
      </c>
      <c r="K16" s="675">
        <f>AN68</f>
        <v>33.6388888888889</v>
      </c>
      <c r="L16" s="675">
        <f>AP68</f>
        <v>33.444444444444457</v>
      </c>
      <c r="M16" s="675">
        <f>AR68</f>
        <v>33.250000000000014</v>
      </c>
      <c r="N16" s="675">
        <f>AT68</f>
        <v>33.055555555555571</v>
      </c>
      <c r="O16" s="675">
        <f>AV68</f>
        <v>32.861111111111128</v>
      </c>
      <c r="P16" s="675">
        <f>AX68</f>
        <v>32.666666666666686</v>
      </c>
      <c r="Q16" s="675">
        <f>AZ68</f>
        <v>32.472222222222243</v>
      </c>
      <c r="R16" s="675">
        <f>BB68</f>
        <v>32.2777777777778</v>
      </c>
      <c r="S16" s="675">
        <f>BD68</f>
        <v>32.083333333333357</v>
      </c>
      <c r="T16" s="675">
        <f>BF68</f>
        <v>31.888888888888914</v>
      </c>
      <c r="U16" s="675">
        <f>BH68</f>
        <v>31.694444444444471</v>
      </c>
      <c r="V16" s="675">
        <f>BJ68</f>
        <v>31.5</v>
      </c>
      <c r="W16" s="147"/>
      <c r="X16" s="318" t="s">
        <v>274</v>
      </c>
      <c r="Y16" s="175" t="s">
        <v>273</v>
      </c>
      <c r="Z16" s="673">
        <f>D16</f>
        <v>35</v>
      </c>
      <c r="AA16" s="673">
        <f>E16</f>
        <v>34.805555555555557</v>
      </c>
      <c r="AB16" s="673">
        <f t="shared" ref="AB16:AR16" si="2">F16</f>
        <v>34.611111111111114</v>
      </c>
      <c r="AC16" s="673">
        <f t="shared" si="2"/>
        <v>34.416666666666671</v>
      </c>
      <c r="AD16" s="673">
        <f t="shared" si="2"/>
        <v>34.222222222222229</v>
      </c>
      <c r="AE16" s="673">
        <f t="shared" si="2"/>
        <v>34.027777777777786</v>
      </c>
      <c r="AF16" s="673">
        <f t="shared" si="2"/>
        <v>33.833333333333343</v>
      </c>
      <c r="AG16" s="673">
        <f t="shared" si="2"/>
        <v>33.6388888888889</v>
      </c>
      <c r="AH16" s="673">
        <f t="shared" si="2"/>
        <v>33.444444444444457</v>
      </c>
      <c r="AI16" s="673">
        <f t="shared" si="2"/>
        <v>33.250000000000014</v>
      </c>
      <c r="AJ16" s="673">
        <f t="shared" si="2"/>
        <v>33.055555555555571</v>
      </c>
      <c r="AK16" s="673">
        <f t="shared" si="2"/>
        <v>32.861111111111128</v>
      </c>
      <c r="AL16" s="673">
        <f t="shared" si="2"/>
        <v>32.666666666666686</v>
      </c>
      <c r="AM16" s="673">
        <f t="shared" si="2"/>
        <v>32.472222222222243</v>
      </c>
      <c r="AN16" s="673">
        <f t="shared" si="2"/>
        <v>32.2777777777778</v>
      </c>
      <c r="AO16" s="673">
        <f t="shared" si="2"/>
        <v>32.083333333333357</v>
      </c>
      <c r="AP16" s="673">
        <f t="shared" si="2"/>
        <v>31.888888888888914</v>
      </c>
      <c r="AQ16" s="673">
        <f t="shared" si="2"/>
        <v>31.694444444444471</v>
      </c>
      <c r="AR16" s="673">
        <f t="shared" si="2"/>
        <v>31.5</v>
      </c>
      <c r="AS16" s="185"/>
      <c r="AT16" s="308"/>
      <c r="AU16" s="308"/>
      <c r="AV16" s="308"/>
      <c r="AW16" s="308"/>
      <c r="AX16" s="308"/>
      <c r="AY16" s="308"/>
      <c r="AZ16" s="185"/>
      <c r="BA16" s="185"/>
      <c r="BB16" s="185"/>
      <c r="BC16" s="185"/>
      <c r="BD16" s="185"/>
      <c r="BE16" s="185"/>
      <c r="BF16" s="185"/>
    </row>
    <row r="17" spans="1:62" ht="20.25" customHeight="1" x14ac:dyDescent="0.4">
      <c r="A17" s="149"/>
      <c r="B17" s="322" t="s">
        <v>275</v>
      </c>
      <c r="C17" s="175" t="s">
        <v>276</v>
      </c>
      <c r="D17" s="319">
        <v>0</v>
      </c>
      <c r="E17" s="320">
        <v>0</v>
      </c>
      <c r="F17" s="320">
        <v>0</v>
      </c>
      <c r="G17" s="320">
        <v>0</v>
      </c>
      <c r="H17" s="320">
        <v>0</v>
      </c>
      <c r="I17" s="320">
        <v>0</v>
      </c>
      <c r="J17" s="320">
        <v>0</v>
      </c>
      <c r="K17" s="320">
        <v>0</v>
      </c>
      <c r="L17" s="320">
        <v>0</v>
      </c>
      <c r="M17" s="320">
        <v>0</v>
      </c>
      <c r="N17" s="320">
        <v>0</v>
      </c>
      <c r="O17" s="320">
        <v>0</v>
      </c>
      <c r="P17" s="320">
        <v>0</v>
      </c>
      <c r="Q17" s="320">
        <v>0</v>
      </c>
      <c r="R17" s="320">
        <v>0</v>
      </c>
      <c r="S17" s="320">
        <v>0</v>
      </c>
      <c r="T17" s="320">
        <v>0</v>
      </c>
      <c r="U17" s="320">
        <v>0</v>
      </c>
      <c r="V17" s="321">
        <v>0</v>
      </c>
      <c r="W17" s="147"/>
      <c r="X17" s="322" t="s">
        <v>275</v>
      </c>
      <c r="Y17" s="175" t="s">
        <v>276</v>
      </c>
      <c r="Z17" s="319">
        <v>0</v>
      </c>
      <c r="AA17" s="320">
        <v>0</v>
      </c>
      <c r="AB17" s="320">
        <v>0</v>
      </c>
      <c r="AC17" s="320">
        <v>0</v>
      </c>
      <c r="AD17" s="320">
        <v>0</v>
      </c>
      <c r="AE17" s="320">
        <v>0</v>
      </c>
      <c r="AF17" s="320">
        <v>0</v>
      </c>
      <c r="AG17" s="320">
        <v>0</v>
      </c>
      <c r="AH17" s="320">
        <v>0</v>
      </c>
      <c r="AI17" s="320">
        <v>0</v>
      </c>
      <c r="AJ17" s="320">
        <v>0</v>
      </c>
      <c r="AK17" s="320">
        <v>0</v>
      </c>
      <c r="AL17" s="320">
        <v>0</v>
      </c>
      <c r="AM17" s="320">
        <v>0</v>
      </c>
      <c r="AN17" s="320">
        <v>0</v>
      </c>
      <c r="AO17" s="320">
        <v>0</v>
      </c>
      <c r="AP17" s="320">
        <v>0</v>
      </c>
      <c r="AQ17" s="320">
        <v>0</v>
      </c>
      <c r="AR17" s="321">
        <v>0</v>
      </c>
      <c r="AS17" s="185"/>
      <c r="AT17" s="308"/>
      <c r="AU17" s="308"/>
      <c r="AV17" s="308"/>
      <c r="AW17" s="308"/>
      <c r="AX17" s="308"/>
      <c r="AY17" s="308"/>
      <c r="AZ17" s="185"/>
      <c r="BA17" s="185"/>
      <c r="BB17" s="185"/>
      <c r="BC17" s="185"/>
      <c r="BD17" s="185"/>
      <c r="BE17" s="185"/>
      <c r="BF17" s="185"/>
    </row>
    <row r="18" spans="1:62" ht="14.25" customHeight="1" x14ac:dyDescent="0.35">
      <c r="A18" s="149"/>
      <c r="B18" s="323"/>
      <c r="C18" s="175" t="s">
        <v>277</v>
      </c>
      <c r="D18" s="324">
        <v>20</v>
      </c>
      <c r="E18" s="320">
        <v>20</v>
      </c>
      <c r="F18" s="320">
        <v>20</v>
      </c>
      <c r="G18" s="320">
        <v>20</v>
      </c>
      <c r="H18" s="320">
        <v>20</v>
      </c>
      <c r="I18" s="320">
        <v>20</v>
      </c>
      <c r="J18" s="320">
        <v>20</v>
      </c>
      <c r="K18" s="320">
        <v>20</v>
      </c>
      <c r="L18" s="320">
        <v>20</v>
      </c>
      <c r="M18" s="320">
        <v>20</v>
      </c>
      <c r="N18" s="320">
        <v>20</v>
      </c>
      <c r="O18" s="320">
        <v>20</v>
      </c>
      <c r="P18" s="320">
        <v>20</v>
      </c>
      <c r="Q18" s="320">
        <v>20</v>
      </c>
      <c r="R18" s="320">
        <v>20</v>
      </c>
      <c r="S18" s="320">
        <v>20</v>
      </c>
      <c r="T18" s="320">
        <v>20</v>
      </c>
      <c r="U18" s="320">
        <v>20</v>
      </c>
      <c r="V18" s="321">
        <v>20</v>
      </c>
      <c r="W18" s="147"/>
      <c r="X18" s="323"/>
      <c r="Y18" s="175" t="s">
        <v>277</v>
      </c>
      <c r="Z18" s="324">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x14ac:dyDescent="0.4">
      <c r="A19" s="147"/>
      <c r="B19" s="325"/>
      <c r="C19" s="326" t="s">
        <v>278</v>
      </c>
      <c r="D19" s="327">
        <v>210.79856607660673</v>
      </c>
      <c r="E19" s="328">
        <v>210.79856607660673</v>
      </c>
      <c r="F19" s="328">
        <v>210.79856607660673</v>
      </c>
      <c r="G19" s="328">
        <v>210.79856607660673</v>
      </c>
      <c r="H19" s="328">
        <v>210.79856607660673</v>
      </c>
      <c r="I19" s="328">
        <v>210.79856607660673</v>
      </c>
      <c r="J19" s="328">
        <v>210.79856607660673</v>
      </c>
      <c r="K19" s="328">
        <v>210.79856607660673</v>
      </c>
      <c r="L19" s="328">
        <v>210.79856607660673</v>
      </c>
      <c r="M19" s="328">
        <v>210.79856607660673</v>
      </c>
      <c r="N19" s="328">
        <v>210.79856607660673</v>
      </c>
      <c r="O19" s="328">
        <v>210.79856607660673</v>
      </c>
      <c r="P19" s="328">
        <v>210.79856607660673</v>
      </c>
      <c r="Q19" s="328">
        <v>210.79856607660673</v>
      </c>
      <c r="R19" s="328">
        <v>210.79856607660673</v>
      </c>
      <c r="S19" s="328">
        <v>210.79856607660673</v>
      </c>
      <c r="T19" s="328">
        <v>210.79856607660673</v>
      </c>
      <c r="U19" s="328">
        <v>210.79856607660673</v>
      </c>
      <c r="V19" s="329">
        <v>210.79856607660673</v>
      </c>
      <c r="W19" s="147"/>
      <c r="X19" s="325"/>
      <c r="Y19" s="326" t="s">
        <v>278</v>
      </c>
      <c r="Z19" s="327">
        <v>10.757999999999999</v>
      </c>
      <c r="AA19" s="328">
        <v>10.757999999999999</v>
      </c>
      <c r="AB19" s="328">
        <v>10.757999999999999</v>
      </c>
      <c r="AC19" s="328">
        <v>10.757999999999999</v>
      </c>
      <c r="AD19" s="328">
        <v>10.757999999999999</v>
      </c>
      <c r="AE19" s="328">
        <v>10.757999999999999</v>
      </c>
      <c r="AF19" s="328">
        <v>10.757999999999999</v>
      </c>
      <c r="AG19" s="328">
        <v>10.757999999999999</v>
      </c>
      <c r="AH19" s="328">
        <v>10.757999999999999</v>
      </c>
      <c r="AI19" s="328">
        <v>10.757999999999999</v>
      </c>
      <c r="AJ19" s="328">
        <v>10.757999999999999</v>
      </c>
      <c r="AK19" s="328">
        <v>10.757999999999999</v>
      </c>
      <c r="AL19" s="328">
        <v>10.757999999999999</v>
      </c>
      <c r="AM19" s="328">
        <v>10.757999999999999</v>
      </c>
      <c r="AN19" s="328">
        <v>10.757999999999999</v>
      </c>
      <c r="AO19" s="328">
        <v>10.757999999999999</v>
      </c>
      <c r="AP19" s="328">
        <v>10.757999999999999</v>
      </c>
      <c r="AQ19" s="328">
        <v>10.757999999999999</v>
      </c>
      <c r="AR19" s="329">
        <v>10.757999999999999</v>
      </c>
      <c r="AS19" s="308"/>
      <c r="AT19" s="308"/>
      <c r="AU19" s="308"/>
      <c r="AV19" s="308"/>
      <c r="AW19" s="308"/>
      <c r="AX19" s="308"/>
      <c r="AY19" s="308"/>
      <c r="AZ19" s="330"/>
      <c r="BA19" s="185"/>
      <c r="BB19" s="185"/>
      <c r="BC19" s="185"/>
      <c r="BD19" s="185"/>
      <c r="BE19" s="185"/>
      <c r="BF19" s="185"/>
      <c r="BG19" s="185"/>
      <c r="BH19" s="185"/>
    </row>
    <row r="20" spans="1:62" ht="15.6" thickBot="1" x14ac:dyDescent="0.4">
      <c r="A20" s="147"/>
      <c r="B20" s="147"/>
      <c r="C20" s="331"/>
      <c r="D20" s="332"/>
      <c r="E20" s="332"/>
      <c r="F20" s="332"/>
      <c r="G20" s="332"/>
      <c r="H20" s="332"/>
      <c r="I20" s="332"/>
      <c r="J20" s="332"/>
      <c r="K20" s="332"/>
      <c r="L20" s="332"/>
      <c r="M20" s="332"/>
      <c r="N20" s="332"/>
      <c r="O20" s="332"/>
      <c r="P20" s="332"/>
      <c r="Q20" s="332"/>
      <c r="R20" s="332"/>
      <c r="S20" s="332"/>
      <c r="T20" s="332"/>
      <c r="U20" s="332"/>
      <c r="V20" s="332"/>
      <c r="W20" s="332"/>
      <c r="X20" s="332"/>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3"/>
      <c r="BA20" s="334"/>
      <c r="BB20" s="330"/>
      <c r="BC20" s="185"/>
      <c r="BD20" s="185"/>
      <c r="BE20" s="185"/>
      <c r="BF20" s="185"/>
      <c r="BG20" s="185"/>
      <c r="BH20" s="185"/>
      <c r="BI20" s="185"/>
      <c r="BJ20" s="185"/>
    </row>
    <row r="21" spans="1:62" ht="16.2" x14ac:dyDescent="0.3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3"/>
      <c r="BA21" s="334"/>
      <c r="BB21" s="330"/>
      <c r="BC21" s="185"/>
      <c r="BD21" s="185"/>
      <c r="BE21" s="185"/>
      <c r="BF21" s="185"/>
      <c r="BG21" s="185"/>
      <c r="BH21" s="185"/>
      <c r="BI21" s="185"/>
      <c r="BJ21" s="185"/>
    </row>
    <row r="22" spans="1:62" ht="16.2" x14ac:dyDescent="0.35">
      <c r="A22" s="147"/>
      <c r="B22" s="314"/>
      <c r="C22" s="315" t="s">
        <v>271</v>
      </c>
      <c r="D22" s="316">
        <f>INDEX($Z$70:$BJ$80,MATCH($B23,$X$70:$X$80,0),MATCH(D$14,$Z$69:$BJ$69,0))</f>
        <v>9424</v>
      </c>
      <c r="E22" s="316">
        <f t="shared" ref="E22:V22" si="3">INDEX($Z$70:$BJ$80,MATCH($B23,$X$70:$X$80,0),MATCH(E$14,$Z$69:$BJ$69,0))</f>
        <v>9343.395815958711</v>
      </c>
      <c r="F22" s="316">
        <f t="shared" si="3"/>
        <v>9288.129892184199</v>
      </c>
      <c r="G22" s="316">
        <f t="shared" si="3"/>
        <v>9214.5511357177547</v>
      </c>
      <c r="H22" s="316">
        <f t="shared" si="3"/>
        <v>9211.6452183665715</v>
      </c>
      <c r="I22" s="316">
        <f t="shared" si="3"/>
        <v>9160.0600742827919</v>
      </c>
      <c r="J22" s="316">
        <f t="shared" si="3"/>
        <v>9056.4505615833186</v>
      </c>
      <c r="K22" s="316">
        <f t="shared" si="3"/>
        <v>9053.9168477080675</v>
      </c>
      <c r="L22" s="316">
        <f t="shared" si="3"/>
        <v>9006.2817219856752</v>
      </c>
      <c r="M22" s="316">
        <f t="shared" si="3"/>
        <v>8901.9174889834194</v>
      </c>
      <c r="N22" s="316">
        <f t="shared" si="3"/>
        <v>8874.17661449148</v>
      </c>
      <c r="O22" s="316">
        <f t="shared" si="3"/>
        <v>8830.6266678178636</v>
      </c>
      <c r="P22" s="316">
        <f t="shared" si="3"/>
        <v>8734.6448478426828</v>
      </c>
      <c r="Q22" s="316">
        <f t="shared" si="3"/>
        <v>8676.011717592497</v>
      </c>
      <c r="R22" s="316">
        <f t="shared" si="3"/>
        <v>8636.5767704489062</v>
      </c>
      <c r="S22" s="316">
        <f t="shared" si="3"/>
        <v>8548.7618319502071</v>
      </c>
      <c r="T22" s="316">
        <f t="shared" si="3"/>
        <v>8462.6575156613399</v>
      </c>
      <c r="U22" s="316">
        <f t="shared" si="3"/>
        <v>8427.2858679121146</v>
      </c>
      <c r="V22" s="316">
        <f t="shared" si="3"/>
        <v>8347.341172435099</v>
      </c>
      <c r="W22" s="147"/>
      <c r="X22" s="314"/>
      <c r="Y22" s="315" t="s">
        <v>271</v>
      </c>
      <c r="Z22" s="316">
        <f>INDEX($Z$70:$BJ$80,MATCH($X23,$X$70:$X$80,0),MATCH(Z$14,$Z$69:$BJ$69,0))</f>
        <v>4165.3840509958709</v>
      </c>
      <c r="AA22" s="316">
        <f t="shared" ref="AA22:AR22" si="4">INDEX($Z$70:$BJ$80,MATCH($X23,$X$70:$X$80,0),MATCH(AA$14,$Z$69:$BJ$69,0))</f>
        <v>4120.2241293281986</v>
      </c>
      <c r="AB22" s="316">
        <f t="shared" si="4"/>
        <v>4052.7611384924739</v>
      </c>
      <c r="AC22" s="316">
        <f t="shared" si="4"/>
        <v>3979.0334463653985</v>
      </c>
      <c r="AD22" s="316">
        <f t="shared" si="4"/>
        <v>3939.0848568046149</v>
      </c>
      <c r="AE22" s="316">
        <f t="shared" si="4"/>
        <v>3878.8924577629487</v>
      </c>
      <c r="AF22" s="316">
        <f t="shared" si="4"/>
        <v>3797.4774247408377</v>
      </c>
      <c r="AG22" s="316">
        <f t="shared" si="4"/>
        <v>3762.2434410398855</v>
      </c>
      <c r="AH22" s="316">
        <f t="shared" si="4"/>
        <v>3708.6446199762536</v>
      </c>
      <c r="AI22" s="316">
        <f t="shared" si="4"/>
        <v>3632.1009882103776</v>
      </c>
      <c r="AJ22" s="316">
        <f t="shared" si="4"/>
        <v>3589.9917145792301</v>
      </c>
      <c r="AK22" s="316">
        <f t="shared" si="4"/>
        <v>3542.3640063911107</v>
      </c>
      <c r="AL22" s="316">
        <f t="shared" si="4"/>
        <v>3473.9352580059021</v>
      </c>
      <c r="AM22" s="316">
        <f t="shared" si="4"/>
        <v>3422.5643892553721</v>
      </c>
      <c r="AN22" s="316">
        <f t="shared" si="4"/>
        <v>3380.3365957062651</v>
      </c>
      <c r="AO22" s="316">
        <f t="shared" si="4"/>
        <v>3319.2603317376293</v>
      </c>
      <c r="AP22" s="316">
        <f t="shared" si="4"/>
        <v>3260.1448362330616</v>
      </c>
      <c r="AQ22" s="316">
        <f t="shared" si="4"/>
        <v>3222.7937602548864</v>
      </c>
      <c r="AR22" s="316">
        <f t="shared" si="4"/>
        <v>3168.3713853768963</v>
      </c>
      <c r="AS22" s="185"/>
      <c r="AT22" s="308"/>
      <c r="AU22" s="308"/>
      <c r="AV22" s="308"/>
      <c r="AW22" s="308"/>
      <c r="AX22" s="308"/>
      <c r="AY22" s="335"/>
      <c r="AZ22" s="336"/>
      <c r="BA22" s="337"/>
      <c r="BB22" s="338"/>
      <c r="BC22" s="338"/>
      <c r="BD22" s="338"/>
      <c r="BE22" s="338"/>
      <c r="BF22" s="338"/>
      <c r="BG22" s="185"/>
      <c r="BH22" s="185"/>
      <c r="BI22" s="185"/>
      <c r="BJ22" s="185"/>
    </row>
    <row r="23" spans="1:62" ht="21" x14ac:dyDescent="0.4">
      <c r="A23" s="147"/>
      <c r="B23" s="318" t="s">
        <v>279</v>
      </c>
      <c r="C23" s="175" t="s">
        <v>273</v>
      </c>
      <c r="D23" s="673">
        <f>D16</f>
        <v>35</v>
      </c>
      <c r="E23" s="673">
        <f>E16</f>
        <v>34.805555555555557</v>
      </c>
      <c r="F23" s="673">
        <f t="shared" ref="F23:W23" si="5">F16</f>
        <v>34.611111111111114</v>
      </c>
      <c r="G23" s="673">
        <f t="shared" si="5"/>
        <v>34.416666666666671</v>
      </c>
      <c r="H23" s="673">
        <f t="shared" si="5"/>
        <v>34.222222222222229</v>
      </c>
      <c r="I23" s="673">
        <f t="shared" si="5"/>
        <v>34.027777777777786</v>
      </c>
      <c r="J23" s="673">
        <f t="shared" si="5"/>
        <v>33.833333333333343</v>
      </c>
      <c r="K23" s="673">
        <f t="shared" si="5"/>
        <v>33.6388888888889</v>
      </c>
      <c r="L23" s="673">
        <f t="shared" si="5"/>
        <v>33.444444444444457</v>
      </c>
      <c r="M23" s="673">
        <f t="shared" si="5"/>
        <v>33.250000000000014</v>
      </c>
      <c r="N23" s="673">
        <f t="shared" si="5"/>
        <v>33.055555555555571</v>
      </c>
      <c r="O23" s="673">
        <f t="shared" si="5"/>
        <v>32.861111111111128</v>
      </c>
      <c r="P23" s="673">
        <f t="shared" si="5"/>
        <v>32.666666666666686</v>
      </c>
      <c r="Q23" s="673">
        <f t="shared" si="5"/>
        <v>32.472222222222243</v>
      </c>
      <c r="R23" s="673">
        <f t="shared" si="5"/>
        <v>32.2777777777778</v>
      </c>
      <c r="S23" s="673">
        <f t="shared" si="5"/>
        <v>32.083333333333357</v>
      </c>
      <c r="T23" s="673">
        <f t="shared" si="5"/>
        <v>31.888888888888914</v>
      </c>
      <c r="U23" s="673">
        <f t="shared" si="5"/>
        <v>31.694444444444471</v>
      </c>
      <c r="V23" s="673">
        <f t="shared" si="5"/>
        <v>31.5</v>
      </c>
      <c r="W23" s="147"/>
      <c r="X23" s="318" t="s">
        <v>280</v>
      </c>
      <c r="Y23" s="175" t="s">
        <v>273</v>
      </c>
      <c r="Z23" s="673">
        <f>Z16</f>
        <v>35</v>
      </c>
      <c r="AA23" s="673">
        <f t="shared" ref="AA23:AR23" si="6">AA16</f>
        <v>34.805555555555557</v>
      </c>
      <c r="AB23" s="673">
        <f t="shared" si="6"/>
        <v>34.611111111111114</v>
      </c>
      <c r="AC23" s="673">
        <f t="shared" si="6"/>
        <v>34.416666666666671</v>
      </c>
      <c r="AD23" s="673">
        <f t="shared" si="6"/>
        <v>34.222222222222229</v>
      </c>
      <c r="AE23" s="673">
        <f t="shared" si="6"/>
        <v>34.027777777777786</v>
      </c>
      <c r="AF23" s="673">
        <f t="shared" si="6"/>
        <v>33.833333333333343</v>
      </c>
      <c r="AG23" s="673">
        <f t="shared" si="6"/>
        <v>33.6388888888889</v>
      </c>
      <c r="AH23" s="673">
        <f t="shared" si="6"/>
        <v>33.444444444444457</v>
      </c>
      <c r="AI23" s="673">
        <f t="shared" si="6"/>
        <v>33.250000000000014</v>
      </c>
      <c r="AJ23" s="673">
        <f t="shared" si="6"/>
        <v>33.055555555555571</v>
      </c>
      <c r="AK23" s="673">
        <f t="shared" si="6"/>
        <v>32.861111111111128</v>
      </c>
      <c r="AL23" s="673">
        <f t="shared" si="6"/>
        <v>32.666666666666686</v>
      </c>
      <c r="AM23" s="673">
        <f t="shared" si="6"/>
        <v>32.472222222222243</v>
      </c>
      <c r="AN23" s="673">
        <f t="shared" si="6"/>
        <v>32.2777777777778</v>
      </c>
      <c r="AO23" s="673">
        <f t="shared" si="6"/>
        <v>32.083333333333357</v>
      </c>
      <c r="AP23" s="673">
        <f t="shared" si="6"/>
        <v>31.888888888888914</v>
      </c>
      <c r="AQ23" s="673">
        <f t="shared" si="6"/>
        <v>31.694444444444471</v>
      </c>
      <c r="AR23" s="673">
        <f t="shared" si="6"/>
        <v>31.5</v>
      </c>
      <c r="AS23" s="185"/>
      <c r="AT23" s="308"/>
      <c r="AU23" s="308"/>
      <c r="AV23" s="308"/>
      <c r="AW23" s="308"/>
      <c r="AX23" s="308"/>
      <c r="AY23" s="335"/>
      <c r="AZ23" s="339" t="s">
        <v>281</v>
      </c>
      <c r="BA23" s="337"/>
      <c r="BB23" s="338"/>
      <c r="BC23" s="338"/>
      <c r="BD23" s="338"/>
      <c r="BE23" s="338"/>
      <c r="BF23" s="338"/>
      <c r="BG23" s="185"/>
      <c r="BH23" s="185"/>
      <c r="BI23" s="185"/>
      <c r="BJ23" s="185"/>
    </row>
    <row r="24" spans="1:62" ht="21" x14ac:dyDescent="0.4">
      <c r="A24" s="147"/>
      <c r="B24" s="322" t="s">
        <v>275</v>
      </c>
      <c r="C24" s="175" t="s">
        <v>276</v>
      </c>
      <c r="D24" s="319">
        <v>0</v>
      </c>
      <c r="E24" s="320">
        <v>0</v>
      </c>
      <c r="F24" s="320">
        <v>0</v>
      </c>
      <c r="G24" s="320">
        <v>0</v>
      </c>
      <c r="H24" s="320">
        <v>0</v>
      </c>
      <c r="I24" s="320">
        <v>0</v>
      </c>
      <c r="J24" s="320">
        <v>0</v>
      </c>
      <c r="K24" s="320">
        <v>0</v>
      </c>
      <c r="L24" s="320">
        <v>0</v>
      </c>
      <c r="M24" s="320">
        <v>0</v>
      </c>
      <c r="N24" s="320">
        <v>0</v>
      </c>
      <c r="O24" s="320">
        <v>0</v>
      </c>
      <c r="P24" s="320">
        <v>0</v>
      </c>
      <c r="Q24" s="320">
        <v>0</v>
      </c>
      <c r="R24" s="320">
        <v>0</v>
      </c>
      <c r="S24" s="320">
        <v>0</v>
      </c>
      <c r="T24" s="320">
        <v>0</v>
      </c>
      <c r="U24" s="320">
        <v>0</v>
      </c>
      <c r="V24" s="321">
        <v>0</v>
      </c>
      <c r="W24" s="147"/>
      <c r="X24" s="322" t="s">
        <v>275</v>
      </c>
      <c r="Y24" s="175" t="s">
        <v>276</v>
      </c>
      <c r="Z24" s="319">
        <v>0</v>
      </c>
      <c r="AA24" s="320">
        <v>0</v>
      </c>
      <c r="AB24" s="320">
        <v>0</v>
      </c>
      <c r="AC24" s="320">
        <v>0</v>
      </c>
      <c r="AD24" s="320">
        <v>0</v>
      </c>
      <c r="AE24" s="320">
        <v>0</v>
      </c>
      <c r="AF24" s="320">
        <v>0</v>
      </c>
      <c r="AG24" s="320">
        <v>0</v>
      </c>
      <c r="AH24" s="320">
        <v>0</v>
      </c>
      <c r="AI24" s="320">
        <v>0</v>
      </c>
      <c r="AJ24" s="320">
        <v>0</v>
      </c>
      <c r="AK24" s="320">
        <v>0</v>
      </c>
      <c r="AL24" s="320">
        <v>0</v>
      </c>
      <c r="AM24" s="320">
        <v>0</v>
      </c>
      <c r="AN24" s="320">
        <v>0</v>
      </c>
      <c r="AO24" s="320">
        <v>0</v>
      </c>
      <c r="AP24" s="320">
        <v>0</v>
      </c>
      <c r="AQ24" s="320">
        <v>0</v>
      </c>
      <c r="AR24" s="321">
        <v>0</v>
      </c>
      <c r="AS24" s="185"/>
      <c r="AT24" s="308"/>
      <c r="AU24" s="308"/>
      <c r="AV24" s="308"/>
      <c r="AW24" s="308"/>
      <c r="AX24" s="308"/>
      <c r="AY24" s="335"/>
      <c r="AZ24" s="336"/>
      <c r="BA24" s="337"/>
      <c r="BB24" s="338"/>
      <c r="BC24" s="338"/>
      <c r="BD24" s="338"/>
      <c r="BE24" s="338"/>
      <c r="BF24" s="338"/>
      <c r="BG24" s="185"/>
      <c r="BH24" s="185"/>
      <c r="BI24" s="185"/>
      <c r="BJ24" s="185"/>
    </row>
    <row r="25" spans="1:62" ht="16.2" x14ac:dyDescent="0.35">
      <c r="A25" s="147"/>
      <c r="B25" s="323"/>
      <c r="C25" s="175" t="s">
        <v>277</v>
      </c>
      <c r="D25" s="324">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3"/>
      <c r="Y25" s="175" t="s">
        <v>277</v>
      </c>
      <c r="Z25" s="324">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5"/>
      <c r="AZ25" s="338"/>
      <c r="BA25" s="337" t="s">
        <v>282</v>
      </c>
      <c r="BB25" s="338"/>
      <c r="BC25" s="338"/>
      <c r="BD25" s="338"/>
      <c r="BE25" s="338"/>
      <c r="BF25" s="338"/>
      <c r="BG25" s="185"/>
      <c r="BH25" s="185"/>
      <c r="BI25" s="185"/>
      <c r="BJ25" s="185"/>
    </row>
    <row r="26" spans="1:62" ht="15.6" thickBot="1" x14ac:dyDescent="0.4">
      <c r="A26" s="147"/>
      <c r="B26" s="325"/>
      <c r="C26" s="326" t="s">
        <v>278</v>
      </c>
      <c r="D26" s="327">
        <v>164.27452731742318</v>
      </c>
      <c r="E26" s="328">
        <v>164.27452731742318</v>
      </c>
      <c r="F26" s="328">
        <v>164.27452731742318</v>
      </c>
      <c r="G26" s="328">
        <v>164.27452731742318</v>
      </c>
      <c r="H26" s="328">
        <v>164.27452731742318</v>
      </c>
      <c r="I26" s="328">
        <v>164.27452731742318</v>
      </c>
      <c r="J26" s="328">
        <v>164.27452731742318</v>
      </c>
      <c r="K26" s="328">
        <v>164.27452731742318</v>
      </c>
      <c r="L26" s="328">
        <v>164.27452731742318</v>
      </c>
      <c r="M26" s="328">
        <v>164.27452731742318</v>
      </c>
      <c r="N26" s="328">
        <v>164.27452731742318</v>
      </c>
      <c r="O26" s="328">
        <v>164.27452731742318</v>
      </c>
      <c r="P26" s="328">
        <v>164.27452731742318</v>
      </c>
      <c r="Q26" s="328">
        <v>164.27452731742318</v>
      </c>
      <c r="R26" s="328">
        <v>164.27452731742318</v>
      </c>
      <c r="S26" s="328">
        <v>164.27452731742318</v>
      </c>
      <c r="T26" s="328">
        <v>164.27452731742318</v>
      </c>
      <c r="U26" s="328">
        <v>164.27452731742318</v>
      </c>
      <c r="V26" s="329">
        <v>164.27452731742318</v>
      </c>
      <c r="W26" s="147"/>
      <c r="X26" s="325"/>
      <c r="Y26" s="326" t="s">
        <v>278</v>
      </c>
      <c r="Z26" s="327">
        <v>9.8829999999999991</v>
      </c>
      <c r="AA26" s="328">
        <v>9.8829999999999991</v>
      </c>
      <c r="AB26" s="328">
        <v>9.8829999999999991</v>
      </c>
      <c r="AC26" s="328">
        <v>9.8829999999999991</v>
      </c>
      <c r="AD26" s="328">
        <v>9.8829999999999991</v>
      </c>
      <c r="AE26" s="328">
        <v>9.8829999999999991</v>
      </c>
      <c r="AF26" s="328">
        <v>9.8829999999999991</v>
      </c>
      <c r="AG26" s="328">
        <v>9.8829999999999991</v>
      </c>
      <c r="AH26" s="328">
        <v>9.8829999999999991</v>
      </c>
      <c r="AI26" s="328">
        <v>9.8829999999999991</v>
      </c>
      <c r="AJ26" s="328">
        <v>9.8829999999999991</v>
      </c>
      <c r="AK26" s="328">
        <v>9.8829999999999991</v>
      </c>
      <c r="AL26" s="328">
        <v>9.8829999999999991</v>
      </c>
      <c r="AM26" s="328">
        <v>9.8829999999999991</v>
      </c>
      <c r="AN26" s="328">
        <v>9.8829999999999991</v>
      </c>
      <c r="AO26" s="328">
        <v>9.8829999999999991</v>
      </c>
      <c r="AP26" s="328">
        <v>9.8829999999999991</v>
      </c>
      <c r="AQ26" s="328">
        <v>9.8829999999999991</v>
      </c>
      <c r="AR26" s="329">
        <v>9.8829999999999991</v>
      </c>
      <c r="AS26" s="185"/>
      <c r="AT26" s="308"/>
      <c r="AU26" s="308"/>
      <c r="AV26" s="308"/>
      <c r="AW26" s="308"/>
      <c r="AX26" s="308"/>
      <c r="AY26" s="335"/>
      <c r="AZ26" s="336"/>
      <c r="BA26" s="337"/>
      <c r="BB26" s="338"/>
      <c r="BC26" s="338"/>
      <c r="BD26" s="338"/>
      <c r="BE26" s="338"/>
      <c r="BF26" s="338"/>
      <c r="BG26" s="185"/>
      <c r="BH26" s="185"/>
      <c r="BI26" s="185"/>
      <c r="BJ26" s="185"/>
    </row>
    <row r="27" spans="1:62" ht="15.6" thickBot="1" x14ac:dyDescent="0.4">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5"/>
      <c r="AZ27" s="336" t="s">
        <v>283</v>
      </c>
      <c r="BA27" s="337" t="s">
        <v>284</v>
      </c>
      <c r="BB27" s="338" t="s">
        <v>270</v>
      </c>
      <c r="BC27" s="338" t="s">
        <v>285</v>
      </c>
      <c r="BD27" s="338"/>
      <c r="BE27" s="338"/>
      <c r="BF27" s="338"/>
      <c r="BG27" s="185"/>
      <c r="BH27" s="185"/>
      <c r="BI27" s="185"/>
      <c r="BJ27" s="185"/>
    </row>
    <row r="28" spans="1:62" ht="22.8" x14ac:dyDescent="0.5">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0" t="s">
        <v>272</v>
      </c>
      <c r="AZ28" s="341">
        <v>0</v>
      </c>
      <c r="BA28" s="342">
        <v>0.4</v>
      </c>
      <c r="BB28" s="342">
        <v>0.4</v>
      </c>
      <c r="BC28" s="342">
        <v>0.54</v>
      </c>
      <c r="BD28" s="338"/>
      <c r="BE28" s="338"/>
      <c r="BF28" s="338"/>
      <c r="BG28" s="185"/>
      <c r="BH28" s="185"/>
      <c r="BI28" s="185"/>
      <c r="BJ28" s="185"/>
    </row>
    <row r="29" spans="1:62" ht="22.8" x14ac:dyDescent="0.5">
      <c r="A29" s="147"/>
      <c r="B29" s="314"/>
      <c r="C29" s="315" t="s">
        <v>271</v>
      </c>
      <c r="D29" s="316">
        <f>INDEX($Z$70:$BJ$80,MATCH($B30,$X$70:$X$80,0),MATCH(D$14,$Z$69:$BJ$69,0))</f>
        <v>8004</v>
      </c>
      <c r="E29" s="316">
        <f t="shared" ref="E29:V29" si="7">INDEX($Z$70:$BJ$80,MATCH($B30,$X$70:$X$80,0),MATCH(E$14,$Z$69:$BJ$69,0))</f>
        <v>7935.3850062028851</v>
      </c>
      <c r="F29" s="316">
        <f t="shared" si="7"/>
        <v>7888.43041259644</v>
      </c>
      <c r="G29" s="316">
        <f t="shared" si="7"/>
        <v>7825.8211023458489</v>
      </c>
      <c r="H29" s="316">
        <f t="shared" si="7"/>
        <v>7823.6264362630209</v>
      </c>
      <c r="I29" s="316">
        <f t="shared" si="7"/>
        <v>7779.8183554903517</v>
      </c>
      <c r="J29" s="316">
        <f t="shared" si="7"/>
        <v>7691.5372670202878</v>
      </c>
      <c r="K29" s="316">
        <f t="shared" si="7"/>
        <v>7689.6607789084874</v>
      </c>
      <c r="L29" s="316">
        <f t="shared" si="7"/>
        <v>7649.2293695239614</v>
      </c>
      <c r="M29" s="316">
        <f t="shared" si="7"/>
        <v>7560.3031087485333</v>
      </c>
      <c r="N29" s="316">
        <f t="shared" si="7"/>
        <v>7536.8782909219262</v>
      </c>
      <c r="O29" s="316">
        <f t="shared" si="7"/>
        <v>7499.9390949772896</v>
      </c>
      <c r="P29" s="316">
        <f t="shared" si="7"/>
        <v>7418.1785361410739</v>
      </c>
      <c r="Q29" s="316">
        <f t="shared" si="7"/>
        <v>7368.345487620214</v>
      </c>
      <c r="R29" s="316">
        <f t="shared" si="7"/>
        <v>7334.9239971402121</v>
      </c>
      <c r="S29" s="316">
        <f t="shared" si="7"/>
        <v>7260.144893195843</v>
      </c>
      <c r="T29" s="316">
        <f t="shared" si="7"/>
        <v>7186.8281138645279</v>
      </c>
      <c r="U29" s="316">
        <f t="shared" si="7"/>
        <v>7156.8801330118567</v>
      </c>
      <c r="V29" s="316">
        <f t="shared" si="7"/>
        <v>7088.8289027120336</v>
      </c>
      <c r="W29" s="147"/>
      <c r="X29" s="314"/>
      <c r="Y29" s="315" t="s">
        <v>271</v>
      </c>
      <c r="Z29" s="316">
        <f>INDEX($Z$70:$BJ$80,MATCH($X30,$X$70:$X$80,0),MATCH(Z$14,$Z$69:$BJ$69,0))</f>
        <v>3913.2777375647074</v>
      </c>
      <c r="AA29" s="316">
        <f t="shared" ref="AA29:AR29" si="8">INDEX($Z$70:$BJ$80,MATCH($X30,$X$70:$X$80,0),MATCH(AA$14,$Z$69:$BJ$69,0))</f>
        <v>3870.7453496853241</v>
      </c>
      <c r="AB29" s="316">
        <f t="shared" si="8"/>
        <v>3807.1526703952713</v>
      </c>
      <c r="AC29" s="316">
        <f t="shared" si="8"/>
        <v>3737.6443732231014</v>
      </c>
      <c r="AD29" s="316">
        <f t="shared" si="8"/>
        <v>3700.0329301689308</v>
      </c>
      <c r="AE29" s="316">
        <f t="shared" si="8"/>
        <v>3643.3057087563179</v>
      </c>
      <c r="AF29" s="316">
        <f t="shared" si="8"/>
        <v>3566.5384268138123</v>
      </c>
      <c r="AG29" s="316">
        <f t="shared" si="8"/>
        <v>3533.3788810544197</v>
      </c>
      <c r="AH29" s="316">
        <f t="shared" si="8"/>
        <v>3482.8778284533769</v>
      </c>
      <c r="AI29" s="316">
        <f t="shared" si="8"/>
        <v>3410.7105022058277</v>
      </c>
      <c r="AJ29" s="316">
        <f t="shared" si="8"/>
        <v>3371.0587733136244</v>
      </c>
      <c r="AK29" s="316">
        <f t="shared" si="8"/>
        <v>3326.1961095933552</v>
      </c>
      <c r="AL29" s="316">
        <f t="shared" si="8"/>
        <v>3261.6914869617412</v>
      </c>
      <c r="AM29" s="316">
        <f t="shared" si="8"/>
        <v>3213.2942401019363</v>
      </c>
      <c r="AN29" s="316">
        <f t="shared" si="8"/>
        <v>3173.5305954912542</v>
      </c>
      <c r="AO29" s="316">
        <f t="shared" si="8"/>
        <v>3115.9687601163491</v>
      </c>
      <c r="AP29" s="316">
        <f t="shared" si="8"/>
        <v>3060.2584347256065</v>
      </c>
      <c r="AQ29" s="316">
        <f t="shared" si="8"/>
        <v>3025.0997658874285</v>
      </c>
      <c r="AR29" s="316">
        <f t="shared" si="8"/>
        <v>2973.8210497642895</v>
      </c>
      <c r="AS29" s="185"/>
      <c r="AT29" s="308"/>
      <c r="AU29" s="308"/>
      <c r="AV29" s="308"/>
      <c r="AW29" s="308"/>
      <c r="AX29" s="308"/>
      <c r="AY29" s="340" t="s">
        <v>279</v>
      </c>
      <c r="AZ29" s="341">
        <v>0</v>
      </c>
      <c r="BA29" s="342">
        <v>0.4</v>
      </c>
      <c r="BB29" s="342">
        <v>0.4</v>
      </c>
      <c r="BC29" s="342">
        <v>0.54</v>
      </c>
      <c r="BD29" s="338"/>
      <c r="BE29" s="338"/>
      <c r="BF29" s="338"/>
      <c r="BG29" s="185"/>
      <c r="BH29" s="185"/>
      <c r="BI29" s="185"/>
      <c r="BJ29" s="185"/>
    </row>
    <row r="30" spans="1:62" ht="22.8" x14ac:dyDescent="0.5">
      <c r="A30" s="147"/>
      <c r="B30" s="318" t="s">
        <v>286</v>
      </c>
      <c r="C30" s="175" t="s">
        <v>273</v>
      </c>
      <c r="D30" s="673">
        <f>D23</f>
        <v>35</v>
      </c>
      <c r="E30" s="673">
        <f t="shared" ref="E30:V30" si="9">E23</f>
        <v>34.805555555555557</v>
      </c>
      <c r="F30" s="673">
        <f t="shared" si="9"/>
        <v>34.611111111111114</v>
      </c>
      <c r="G30" s="673">
        <f t="shared" si="9"/>
        <v>34.416666666666671</v>
      </c>
      <c r="H30" s="673">
        <f t="shared" si="9"/>
        <v>34.222222222222229</v>
      </c>
      <c r="I30" s="673">
        <f t="shared" si="9"/>
        <v>34.027777777777786</v>
      </c>
      <c r="J30" s="673">
        <f t="shared" si="9"/>
        <v>33.833333333333343</v>
      </c>
      <c r="K30" s="673">
        <f t="shared" si="9"/>
        <v>33.6388888888889</v>
      </c>
      <c r="L30" s="673">
        <f t="shared" si="9"/>
        <v>33.444444444444457</v>
      </c>
      <c r="M30" s="673">
        <f t="shared" si="9"/>
        <v>33.250000000000014</v>
      </c>
      <c r="N30" s="673">
        <f t="shared" si="9"/>
        <v>33.055555555555571</v>
      </c>
      <c r="O30" s="673">
        <f t="shared" si="9"/>
        <v>32.861111111111128</v>
      </c>
      <c r="P30" s="673">
        <f t="shared" si="9"/>
        <v>32.666666666666686</v>
      </c>
      <c r="Q30" s="673">
        <f t="shared" si="9"/>
        <v>32.472222222222243</v>
      </c>
      <c r="R30" s="673">
        <f t="shared" si="9"/>
        <v>32.2777777777778</v>
      </c>
      <c r="S30" s="673">
        <f t="shared" si="9"/>
        <v>32.083333333333357</v>
      </c>
      <c r="T30" s="673">
        <f t="shared" si="9"/>
        <v>31.888888888888914</v>
      </c>
      <c r="U30" s="673">
        <f t="shared" si="9"/>
        <v>31.694444444444471</v>
      </c>
      <c r="V30" s="673">
        <f t="shared" si="9"/>
        <v>31.5</v>
      </c>
      <c r="W30" s="147"/>
      <c r="X30" s="318" t="s">
        <v>287</v>
      </c>
      <c r="Y30" s="175" t="s">
        <v>273</v>
      </c>
      <c r="Z30" s="673">
        <f>Z23</f>
        <v>35</v>
      </c>
      <c r="AA30" s="673">
        <f t="shared" ref="AA30:AR30" si="10">AA23</f>
        <v>34.805555555555557</v>
      </c>
      <c r="AB30" s="673">
        <f t="shared" si="10"/>
        <v>34.611111111111114</v>
      </c>
      <c r="AC30" s="673">
        <f t="shared" si="10"/>
        <v>34.416666666666671</v>
      </c>
      <c r="AD30" s="673">
        <f t="shared" si="10"/>
        <v>34.222222222222229</v>
      </c>
      <c r="AE30" s="673">
        <f t="shared" si="10"/>
        <v>34.027777777777786</v>
      </c>
      <c r="AF30" s="673">
        <f t="shared" si="10"/>
        <v>33.833333333333343</v>
      </c>
      <c r="AG30" s="673">
        <f t="shared" si="10"/>
        <v>33.6388888888889</v>
      </c>
      <c r="AH30" s="673">
        <f t="shared" si="10"/>
        <v>33.444444444444457</v>
      </c>
      <c r="AI30" s="673">
        <f t="shared" si="10"/>
        <v>33.250000000000014</v>
      </c>
      <c r="AJ30" s="673">
        <f t="shared" si="10"/>
        <v>33.055555555555571</v>
      </c>
      <c r="AK30" s="673">
        <f t="shared" si="10"/>
        <v>32.861111111111128</v>
      </c>
      <c r="AL30" s="673">
        <f t="shared" si="10"/>
        <v>32.666666666666686</v>
      </c>
      <c r="AM30" s="673">
        <f t="shared" si="10"/>
        <v>32.472222222222243</v>
      </c>
      <c r="AN30" s="673">
        <f t="shared" si="10"/>
        <v>32.2777777777778</v>
      </c>
      <c r="AO30" s="673">
        <f t="shared" si="10"/>
        <v>32.083333333333357</v>
      </c>
      <c r="AP30" s="673">
        <f t="shared" si="10"/>
        <v>31.888888888888914</v>
      </c>
      <c r="AQ30" s="673">
        <f t="shared" si="10"/>
        <v>31.694444444444471</v>
      </c>
      <c r="AR30" s="673">
        <f t="shared" si="10"/>
        <v>31.5</v>
      </c>
      <c r="AS30" s="185"/>
      <c r="AT30" s="308"/>
      <c r="AU30" s="308"/>
      <c r="AV30" s="308"/>
      <c r="AW30" s="308"/>
      <c r="AX30" s="308"/>
      <c r="AY30" s="340" t="s">
        <v>286</v>
      </c>
      <c r="AZ30" s="341">
        <v>0</v>
      </c>
      <c r="BA30" s="342">
        <v>0.4</v>
      </c>
      <c r="BB30" s="342">
        <v>0.4</v>
      </c>
      <c r="BC30" s="342">
        <v>0.54</v>
      </c>
      <c r="BD30" s="338"/>
      <c r="BE30" s="338"/>
      <c r="BF30" s="338"/>
      <c r="BG30" s="185"/>
      <c r="BH30" s="185"/>
      <c r="BI30" s="185"/>
      <c r="BJ30" s="185"/>
    </row>
    <row r="31" spans="1:62" ht="22.8" x14ac:dyDescent="0.5">
      <c r="A31" s="147"/>
      <c r="B31" s="322" t="s">
        <v>275</v>
      </c>
      <c r="C31" s="175" t="s">
        <v>276</v>
      </c>
      <c r="D31" s="319">
        <v>0</v>
      </c>
      <c r="E31" s="320">
        <v>0</v>
      </c>
      <c r="F31" s="320">
        <v>0</v>
      </c>
      <c r="G31" s="320">
        <v>0</v>
      </c>
      <c r="H31" s="320">
        <v>0</v>
      </c>
      <c r="I31" s="320">
        <v>0</v>
      </c>
      <c r="J31" s="320">
        <v>0</v>
      </c>
      <c r="K31" s="320">
        <v>0</v>
      </c>
      <c r="L31" s="320">
        <v>0</v>
      </c>
      <c r="M31" s="320">
        <v>0</v>
      </c>
      <c r="N31" s="320">
        <v>0</v>
      </c>
      <c r="O31" s="320">
        <v>0</v>
      </c>
      <c r="P31" s="320">
        <v>0</v>
      </c>
      <c r="Q31" s="320">
        <v>0</v>
      </c>
      <c r="R31" s="320">
        <v>0</v>
      </c>
      <c r="S31" s="320">
        <v>0</v>
      </c>
      <c r="T31" s="320">
        <v>0</v>
      </c>
      <c r="U31" s="320">
        <v>0</v>
      </c>
      <c r="V31" s="321">
        <v>0</v>
      </c>
      <c r="W31" s="147"/>
      <c r="X31" s="322" t="s">
        <v>275</v>
      </c>
      <c r="Y31" s="175" t="s">
        <v>276</v>
      </c>
      <c r="Z31" s="319">
        <v>0</v>
      </c>
      <c r="AA31" s="320">
        <v>0</v>
      </c>
      <c r="AB31" s="320">
        <v>0</v>
      </c>
      <c r="AC31" s="320">
        <v>0</v>
      </c>
      <c r="AD31" s="320">
        <v>0</v>
      </c>
      <c r="AE31" s="320">
        <v>0</v>
      </c>
      <c r="AF31" s="320">
        <v>0</v>
      </c>
      <c r="AG31" s="320">
        <v>0</v>
      </c>
      <c r="AH31" s="320">
        <v>0</v>
      </c>
      <c r="AI31" s="320">
        <v>0</v>
      </c>
      <c r="AJ31" s="320">
        <v>0</v>
      </c>
      <c r="AK31" s="320">
        <v>0</v>
      </c>
      <c r="AL31" s="320">
        <v>0</v>
      </c>
      <c r="AM31" s="320">
        <v>0</v>
      </c>
      <c r="AN31" s="320">
        <v>0</v>
      </c>
      <c r="AO31" s="320">
        <v>0</v>
      </c>
      <c r="AP31" s="320">
        <v>0</v>
      </c>
      <c r="AQ31" s="320">
        <v>0</v>
      </c>
      <c r="AR31" s="321">
        <v>0</v>
      </c>
      <c r="AS31" s="185"/>
      <c r="AT31" s="308"/>
      <c r="AU31" s="308"/>
      <c r="AV31" s="308"/>
      <c r="AW31" s="308"/>
      <c r="AX31" s="308"/>
      <c r="AY31" s="340" t="s">
        <v>288</v>
      </c>
      <c r="AZ31" s="341">
        <v>0</v>
      </c>
      <c r="BA31" s="342">
        <v>0.4</v>
      </c>
      <c r="BB31" s="342">
        <v>0.4</v>
      </c>
      <c r="BC31" s="342">
        <v>0.54</v>
      </c>
      <c r="BD31" s="338"/>
      <c r="BE31" s="338"/>
      <c r="BF31" s="338"/>
      <c r="BG31" s="185"/>
      <c r="BH31" s="185"/>
      <c r="BI31" s="185"/>
      <c r="BJ31" s="185"/>
    </row>
    <row r="32" spans="1:62" ht="22.8" x14ac:dyDescent="0.5">
      <c r="A32" s="147"/>
      <c r="B32" s="323"/>
      <c r="C32" s="175" t="s">
        <v>277</v>
      </c>
      <c r="D32" s="324">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3"/>
      <c r="Y32" s="175" t="s">
        <v>277</v>
      </c>
      <c r="Z32" s="324">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0" t="s">
        <v>289</v>
      </c>
      <c r="AZ32" s="341">
        <v>0</v>
      </c>
      <c r="BA32" s="342">
        <v>0.37</v>
      </c>
      <c r="BB32" s="342">
        <v>0.37</v>
      </c>
      <c r="BC32" s="342">
        <v>0.52</v>
      </c>
      <c r="BD32" s="338"/>
      <c r="BE32" s="338"/>
      <c r="BF32" s="338"/>
      <c r="BG32" s="185"/>
      <c r="BH32" s="185"/>
      <c r="BI32" s="185"/>
      <c r="BJ32" s="185"/>
    </row>
    <row r="33" spans="1:62" ht="23.4" thickBot="1" x14ac:dyDescent="0.55000000000000004">
      <c r="A33" s="147"/>
      <c r="B33" s="325"/>
      <c r="C33" s="326" t="s">
        <v>278</v>
      </c>
      <c r="D33" s="327">
        <v>117.75048855823965</v>
      </c>
      <c r="E33" s="328">
        <v>117.75048855823965</v>
      </c>
      <c r="F33" s="328">
        <v>117.75048855823965</v>
      </c>
      <c r="G33" s="328">
        <v>117.75048855823965</v>
      </c>
      <c r="H33" s="328">
        <v>117.75048855823965</v>
      </c>
      <c r="I33" s="328">
        <v>117.75048855823965</v>
      </c>
      <c r="J33" s="328">
        <v>117.75048855823965</v>
      </c>
      <c r="K33" s="328">
        <v>117.75048855823965</v>
      </c>
      <c r="L33" s="328">
        <v>117.75048855823965</v>
      </c>
      <c r="M33" s="328">
        <v>117.75048855823965</v>
      </c>
      <c r="N33" s="328">
        <v>117.75048855823965</v>
      </c>
      <c r="O33" s="328">
        <v>117.75048855823965</v>
      </c>
      <c r="P33" s="328">
        <v>117.75048855823965</v>
      </c>
      <c r="Q33" s="328">
        <v>117.75048855823965</v>
      </c>
      <c r="R33" s="328">
        <v>117.75048855823965</v>
      </c>
      <c r="S33" s="328">
        <v>117.75048855823965</v>
      </c>
      <c r="T33" s="328">
        <v>117.75048855823965</v>
      </c>
      <c r="U33" s="328">
        <v>117.75048855823965</v>
      </c>
      <c r="V33" s="329">
        <v>117.75048855823965</v>
      </c>
      <c r="W33" s="147"/>
      <c r="X33" s="325"/>
      <c r="Y33" s="326" t="s">
        <v>278</v>
      </c>
      <c r="Z33" s="327">
        <v>9.0079999999999991</v>
      </c>
      <c r="AA33" s="328">
        <v>9.0079999999999991</v>
      </c>
      <c r="AB33" s="328">
        <v>9.0079999999999991</v>
      </c>
      <c r="AC33" s="328">
        <v>9.0079999999999991</v>
      </c>
      <c r="AD33" s="328">
        <v>9.0079999999999991</v>
      </c>
      <c r="AE33" s="328">
        <v>9.0079999999999991</v>
      </c>
      <c r="AF33" s="328">
        <v>9.0079999999999991</v>
      </c>
      <c r="AG33" s="328">
        <v>9.0079999999999991</v>
      </c>
      <c r="AH33" s="328">
        <v>9.0079999999999991</v>
      </c>
      <c r="AI33" s="328">
        <v>9.0079999999999991</v>
      </c>
      <c r="AJ33" s="328">
        <v>9.0079999999999991</v>
      </c>
      <c r="AK33" s="328">
        <v>9.0079999999999991</v>
      </c>
      <c r="AL33" s="328">
        <v>9.0079999999999991</v>
      </c>
      <c r="AM33" s="328">
        <v>9.0079999999999991</v>
      </c>
      <c r="AN33" s="328">
        <v>9.0079999999999991</v>
      </c>
      <c r="AO33" s="328">
        <v>9.0079999999999991</v>
      </c>
      <c r="AP33" s="328">
        <v>9.0079999999999991</v>
      </c>
      <c r="AQ33" s="328">
        <v>9.0079999999999991</v>
      </c>
      <c r="AR33" s="329">
        <v>9.0079999999999991</v>
      </c>
      <c r="AS33" s="185"/>
      <c r="AT33" s="308"/>
      <c r="AU33" s="308"/>
      <c r="AV33" s="308"/>
      <c r="AW33" s="308"/>
      <c r="AX33" s="308"/>
      <c r="AY33" s="340" t="s">
        <v>290</v>
      </c>
      <c r="AZ33" s="341">
        <v>0</v>
      </c>
      <c r="BA33" s="342">
        <v>0.35</v>
      </c>
      <c r="BB33" s="342">
        <v>0.35</v>
      </c>
      <c r="BC33" s="342">
        <v>0.5</v>
      </c>
      <c r="BD33" s="338"/>
      <c r="BE33" s="338"/>
      <c r="BF33" s="338"/>
      <c r="BG33" s="185"/>
      <c r="BH33" s="185"/>
      <c r="BI33" s="185"/>
      <c r="BJ33" s="185"/>
    </row>
    <row r="34" spans="1:62" ht="23.4" thickBot="1" x14ac:dyDescent="0.55000000000000004">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0" t="s">
        <v>274</v>
      </c>
      <c r="AZ34" s="341">
        <v>0</v>
      </c>
      <c r="BA34" s="342">
        <v>0.27</v>
      </c>
      <c r="BB34" s="342">
        <v>0.27</v>
      </c>
      <c r="BC34" s="342">
        <v>0.32</v>
      </c>
      <c r="BD34" s="338"/>
      <c r="BE34" s="338"/>
      <c r="BF34" s="338"/>
      <c r="BG34" s="185"/>
      <c r="BH34" s="185"/>
      <c r="BI34" s="185"/>
      <c r="BJ34" s="185"/>
    </row>
    <row r="35" spans="1:62" ht="22.8" x14ac:dyDescent="0.5">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0" t="s">
        <v>280</v>
      </c>
      <c r="AZ35" s="341">
        <v>0</v>
      </c>
      <c r="BA35" s="342">
        <v>0.21</v>
      </c>
      <c r="BB35" s="342">
        <v>0.21</v>
      </c>
      <c r="BC35" s="342">
        <v>0.25</v>
      </c>
      <c r="BD35" s="338"/>
      <c r="BE35" s="338"/>
      <c r="BF35" s="338"/>
      <c r="BG35" s="185"/>
      <c r="BH35" s="185"/>
      <c r="BI35" s="185"/>
      <c r="BJ35" s="185"/>
    </row>
    <row r="36" spans="1:62" ht="22.8" x14ac:dyDescent="0.5">
      <c r="A36" s="147"/>
      <c r="B36" s="314"/>
      <c r="C36" s="315" t="s">
        <v>271</v>
      </c>
      <c r="D36" s="316">
        <f>INDEX($Z$70:$BJ$80,MATCH($B37,$X$70:$X$80,0),MATCH(D$14,$Z$69:$BJ$69,0))</f>
        <v>7000</v>
      </c>
      <c r="E36" s="316">
        <f t="shared" ref="E36:V36" si="11">INDEX($Z$70:$BJ$80,MATCH($B37,$X$70:$X$80,0),MATCH(E$14,$Z$69:$BJ$69,0))</f>
        <v>6939.8618702910171</v>
      </c>
      <c r="F36" s="316">
        <f t="shared" si="11"/>
        <v>6898.7837382963635</v>
      </c>
      <c r="G36" s="316">
        <f t="shared" si="11"/>
        <v>6843.9302900181065</v>
      </c>
      <c r="H36" s="316">
        <f t="shared" si="11"/>
        <v>6842.2385086348741</v>
      </c>
      <c r="I36" s="316">
        <f t="shared" si="11"/>
        <v>6803.9291402314675</v>
      </c>
      <c r="J36" s="316">
        <f t="shared" si="11"/>
        <v>6726.4858953714966</v>
      </c>
      <c r="K36" s="316">
        <f t="shared" si="11"/>
        <v>6725.0740936445563</v>
      </c>
      <c r="L36" s="316">
        <f t="shared" si="11"/>
        <v>6689.7360160932831</v>
      </c>
      <c r="M36" s="316">
        <f t="shared" si="11"/>
        <v>6611.7250539909064</v>
      </c>
      <c r="N36" s="316">
        <f t="shared" si="11"/>
        <v>6591.3518705952856</v>
      </c>
      <c r="O36" s="316">
        <f t="shared" si="11"/>
        <v>6559.0867547435319</v>
      </c>
      <c r="P36" s="316">
        <f t="shared" si="11"/>
        <v>6487.3812284309251</v>
      </c>
      <c r="Q36" s="316">
        <f t="shared" si="11"/>
        <v>6443.7702095271334</v>
      </c>
      <c r="R36" s="316">
        <f t="shared" si="11"/>
        <v>6414.6004869980061</v>
      </c>
      <c r="S36" s="316">
        <f t="shared" si="11"/>
        <v>6349.0382688934606</v>
      </c>
      <c r="T36" s="316">
        <f t="shared" si="11"/>
        <v>6284.7628185095955</v>
      </c>
      <c r="U36" s="316">
        <f t="shared" si="11"/>
        <v>6258.6495993218132</v>
      </c>
      <c r="V36" s="316">
        <f t="shared" si="11"/>
        <v>6199.0075514430482</v>
      </c>
      <c r="W36" s="147"/>
      <c r="X36" s="314"/>
      <c r="Y36" s="315" t="s">
        <v>271</v>
      </c>
      <c r="Z36" s="316">
        <f>INDEX($Z$70:$BJ$80,MATCH($X37,$X$70:$X$80,0),MATCH(Z$14,$Z$69:$BJ$69,0))</f>
        <v>2368</v>
      </c>
      <c r="AA36" s="316">
        <f t="shared" ref="AA36:AR36" si="12">INDEX($Z$70:$BJ$80,MATCH($X37,$X$70:$X$80,0),MATCH(AA$14,$Z$69:$BJ$69,0))</f>
        <v>2300.3958745607019</v>
      </c>
      <c r="AB36" s="316">
        <f t="shared" si="12"/>
        <v>2245.18718825121</v>
      </c>
      <c r="AC36" s="316">
        <f t="shared" si="12"/>
        <v>2201.0483001277739</v>
      </c>
      <c r="AD36" s="316">
        <f t="shared" si="12"/>
        <v>2166.6949693777074</v>
      </c>
      <c r="AE36" s="316">
        <f t="shared" si="12"/>
        <v>2140.8884164837227</v>
      </c>
      <c r="AF36" s="316">
        <f t="shared" si="12"/>
        <v>2122.4393677044914</v>
      </c>
      <c r="AG36" s="316">
        <f t="shared" si="12"/>
        <v>2110.2121597816354</v>
      </c>
      <c r="AH36" s="316">
        <f t="shared" si="12"/>
        <v>2103.1287625812884</v>
      </c>
      <c r="AI36" s="316">
        <f t="shared" si="12"/>
        <v>2100.1728760005726</v>
      </c>
      <c r="AJ36" s="316">
        <f t="shared" si="12"/>
        <v>2100.3939629872903</v>
      </c>
      <c r="AK36" s="316">
        <f t="shared" si="12"/>
        <v>2102.9113442296989</v>
      </c>
      <c r="AL36" s="316">
        <f t="shared" si="12"/>
        <v>2106.9182306799439</v>
      </c>
      <c r="AM36" s="316">
        <f t="shared" si="12"/>
        <v>2111.685812908152</v>
      </c>
      <c r="AN36" s="316">
        <f t="shared" si="12"/>
        <v>2116.5673134737344</v>
      </c>
      <c r="AO36" s="316">
        <f t="shared" si="12"/>
        <v>2121.0020446774897</v>
      </c>
      <c r="AP36" s="316">
        <f t="shared" si="12"/>
        <v>2124.5194928958122</v>
      </c>
      <c r="AQ36" s="316">
        <f t="shared" si="12"/>
        <v>2126.7433527568955</v>
      </c>
      <c r="AR36" s="316">
        <f t="shared" si="12"/>
        <v>2127.3956235674104</v>
      </c>
      <c r="AS36" s="185"/>
      <c r="AT36" s="308"/>
      <c r="AU36" s="308"/>
      <c r="AV36" s="308"/>
      <c r="AW36" s="308"/>
      <c r="AX36" s="308"/>
      <c r="AY36" s="340" t="s">
        <v>287</v>
      </c>
      <c r="AZ36" s="341">
        <v>0</v>
      </c>
      <c r="BA36" s="342">
        <v>0.16</v>
      </c>
      <c r="BB36" s="342">
        <v>0.16</v>
      </c>
      <c r="BC36" s="342">
        <v>0.2</v>
      </c>
      <c r="BD36" s="338"/>
      <c r="BE36" s="338"/>
      <c r="BF36" s="338"/>
      <c r="BG36" s="185"/>
      <c r="BH36" s="185"/>
      <c r="BI36" s="185"/>
      <c r="BJ36" s="185"/>
    </row>
    <row r="37" spans="1:62" ht="22.8" x14ac:dyDescent="0.5">
      <c r="A37" s="147"/>
      <c r="B37" s="318" t="s">
        <v>288</v>
      </c>
      <c r="C37" s="175" t="s">
        <v>273</v>
      </c>
      <c r="D37" s="673">
        <f>D30</f>
        <v>35</v>
      </c>
      <c r="E37" s="673">
        <f t="shared" ref="E37:V37" si="13">E30</f>
        <v>34.805555555555557</v>
      </c>
      <c r="F37" s="673">
        <f t="shared" si="13"/>
        <v>34.611111111111114</v>
      </c>
      <c r="G37" s="673">
        <f t="shared" si="13"/>
        <v>34.416666666666671</v>
      </c>
      <c r="H37" s="673">
        <f t="shared" si="13"/>
        <v>34.222222222222229</v>
      </c>
      <c r="I37" s="673">
        <f t="shared" si="13"/>
        <v>34.027777777777786</v>
      </c>
      <c r="J37" s="673">
        <f t="shared" si="13"/>
        <v>33.833333333333343</v>
      </c>
      <c r="K37" s="673">
        <f t="shared" si="13"/>
        <v>33.6388888888889</v>
      </c>
      <c r="L37" s="673">
        <f t="shared" si="13"/>
        <v>33.444444444444457</v>
      </c>
      <c r="M37" s="673">
        <f t="shared" si="13"/>
        <v>33.250000000000014</v>
      </c>
      <c r="N37" s="673">
        <f t="shared" si="13"/>
        <v>33.055555555555571</v>
      </c>
      <c r="O37" s="673">
        <f t="shared" si="13"/>
        <v>32.861111111111128</v>
      </c>
      <c r="P37" s="673">
        <f t="shared" si="13"/>
        <v>32.666666666666686</v>
      </c>
      <c r="Q37" s="673">
        <f t="shared" si="13"/>
        <v>32.472222222222243</v>
      </c>
      <c r="R37" s="673">
        <f t="shared" si="13"/>
        <v>32.2777777777778</v>
      </c>
      <c r="S37" s="673">
        <f t="shared" si="13"/>
        <v>32.083333333333357</v>
      </c>
      <c r="T37" s="673">
        <f t="shared" si="13"/>
        <v>31.888888888888914</v>
      </c>
      <c r="U37" s="673">
        <f t="shared" si="13"/>
        <v>31.694444444444471</v>
      </c>
      <c r="V37" s="673">
        <f t="shared" si="13"/>
        <v>31.5</v>
      </c>
      <c r="W37" s="147"/>
      <c r="X37" s="318" t="s">
        <v>291</v>
      </c>
      <c r="Y37" s="175" t="s">
        <v>273</v>
      </c>
      <c r="Z37" s="673">
        <f>Z30</f>
        <v>35</v>
      </c>
      <c r="AA37" s="673">
        <f t="shared" ref="AA37:AR37" si="14">AA30</f>
        <v>34.805555555555557</v>
      </c>
      <c r="AB37" s="673">
        <f t="shared" si="14"/>
        <v>34.611111111111114</v>
      </c>
      <c r="AC37" s="673">
        <f t="shared" si="14"/>
        <v>34.416666666666671</v>
      </c>
      <c r="AD37" s="673">
        <f t="shared" si="14"/>
        <v>34.222222222222229</v>
      </c>
      <c r="AE37" s="673">
        <f t="shared" si="14"/>
        <v>34.027777777777786</v>
      </c>
      <c r="AF37" s="673">
        <f t="shared" si="14"/>
        <v>33.833333333333343</v>
      </c>
      <c r="AG37" s="673">
        <f t="shared" si="14"/>
        <v>33.6388888888889</v>
      </c>
      <c r="AH37" s="673">
        <f t="shared" si="14"/>
        <v>33.444444444444457</v>
      </c>
      <c r="AI37" s="673">
        <f t="shared" si="14"/>
        <v>33.250000000000014</v>
      </c>
      <c r="AJ37" s="673">
        <f t="shared" si="14"/>
        <v>33.055555555555571</v>
      </c>
      <c r="AK37" s="673">
        <f t="shared" si="14"/>
        <v>32.861111111111128</v>
      </c>
      <c r="AL37" s="673">
        <f t="shared" si="14"/>
        <v>32.666666666666686</v>
      </c>
      <c r="AM37" s="673">
        <f t="shared" si="14"/>
        <v>32.472222222222243</v>
      </c>
      <c r="AN37" s="673">
        <f t="shared" si="14"/>
        <v>32.2777777777778</v>
      </c>
      <c r="AO37" s="673">
        <f t="shared" si="14"/>
        <v>32.083333333333357</v>
      </c>
      <c r="AP37" s="673">
        <f t="shared" si="14"/>
        <v>31.888888888888914</v>
      </c>
      <c r="AQ37" s="673">
        <f t="shared" si="14"/>
        <v>31.694444444444471</v>
      </c>
      <c r="AR37" s="673">
        <f t="shared" si="14"/>
        <v>31.5</v>
      </c>
      <c r="AS37" s="185"/>
      <c r="AT37" s="330"/>
      <c r="AU37" s="308"/>
      <c r="AV37" s="343"/>
      <c r="AW37" s="308"/>
      <c r="AX37" s="334"/>
      <c r="AY37" s="340" t="s">
        <v>291</v>
      </c>
      <c r="AZ37" s="341">
        <v>0</v>
      </c>
      <c r="BA37" s="342">
        <v>0.12</v>
      </c>
      <c r="BB37" s="342">
        <v>0.12</v>
      </c>
      <c r="BC37" s="342">
        <v>0.17</v>
      </c>
      <c r="BD37" s="338"/>
      <c r="BE37" s="338"/>
      <c r="BF37" s="338"/>
      <c r="BG37" s="185"/>
      <c r="BH37" s="185"/>
      <c r="BI37" s="185"/>
      <c r="BJ37" s="185"/>
    </row>
    <row r="38" spans="1:62" ht="22.8" x14ac:dyDescent="0.5">
      <c r="A38" s="147"/>
      <c r="B38" s="322" t="s">
        <v>275</v>
      </c>
      <c r="C38" s="175" t="s">
        <v>276</v>
      </c>
      <c r="D38" s="319">
        <v>0</v>
      </c>
      <c r="E38" s="320">
        <v>0</v>
      </c>
      <c r="F38" s="320">
        <v>0</v>
      </c>
      <c r="G38" s="320">
        <v>0</v>
      </c>
      <c r="H38" s="320">
        <v>0</v>
      </c>
      <c r="I38" s="320">
        <v>0</v>
      </c>
      <c r="J38" s="320">
        <v>0</v>
      </c>
      <c r="K38" s="320">
        <v>0</v>
      </c>
      <c r="L38" s="320">
        <v>0</v>
      </c>
      <c r="M38" s="320">
        <v>0</v>
      </c>
      <c r="N38" s="320">
        <v>0</v>
      </c>
      <c r="O38" s="320">
        <v>0</v>
      </c>
      <c r="P38" s="320">
        <v>0</v>
      </c>
      <c r="Q38" s="320">
        <v>0</v>
      </c>
      <c r="R38" s="320">
        <v>0</v>
      </c>
      <c r="S38" s="320">
        <v>0</v>
      </c>
      <c r="T38" s="320">
        <v>0</v>
      </c>
      <c r="U38" s="320">
        <v>0</v>
      </c>
      <c r="V38" s="321">
        <v>0</v>
      </c>
      <c r="W38" s="147"/>
      <c r="X38" s="322" t="s">
        <v>275</v>
      </c>
      <c r="Y38" s="175" t="s">
        <v>276</v>
      </c>
      <c r="Z38" s="319">
        <v>0</v>
      </c>
      <c r="AA38" s="320">
        <v>0</v>
      </c>
      <c r="AB38" s="320">
        <v>0</v>
      </c>
      <c r="AC38" s="320">
        <v>0</v>
      </c>
      <c r="AD38" s="320">
        <v>0</v>
      </c>
      <c r="AE38" s="320">
        <v>0</v>
      </c>
      <c r="AF38" s="320">
        <v>0</v>
      </c>
      <c r="AG38" s="320">
        <v>0</v>
      </c>
      <c r="AH38" s="320">
        <v>0</v>
      </c>
      <c r="AI38" s="320">
        <v>0</v>
      </c>
      <c r="AJ38" s="320">
        <v>0</v>
      </c>
      <c r="AK38" s="320">
        <v>0</v>
      </c>
      <c r="AL38" s="320">
        <v>0</v>
      </c>
      <c r="AM38" s="320">
        <v>0</v>
      </c>
      <c r="AN38" s="320">
        <v>0</v>
      </c>
      <c r="AO38" s="320">
        <v>0</v>
      </c>
      <c r="AP38" s="320">
        <v>0</v>
      </c>
      <c r="AQ38" s="320">
        <v>0</v>
      </c>
      <c r="AR38" s="321">
        <v>0</v>
      </c>
      <c r="AS38" s="185"/>
      <c r="AT38" s="330"/>
      <c r="AU38" s="308"/>
      <c r="AV38" s="333"/>
      <c r="AW38" s="308"/>
      <c r="AX38" s="334"/>
      <c r="AY38" s="340" t="s">
        <v>292</v>
      </c>
      <c r="AZ38" s="341">
        <v>0</v>
      </c>
      <c r="BA38" s="342">
        <v>7.0000000000000007E-2</v>
      </c>
      <c r="BB38" s="342">
        <v>7.0000000000000007E-2</v>
      </c>
      <c r="BC38" s="342">
        <v>0.15</v>
      </c>
      <c r="BD38" s="338"/>
      <c r="BE38" s="338"/>
      <c r="BF38" s="338"/>
      <c r="BG38" s="185"/>
      <c r="BH38" s="185"/>
      <c r="BI38" s="185"/>
      <c r="BJ38" s="185"/>
    </row>
    <row r="39" spans="1:62" ht="16.2" x14ac:dyDescent="0.35">
      <c r="A39" s="147"/>
      <c r="B39" s="323"/>
      <c r="C39" s="175" t="s">
        <v>277</v>
      </c>
      <c r="D39" s="324">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3"/>
      <c r="Y39" s="175" t="s">
        <v>277</v>
      </c>
      <c r="Z39" s="324">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0"/>
      <c r="AU39" s="308"/>
      <c r="AV39" s="333"/>
      <c r="AW39" s="308"/>
      <c r="AX39" s="334"/>
      <c r="AY39" s="340"/>
      <c r="AZ39" s="344"/>
      <c r="BA39" s="337"/>
      <c r="BB39" s="338"/>
      <c r="BC39" s="338"/>
      <c r="BD39" s="338"/>
      <c r="BE39" s="338"/>
      <c r="BF39" s="338"/>
      <c r="BG39" s="185"/>
      <c r="BH39" s="185"/>
      <c r="BI39" s="185"/>
      <c r="BJ39" s="185"/>
    </row>
    <row r="40" spans="1:62" ht="16.8" thickBot="1" x14ac:dyDescent="0.4">
      <c r="A40" s="147"/>
      <c r="B40" s="325"/>
      <c r="C40" s="326" t="s">
        <v>278</v>
      </c>
      <c r="D40" s="327">
        <v>71.226449799056127</v>
      </c>
      <c r="E40" s="328">
        <v>71.226449799056127</v>
      </c>
      <c r="F40" s="328">
        <v>71.226449799056127</v>
      </c>
      <c r="G40" s="328">
        <v>71.226449799056127</v>
      </c>
      <c r="H40" s="328">
        <v>71.226449799056127</v>
      </c>
      <c r="I40" s="328">
        <v>71.226449799056127</v>
      </c>
      <c r="J40" s="328">
        <v>71.226449799056127</v>
      </c>
      <c r="K40" s="328">
        <v>71.226449799056127</v>
      </c>
      <c r="L40" s="328">
        <v>71.226449799056127</v>
      </c>
      <c r="M40" s="328">
        <v>71.226449799056127</v>
      </c>
      <c r="N40" s="328">
        <v>71.226449799056127</v>
      </c>
      <c r="O40" s="328">
        <v>71.226449799056127</v>
      </c>
      <c r="P40" s="328">
        <v>71.226449799056127</v>
      </c>
      <c r="Q40" s="328">
        <v>71.226449799056127</v>
      </c>
      <c r="R40" s="328">
        <v>71.226449799056127</v>
      </c>
      <c r="S40" s="328">
        <v>71.226449799056127</v>
      </c>
      <c r="T40" s="328">
        <v>71.226449799056127</v>
      </c>
      <c r="U40" s="328">
        <v>71.226449799056127</v>
      </c>
      <c r="V40" s="329">
        <v>71.226449799056127</v>
      </c>
      <c r="W40" s="147"/>
      <c r="X40" s="325"/>
      <c r="Y40" s="326" t="s">
        <v>278</v>
      </c>
      <c r="Z40" s="327">
        <v>8.1329999999999991</v>
      </c>
      <c r="AA40" s="328">
        <v>8.1329999999999991</v>
      </c>
      <c r="AB40" s="328">
        <v>8.1329999999999991</v>
      </c>
      <c r="AC40" s="328">
        <v>8.1329999999999991</v>
      </c>
      <c r="AD40" s="328">
        <v>8.1329999999999991</v>
      </c>
      <c r="AE40" s="328">
        <v>8.1329999999999991</v>
      </c>
      <c r="AF40" s="328">
        <v>8.1329999999999991</v>
      </c>
      <c r="AG40" s="328">
        <v>8.1329999999999991</v>
      </c>
      <c r="AH40" s="328">
        <v>8.1329999999999991</v>
      </c>
      <c r="AI40" s="328">
        <v>8.1329999999999991</v>
      </c>
      <c r="AJ40" s="328">
        <v>8.1329999999999991</v>
      </c>
      <c r="AK40" s="328">
        <v>8.1329999999999991</v>
      </c>
      <c r="AL40" s="328">
        <v>8.1329999999999991</v>
      </c>
      <c r="AM40" s="328">
        <v>8.1329999999999991</v>
      </c>
      <c r="AN40" s="328">
        <v>8.1329999999999991</v>
      </c>
      <c r="AO40" s="328">
        <v>8.1329999999999991</v>
      </c>
      <c r="AP40" s="328">
        <v>8.1329999999999991</v>
      </c>
      <c r="AQ40" s="328">
        <v>8.1329999999999991</v>
      </c>
      <c r="AR40" s="329">
        <v>8.1329999999999991</v>
      </c>
      <c r="AS40" s="185"/>
      <c r="AT40" s="330"/>
      <c r="AU40" s="308"/>
      <c r="AV40" s="333"/>
      <c r="AW40" s="308"/>
      <c r="AX40" s="334"/>
      <c r="AY40" s="340"/>
      <c r="AZ40" s="344"/>
      <c r="BA40" s="337"/>
      <c r="BB40" s="338"/>
      <c r="BC40" s="338"/>
      <c r="BD40" s="338"/>
      <c r="BE40" s="338"/>
      <c r="BF40" s="338"/>
      <c r="BG40" s="185"/>
      <c r="BH40" s="185"/>
      <c r="BI40" s="185"/>
      <c r="BJ40" s="185"/>
    </row>
    <row r="41" spans="1:62" ht="16.8" thickBot="1" x14ac:dyDescent="0.4">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0"/>
      <c r="AU41" s="308"/>
      <c r="AV41" s="333"/>
      <c r="AW41" s="308"/>
      <c r="AX41" s="334"/>
      <c r="AY41" s="340"/>
      <c r="AZ41" s="344"/>
      <c r="BA41" s="337" t="s">
        <v>293</v>
      </c>
      <c r="BB41" s="338"/>
      <c r="BC41" s="338"/>
      <c r="BD41" s="338"/>
      <c r="BE41" s="338"/>
      <c r="BF41" s="338"/>
      <c r="BG41" s="185"/>
      <c r="BH41" s="185"/>
      <c r="BI41" s="185"/>
      <c r="BJ41" s="185"/>
    </row>
    <row r="42" spans="1:62" ht="16.2" x14ac:dyDescent="0.3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0"/>
      <c r="AU42" s="308"/>
      <c r="AV42" s="333"/>
      <c r="AW42" s="308"/>
      <c r="AX42" s="334"/>
      <c r="AY42" s="340"/>
      <c r="AZ42" s="336"/>
      <c r="BA42" s="337"/>
      <c r="BB42" s="338"/>
      <c r="BC42" s="338"/>
      <c r="BD42" s="338"/>
      <c r="BE42" s="338"/>
      <c r="BF42" s="338"/>
      <c r="BG42" s="185"/>
      <c r="BH42" s="185"/>
      <c r="BI42" s="185"/>
      <c r="BJ42" s="185"/>
    </row>
    <row r="43" spans="1:62" ht="16.2" x14ac:dyDescent="0.35">
      <c r="A43" s="147"/>
      <c r="B43" s="314"/>
      <c r="C43" s="315" t="s">
        <v>271</v>
      </c>
      <c r="D43" s="316">
        <f>INDEX($Z$70:$BJ$80,MATCH($B44,$X$70:$X$80,0),MATCH(D$14,$Z$69:$BJ$69,0))</f>
        <v>6109</v>
      </c>
      <c r="E43" s="316">
        <f t="shared" ref="E43:V43" si="15">INDEX($Z$70:$BJ$80,MATCH($B44,$X$70:$X$80,0),MATCH(E$14,$Z$69:$BJ$69,0))</f>
        <v>5984.4231628475509</v>
      </c>
      <c r="F43" s="316">
        <f t="shared" si="15"/>
        <v>5880.0293790036021</v>
      </c>
      <c r="G43" s="316">
        <f t="shared" si="15"/>
        <v>5767.1696532239966</v>
      </c>
      <c r="H43" s="316">
        <f t="shared" si="15"/>
        <v>5702.3698772334556</v>
      </c>
      <c r="I43" s="316">
        <f t="shared" si="15"/>
        <v>5609.3112473085375</v>
      </c>
      <c r="J43" s="316">
        <f t="shared" si="15"/>
        <v>5486.7125825568573</v>
      </c>
      <c r="K43" s="316">
        <f t="shared" si="15"/>
        <v>5429.4361726400512</v>
      </c>
      <c r="L43" s="316">
        <f t="shared" si="15"/>
        <v>5346.6046207293539</v>
      </c>
      <c r="M43" s="316">
        <f t="shared" si="15"/>
        <v>5231.8774218388235</v>
      </c>
      <c r="N43" s="316">
        <f t="shared" si="15"/>
        <v>5165.7489591324156</v>
      </c>
      <c r="O43" s="316">
        <f t="shared" si="15"/>
        <v>5092.1353462542229</v>
      </c>
      <c r="P43" s="316">
        <f t="shared" si="15"/>
        <v>4989.6923337481549</v>
      </c>
      <c r="Q43" s="316">
        <f t="shared" si="15"/>
        <v>4911.3761486050371</v>
      </c>
      <c r="R43" s="316">
        <f t="shared" si="15"/>
        <v>4846.0625441675984</v>
      </c>
      <c r="S43" s="316">
        <f t="shared" si="15"/>
        <v>4754.700461952265</v>
      </c>
      <c r="T43" s="316">
        <f t="shared" si="15"/>
        <v>4666.3336086622176</v>
      </c>
      <c r="U43" s="316">
        <f t="shared" si="15"/>
        <v>4608.486010397487</v>
      </c>
      <c r="V43" s="316">
        <f t="shared" si="15"/>
        <v>4527.1108192535758</v>
      </c>
      <c r="W43" s="147"/>
      <c r="X43" s="314"/>
      <c r="Y43" s="315" t="s">
        <v>271</v>
      </c>
      <c r="Z43" s="316">
        <f>INDEX($Z$70:$BJ$80,MATCH($X44,$X$70:$X$80,0),MATCH(Z$14,$Z$69:$BJ$69,0))</f>
        <v>2200</v>
      </c>
      <c r="AA43" s="316">
        <f t="shared" ref="AA43:AE43" si="16">INDEX($Z$70:$BJ$80,MATCH($X44,$X$70:$X$80,0),MATCH(AA$14,$Z$69:$BJ$69,0))</f>
        <v>2136.6836339477763</v>
      </c>
      <c r="AB43" s="316">
        <f t="shared" si="16"/>
        <v>2084.999058245357</v>
      </c>
      <c r="AC43" s="316">
        <f t="shared" si="16"/>
        <v>2043.7023010273365</v>
      </c>
      <c r="AD43" s="316">
        <f t="shared" si="16"/>
        <v>2011.5882400116079</v>
      </c>
      <c r="AE43" s="316">
        <f t="shared" si="16"/>
        <v>1987.4944134665759</v>
      </c>
      <c r="AF43" s="316">
        <f>INDEX($Z$70:$BJ$80,MATCH($X44,$X$70:$X$80,0),MATCH(AF$14,$Z$69:$BJ$69,0))</f>
        <v>1970.3048155224362</v>
      </c>
      <c r="AG43" s="316">
        <f t="shared" ref="AG43:AR43" si="17">INDEX($Z$70:$BJ$80,MATCH($X44,$X$70:$X$80,0),MATCH(AG$14,$Z$69:$BJ$69,0))</f>
        <v>1958.9537479985042</v>
      </c>
      <c r="AH43" s="316">
        <f t="shared" si="17"/>
        <v>1952.4295952209338</v>
      </c>
      <c r="AI43" s="316">
        <f t="shared" si="17"/>
        <v>1949.7786685301021</v>
      </c>
      <c r="AJ43" s="316">
        <f t="shared" si="17"/>
        <v>1950.1089908370889</v>
      </c>
      <c r="AK43" s="316">
        <f t="shared" si="17"/>
        <v>1952.5941390509229</v>
      </c>
      <c r="AL43" s="316">
        <f t="shared" si="17"/>
        <v>1956.4770281693798</v>
      </c>
      <c r="AM43" s="316">
        <f t="shared" si="17"/>
        <v>1961.0737486992609</v>
      </c>
      <c r="AN43" s="316">
        <f t="shared" si="17"/>
        <v>1965.7773693722877</v>
      </c>
      <c r="AO43" s="316">
        <f t="shared" si="17"/>
        <v>1970.0617449103042</v>
      </c>
      <c r="AP43" s="316">
        <f t="shared" si="17"/>
        <v>1973.4853487349305</v>
      </c>
      <c r="AQ43" s="316">
        <f t="shared" si="17"/>
        <v>1975.6950586093071</v>
      </c>
      <c r="AR43" s="316">
        <f t="shared" si="17"/>
        <v>1976.4300006952387</v>
      </c>
      <c r="AS43" s="185"/>
      <c r="AT43" s="330"/>
      <c r="AU43" s="308"/>
      <c r="AV43" s="333"/>
      <c r="AW43" s="308"/>
      <c r="AX43" s="334"/>
      <c r="AY43" s="340"/>
      <c r="AZ43" s="336" t="str">
        <f>AZ27</f>
        <v>No Improvement</v>
      </c>
      <c r="BA43" s="336" t="str">
        <f>BA27</f>
        <v>Conservative</v>
      </c>
      <c r="BB43" s="336" t="str">
        <f>BB27</f>
        <v>Reference</v>
      </c>
      <c r="BC43" s="336" t="str">
        <f>BC27</f>
        <v>Aggressive</v>
      </c>
      <c r="BD43" s="338"/>
      <c r="BE43" s="338"/>
      <c r="BF43" s="338"/>
      <c r="BG43" s="185"/>
      <c r="BH43" s="185"/>
      <c r="BI43" s="185"/>
      <c r="BJ43" s="185"/>
    </row>
    <row r="44" spans="1:62" ht="21" x14ac:dyDescent="0.4">
      <c r="A44" s="147"/>
      <c r="B44" s="318" t="s">
        <v>289</v>
      </c>
      <c r="C44" s="175" t="s">
        <v>273</v>
      </c>
      <c r="D44" s="673">
        <f>D37</f>
        <v>35</v>
      </c>
      <c r="E44" s="673">
        <f t="shared" ref="E44:V44" si="18">E37</f>
        <v>34.805555555555557</v>
      </c>
      <c r="F44" s="673">
        <f t="shared" si="18"/>
        <v>34.611111111111114</v>
      </c>
      <c r="G44" s="673">
        <f t="shared" si="18"/>
        <v>34.416666666666671</v>
      </c>
      <c r="H44" s="673">
        <f t="shared" si="18"/>
        <v>34.222222222222229</v>
      </c>
      <c r="I44" s="673">
        <f t="shared" si="18"/>
        <v>34.027777777777786</v>
      </c>
      <c r="J44" s="673">
        <f t="shared" si="18"/>
        <v>33.833333333333343</v>
      </c>
      <c r="K44" s="673">
        <f t="shared" si="18"/>
        <v>33.6388888888889</v>
      </c>
      <c r="L44" s="673">
        <f t="shared" si="18"/>
        <v>33.444444444444457</v>
      </c>
      <c r="M44" s="673">
        <f t="shared" si="18"/>
        <v>33.250000000000014</v>
      </c>
      <c r="N44" s="673">
        <f t="shared" si="18"/>
        <v>33.055555555555571</v>
      </c>
      <c r="O44" s="673">
        <f t="shared" si="18"/>
        <v>32.861111111111128</v>
      </c>
      <c r="P44" s="673">
        <f t="shared" si="18"/>
        <v>32.666666666666686</v>
      </c>
      <c r="Q44" s="673">
        <f t="shared" si="18"/>
        <v>32.472222222222243</v>
      </c>
      <c r="R44" s="673">
        <f t="shared" si="18"/>
        <v>32.2777777777778</v>
      </c>
      <c r="S44" s="673">
        <f t="shared" si="18"/>
        <v>32.083333333333357</v>
      </c>
      <c r="T44" s="673">
        <f t="shared" si="18"/>
        <v>31.888888888888914</v>
      </c>
      <c r="U44" s="673">
        <f t="shared" si="18"/>
        <v>31.694444444444471</v>
      </c>
      <c r="V44" s="673">
        <f t="shared" si="18"/>
        <v>31.5</v>
      </c>
      <c r="W44" s="147"/>
      <c r="X44" s="318" t="s">
        <v>292</v>
      </c>
      <c r="Y44" s="175" t="s">
        <v>273</v>
      </c>
      <c r="Z44" s="673">
        <f>Z37</f>
        <v>35</v>
      </c>
      <c r="AA44" s="673">
        <f t="shared" ref="AA44:AR44" si="19">AA37</f>
        <v>34.805555555555557</v>
      </c>
      <c r="AB44" s="673">
        <f t="shared" si="19"/>
        <v>34.611111111111114</v>
      </c>
      <c r="AC44" s="673">
        <f t="shared" si="19"/>
        <v>34.416666666666671</v>
      </c>
      <c r="AD44" s="673">
        <f t="shared" si="19"/>
        <v>34.222222222222229</v>
      </c>
      <c r="AE44" s="673">
        <f t="shared" si="19"/>
        <v>34.027777777777786</v>
      </c>
      <c r="AF44" s="673">
        <f t="shared" si="19"/>
        <v>33.833333333333343</v>
      </c>
      <c r="AG44" s="673">
        <f t="shared" si="19"/>
        <v>33.6388888888889</v>
      </c>
      <c r="AH44" s="673">
        <f t="shared" si="19"/>
        <v>33.444444444444457</v>
      </c>
      <c r="AI44" s="673">
        <f t="shared" si="19"/>
        <v>33.250000000000014</v>
      </c>
      <c r="AJ44" s="673">
        <f t="shared" si="19"/>
        <v>33.055555555555571</v>
      </c>
      <c r="AK44" s="673">
        <f t="shared" si="19"/>
        <v>32.861111111111128</v>
      </c>
      <c r="AL44" s="673">
        <f t="shared" si="19"/>
        <v>32.666666666666686</v>
      </c>
      <c r="AM44" s="673">
        <f t="shared" si="19"/>
        <v>32.472222222222243</v>
      </c>
      <c r="AN44" s="673">
        <f t="shared" si="19"/>
        <v>32.2777777777778</v>
      </c>
      <c r="AO44" s="673">
        <f t="shared" si="19"/>
        <v>32.083333333333357</v>
      </c>
      <c r="AP44" s="673">
        <f t="shared" si="19"/>
        <v>31.888888888888914</v>
      </c>
      <c r="AQ44" s="673">
        <f t="shared" si="19"/>
        <v>31.694444444444471</v>
      </c>
      <c r="AR44" s="673">
        <f t="shared" si="19"/>
        <v>31.5</v>
      </c>
      <c r="AS44" s="185"/>
      <c r="AT44" s="330"/>
      <c r="AU44" s="308"/>
      <c r="AV44" s="333"/>
      <c r="AW44" s="308"/>
      <c r="AX44" s="334"/>
      <c r="AY44" s="340" t="s">
        <v>272</v>
      </c>
      <c r="AZ44" s="345">
        <v>2050</v>
      </c>
      <c r="BA44" s="346">
        <v>2040</v>
      </c>
      <c r="BB44" s="347">
        <v>2036</v>
      </c>
      <c r="BC44" s="347">
        <v>2030</v>
      </c>
      <c r="BD44" s="338"/>
      <c r="BE44" s="338"/>
      <c r="BF44" s="338"/>
      <c r="BG44" s="185"/>
      <c r="BH44" s="185"/>
      <c r="BI44" s="185"/>
      <c r="BJ44" s="185"/>
    </row>
    <row r="45" spans="1:62" ht="21" x14ac:dyDescent="0.4">
      <c r="A45" s="147"/>
      <c r="B45" s="322" t="s">
        <v>275</v>
      </c>
      <c r="C45" s="175" t="s">
        <v>276</v>
      </c>
      <c r="D45" s="319">
        <v>0</v>
      </c>
      <c r="E45" s="320">
        <v>0</v>
      </c>
      <c r="F45" s="320">
        <v>0</v>
      </c>
      <c r="G45" s="320">
        <v>0</v>
      </c>
      <c r="H45" s="320">
        <v>0</v>
      </c>
      <c r="I45" s="320">
        <v>0</v>
      </c>
      <c r="J45" s="320">
        <v>0</v>
      </c>
      <c r="K45" s="320">
        <v>0</v>
      </c>
      <c r="L45" s="320">
        <v>0</v>
      </c>
      <c r="M45" s="320">
        <v>0</v>
      </c>
      <c r="N45" s="320">
        <v>0</v>
      </c>
      <c r="O45" s="320">
        <v>0</v>
      </c>
      <c r="P45" s="320">
        <v>0</v>
      </c>
      <c r="Q45" s="320">
        <v>0</v>
      </c>
      <c r="R45" s="320">
        <v>0</v>
      </c>
      <c r="S45" s="320">
        <v>0</v>
      </c>
      <c r="T45" s="320">
        <v>0</v>
      </c>
      <c r="U45" s="320">
        <v>0</v>
      </c>
      <c r="V45" s="321">
        <v>0</v>
      </c>
      <c r="W45" s="147"/>
      <c r="X45" s="322" t="s">
        <v>275</v>
      </c>
      <c r="Y45" s="175" t="s">
        <v>276</v>
      </c>
      <c r="Z45" s="319">
        <v>0</v>
      </c>
      <c r="AA45" s="320">
        <v>0</v>
      </c>
      <c r="AB45" s="320">
        <v>0</v>
      </c>
      <c r="AC45" s="320">
        <v>0</v>
      </c>
      <c r="AD45" s="320">
        <v>0</v>
      </c>
      <c r="AE45" s="320">
        <v>0</v>
      </c>
      <c r="AF45" s="320">
        <v>0</v>
      </c>
      <c r="AG45" s="320">
        <v>0</v>
      </c>
      <c r="AH45" s="320">
        <v>0</v>
      </c>
      <c r="AI45" s="320">
        <v>0</v>
      </c>
      <c r="AJ45" s="320">
        <v>0</v>
      </c>
      <c r="AK45" s="320">
        <v>0</v>
      </c>
      <c r="AL45" s="320">
        <v>0</v>
      </c>
      <c r="AM45" s="320">
        <v>0</v>
      </c>
      <c r="AN45" s="320">
        <v>0</v>
      </c>
      <c r="AO45" s="320">
        <v>0</v>
      </c>
      <c r="AP45" s="320">
        <v>0</v>
      </c>
      <c r="AQ45" s="320">
        <v>0</v>
      </c>
      <c r="AR45" s="321">
        <v>0</v>
      </c>
      <c r="AS45" s="185"/>
      <c r="AT45" s="330"/>
      <c r="AU45" s="308"/>
      <c r="AV45" s="333"/>
      <c r="AW45" s="308"/>
      <c r="AX45" s="334"/>
      <c r="AY45" s="340" t="s">
        <v>279</v>
      </c>
      <c r="AZ45" s="345">
        <v>2050</v>
      </c>
      <c r="BA45" s="346">
        <v>2040</v>
      </c>
      <c r="BB45" s="347">
        <v>2036</v>
      </c>
      <c r="BC45" s="347">
        <v>2030</v>
      </c>
      <c r="BD45" s="338"/>
      <c r="BE45" s="338"/>
      <c r="BF45" s="338"/>
      <c r="BG45" s="185"/>
      <c r="BH45" s="185"/>
      <c r="BI45" s="185"/>
      <c r="BJ45" s="185"/>
    </row>
    <row r="46" spans="1:62" ht="16.2" x14ac:dyDescent="0.35">
      <c r="A46" s="147"/>
      <c r="B46" s="323"/>
      <c r="C46" s="175" t="s">
        <v>277</v>
      </c>
      <c r="D46" s="324">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3"/>
      <c r="Y46" s="175" t="s">
        <v>277</v>
      </c>
      <c r="Z46" s="324">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0"/>
      <c r="AU46" s="308"/>
      <c r="AV46" s="333"/>
      <c r="AW46" s="308"/>
      <c r="AX46" s="334"/>
      <c r="AY46" s="340" t="s">
        <v>286</v>
      </c>
      <c r="AZ46" s="345">
        <v>2050</v>
      </c>
      <c r="BA46" s="346">
        <v>2040</v>
      </c>
      <c r="BB46" s="347">
        <v>2036</v>
      </c>
      <c r="BC46" s="347">
        <v>2030</v>
      </c>
      <c r="BD46" s="338"/>
      <c r="BE46" s="338"/>
      <c r="BF46" s="338"/>
      <c r="BG46" s="185"/>
      <c r="BH46" s="185"/>
      <c r="BI46" s="185"/>
      <c r="BJ46" s="185"/>
    </row>
    <row r="47" spans="1:62" ht="16.8" thickBot="1" x14ac:dyDescent="0.4">
      <c r="A47" s="147"/>
      <c r="B47" s="325"/>
      <c r="C47" s="326" t="s">
        <v>278</v>
      </c>
      <c r="D47" s="327">
        <v>15.737704918032783</v>
      </c>
      <c r="E47" s="328">
        <v>15.737704918032783</v>
      </c>
      <c r="F47" s="328">
        <v>15.737704918032783</v>
      </c>
      <c r="G47" s="328">
        <v>15.737704918032783</v>
      </c>
      <c r="H47" s="328">
        <v>15.737704918032783</v>
      </c>
      <c r="I47" s="328">
        <v>15.737704918032783</v>
      </c>
      <c r="J47" s="328">
        <v>15.737704918032783</v>
      </c>
      <c r="K47" s="328">
        <v>15.737704918032783</v>
      </c>
      <c r="L47" s="328">
        <v>15.737704918032783</v>
      </c>
      <c r="M47" s="328">
        <v>15.737704918032783</v>
      </c>
      <c r="N47" s="328">
        <v>15.737704918032783</v>
      </c>
      <c r="O47" s="328">
        <v>15.737704918032783</v>
      </c>
      <c r="P47" s="328">
        <v>15.737704918032783</v>
      </c>
      <c r="Q47" s="328">
        <v>15.737704918032783</v>
      </c>
      <c r="R47" s="328">
        <v>15.737704918032783</v>
      </c>
      <c r="S47" s="328">
        <v>15.737704918032783</v>
      </c>
      <c r="T47" s="328">
        <v>15.737704918032783</v>
      </c>
      <c r="U47" s="328">
        <v>15.737704918032783</v>
      </c>
      <c r="V47" s="329">
        <v>15.737704918032783</v>
      </c>
      <c r="W47" s="147"/>
      <c r="X47" s="325"/>
      <c r="Y47" s="326" t="s">
        <v>278</v>
      </c>
      <c r="Z47" s="327">
        <v>6.3829999999999991</v>
      </c>
      <c r="AA47" s="328">
        <v>6.3829999999999991</v>
      </c>
      <c r="AB47" s="328">
        <v>6.3829999999999991</v>
      </c>
      <c r="AC47" s="328">
        <v>6.3829999999999991</v>
      </c>
      <c r="AD47" s="328">
        <v>6.3829999999999991</v>
      </c>
      <c r="AE47" s="328">
        <v>6.3829999999999991</v>
      </c>
      <c r="AF47" s="328">
        <v>6.3829999999999991</v>
      </c>
      <c r="AG47" s="328">
        <v>6.3829999999999991</v>
      </c>
      <c r="AH47" s="328">
        <v>6.3829999999999991</v>
      </c>
      <c r="AI47" s="328">
        <v>6.3829999999999991</v>
      </c>
      <c r="AJ47" s="328">
        <v>6.3829999999999991</v>
      </c>
      <c r="AK47" s="328">
        <v>6.3829999999999991</v>
      </c>
      <c r="AL47" s="328">
        <v>6.3829999999999991</v>
      </c>
      <c r="AM47" s="328">
        <v>6.3829999999999991</v>
      </c>
      <c r="AN47" s="328">
        <v>6.3829999999999991</v>
      </c>
      <c r="AO47" s="328">
        <v>6.3829999999999991</v>
      </c>
      <c r="AP47" s="328">
        <v>6.3829999999999991</v>
      </c>
      <c r="AQ47" s="328">
        <v>6.3829999999999991</v>
      </c>
      <c r="AR47" s="329">
        <v>6.3829999999999991</v>
      </c>
      <c r="AS47" s="185"/>
      <c r="AT47" s="330"/>
      <c r="AU47" s="308"/>
      <c r="AV47" s="333"/>
      <c r="AW47" s="308"/>
      <c r="AX47" s="334"/>
      <c r="AY47" s="340" t="s">
        <v>288</v>
      </c>
      <c r="AZ47" s="345">
        <v>2050</v>
      </c>
      <c r="BA47" s="346">
        <v>2040</v>
      </c>
      <c r="BB47" s="347">
        <v>2036</v>
      </c>
      <c r="BC47" s="347">
        <v>2030</v>
      </c>
      <c r="BD47" s="338"/>
      <c r="BE47" s="338"/>
      <c r="BF47" s="338"/>
      <c r="BG47" s="185"/>
      <c r="BH47" s="185"/>
      <c r="BI47" s="185"/>
      <c r="BJ47" s="185"/>
    </row>
    <row r="48" spans="1:62" ht="16.8" thickBot="1" x14ac:dyDescent="0.4">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0"/>
      <c r="AU48" s="308"/>
      <c r="AV48" s="333"/>
      <c r="AW48" s="308"/>
      <c r="AX48" s="334"/>
      <c r="AY48" s="340" t="s">
        <v>289</v>
      </c>
      <c r="AZ48" s="345">
        <v>2050</v>
      </c>
      <c r="BA48" s="346">
        <v>2040</v>
      </c>
      <c r="BB48" s="347">
        <v>2036</v>
      </c>
      <c r="BC48" s="347">
        <v>2030</v>
      </c>
      <c r="BD48" s="338"/>
      <c r="BE48" s="338"/>
      <c r="BF48" s="338"/>
      <c r="BG48" s="185"/>
      <c r="BH48" s="185"/>
      <c r="BI48" s="185"/>
      <c r="BJ48" s="185"/>
    </row>
    <row r="49" spans="1:62" ht="15" customHeight="1" x14ac:dyDescent="0.35">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664" t="s">
        <v>294</v>
      </c>
      <c r="Y49" s="664"/>
      <c r="Z49" s="664"/>
      <c r="AA49" s="664"/>
      <c r="AB49" s="664"/>
      <c r="AC49" s="664"/>
      <c r="AD49" s="664"/>
      <c r="AE49" s="664"/>
      <c r="AF49" s="664"/>
      <c r="AG49" s="664"/>
      <c r="AH49" s="664"/>
      <c r="AI49" s="664"/>
      <c r="AJ49" s="664"/>
      <c r="AK49" s="664"/>
      <c r="AL49" s="664"/>
      <c r="AM49" s="664"/>
      <c r="AN49" s="664"/>
      <c r="AO49" s="664"/>
      <c r="AP49" s="664"/>
      <c r="AQ49" s="664"/>
      <c r="AR49" s="664"/>
      <c r="AS49" s="185"/>
      <c r="AT49" s="330"/>
      <c r="AU49" s="308"/>
      <c r="AV49" s="333"/>
      <c r="AW49" s="308"/>
      <c r="AX49" s="334"/>
      <c r="AY49" s="340" t="s">
        <v>290</v>
      </c>
      <c r="AZ49" s="345">
        <v>2050</v>
      </c>
      <c r="BA49" s="346">
        <v>2040</v>
      </c>
      <c r="BB49" s="347">
        <v>2036</v>
      </c>
      <c r="BC49" s="347">
        <v>2030</v>
      </c>
      <c r="BD49" s="338"/>
      <c r="BE49" s="338"/>
      <c r="BF49" s="338"/>
      <c r="BG49" s="185"/>
      <c r="BH49" s="185"/>
      <c r="BI49" s="185"/>
      <c r="BJ49" s="185"/>
    </row>
    <row r="50" spans="1:62" ht="16.2" x14ac:dyDescent="0.35">
      <c r="A50" s="147"/>
      <c r="B50" s="314"/>
      <c r="C50" s="315" t="s">
        <v>271</v>
      </c>
      <c r="D50" s="316">
        <f>INDEX($Z$70:$BJ$80,MATCH($B51,$X$70:$X$80,0),MATCH(D$14,$Z$69:$BJ$69,0))</f>
        <v>5660</v>
      </c>
      <c r="E50" s="316">
        <f t="shared" ref="E50:V50" si="20">INDEX($Z$70:$BJ$80,MATCH($B51,$X$70:$X$80,0),MATCH(E$14,$Z$69:$BJ$69,0))</f>
        <v>5544.2096201384102</v>
      </c>
      <c r="F50" s="316">
        <f t="shared" si="20"/>
        <v>5447.2012023963644</v>
      </c>
      <c r="G50" s="316">
        <f t="shared" si="20"/>
        <v>5342.3145415405879</v>
      </c>
      <c r="H50" s="316">
        <f t="shared" si="20"/>
        <v>5282.1515477439161</v>
      </c>
      <c r="I50" s="316">
        <f t="shared" si="20"/>
        <v>5195.691406730487</v>
      </c>
      <c r="J50" s="316">
        <f t="shared" si="20"/>
        <v>5081.7418761462186</v>
      </c>
      <c r="K50" s="316">
        <f t="shared" si="20"/>
        <v>5028.5799824531114</v>
      </c>
      <c r="L50" s="316">
        <f t="shared" si="20"/>
        <v>4951.6369639939712</v>
      </c>
      <c r="M50" s="316">
        <f t="shared" si="20"/>
        <v>4845.0124684958064</v>
      </c>
      <c r="N50" s="316">
        <f t="shared" si="20"/>
        <v>4783.6130243373018</v>
      </c>
      <c r="O50" s="316">
        <f t="shared" si="20"/>
        <v>4715.24804306027</v>
      </c>
      <c r="P50" s="316">
        <f t="shared" si="20"/>
        <v>4620.0549756922228</v>
      </c>
      <c r="Q50" s="316">
        <f t="shared" si="20"/>
        <v>4547.3138709023497</v>
      </c>
      <c r="R50" s="316">
        <f t="shared" si="20"/>
        <v>4486.6727182127643</v>
      </c>
      <c r="S50" s="316">
        <f t="shared" si="20"/>
        <v>4401.7913519430949</v>
      </c>
      <c r="T50" s="316">
        <f t="shared" si="20"/>
        <v>4319.6972882363343</v>
      </c>
      <c r="U50" s="316">
        <f t="shared" si="20"/>
        <v>4266.0038576270863</v>
      </c>
      <c r="V50" s="316">
        <f t="shared" si="20"/>
        <v>4190.4161005516471</v>
      </c>
      <c r="W50" s="147"/>
      <c r="X50" s="664"/>
      <c r="Y50" s="664"/>
      <c r="Z50" s="664"/>
      <c r="AA50" s="664"/>
      <c r="AB50" s="664"/>
      <c r="AC50" s="664"/>
      <c r="AD50" s="664"/>
      <c r="AE50" s="664"/>
      <c r="AF50" s="664"/>
      <c r="AG50" s="664"/>
      <c r="AH50" s="664"/>
      <c r="AI50" s="664"/>
      <c r="AJ50" s="664"/>
      <c r="AK50" s="664"/>
      <c r="AL50" s="664"/>
      <c r="AM50" s="664"/>
      <c r="AN50" s="664"/>
      <c r="AO50" s="664"/>
      <c r="AP50" s="664"/>
      <c r="AQ50" s="664"/>
      <c r="AR50" s="664"/>
      <c r="AS50" s="185"/>
      <c r="AT50" s="330"/>
      <c r="AU50" s="308"/>
      <c r="AV50" s="333"/>
      <c r="AW50" s="308"/>
      <c r="AX50" s="334"/>
      <c r="AY50" s="340" t="s">
        <v>274</v>
      </c>
      <c r="AZ50" s="345">
        <v>2050</v>
      </c>
      <c r="BA50" s="346">
        <v>2040</v>
      </c>
      <c r="BB50" s="347">
        <v>2036</v>
      </c>
      <c r="BC50" s="347">
        <v>2030</v>
      </c>
      <c r="BD50" s="338"/>
      <c r="BE50" s="338"/>
      <c r="BF50" s="338"/>
      <c r="BG50" s="185"/>
      <c r="BH50" s="185"/>
      <c r="BI50" s="185"/>
      <c r="BJ50" s="185"/>
    </row>
    <row r="51" spans="1:62" ht="21" x14ac:dyDescent="0.4">
      <c r="A51" s="147"/>
      <c r="B51" s="318" t="s">
        <v>290</v>
      </c>
      <c r="C51" s="175" t="s">
        <v>273</v>
      </c>
      <c r="D51" s="673">
        <f>D44</f>
        <v>35</v>
      </c>
      <c r="E51" s="673">
        <f t="shared" ref="E51:V51" si="21">E44</f>
        <v>34.805555555555557</v>
      </c>
      <c r="F51" s="673">
        <f t="shared" si="21"/>
        <v>34.611111111111114</v>
      </c>
      <c r="G51" s="673">
        <f t="shared" si="21"/>
        <v>34.416666666666671</v>
      </c>
      <c r="H51" s="673">
        <f t="shared" si="21"/>
        <v>34.222222222222229</v>
      </c>
      <c r="I51" s="673">
        <f t="shared" si="21"/>
        <v>34.027777777777786</v>
      </c>
      <c r="J51" s="673">
        <f t="shared" si="21"/>
        <v>33.833333333333343</v>
      </c>
      <c r="K51" s="673">
        <f t="shared" si="21"/>
        <v>33.6388888888889</v>
      </c>
      <c r="L51" s="673">
        <f t="shared" si="21"/>
        <v>33.444444444444457</v>
      </c>
      <c r="M51" s="673">
        <f t="shared" si="21"/>
        <v>33.250000000000014</v>
      </c>
      <c r="N51" s="673">
        <f t="shared" si="21"/>
        <v>33.055555555555571</v>
      </c>
      <c r="O51" s="673">
        <f t="shared" si="21"/>
        <v>32.861111111111128</v>
      </c>
      <c r="P51" s="673">
        <f t="shared" si="21"/>
        <v>32.666666666666686</v>
      </c>
      <c r="Q51" s="673">
        <f t="shared" si="21"/>
        <v>32.472222222222243</v>
      </c>
      <c r="R51" s="673">
        <f t="shared" si="21"/>
        <v>32.2777777777778</v>
      </c>
      <c r="S51" s="673">
        <f t="shared" si="21"/>
        <v>32.083333333333357</v>
      </c>
      <c r="T51" s="673">
        <f t="shared" si="21"/>
        <v>31.888888888888914</v>
      </c>
      <c r="U51" s="673">
        <f t="shared" si="21"/>
        <v>31.694444444444471</v>
      </c>
      <c r="V51" s="673">
        <f t="shared" si="21"/>
        <v>31.5</v>
      </c>
      <c r="W51" s="147"/>
      <c r="X51" s="664"/>
      <c r="Y51" s="664"/>
      <c r="Z51" s="664"/>
      <c r="AA51" s="664"/>
      <c r="AB51" s="664"/>
      <c r="AC51" s="664"/>
      <c r="AD51" s="664"/>
      <c r="AE51" s="664"/>
      <c r="AF51" s="664"/>
      <c r="AG51" s="664"/>
      <c r="AH51" s="664"/>
      <c r="AI51" s="664"/>
      <c r="AJ51" s="664"/>
      <c r="AK51" s="664"/>
      <c r="AL51" s="664"/>
      <c r="AM51" s="664"/>
      <c r="AN51" s="664"/>
      <c r="AO51" s="664"/>
      <c r="AP51" s="664"/>
      <c r="AQ51" s="664"/>
      <c r="AR51" s="664"/>
      <c r="AS51" s="185"/>
      <c r="AT51" s="330"/>
      <c r="AU51" s="308"/>
      <c r="AV51" s="333"/>
      <c r="AW51" s="308"/>
      <c r="AX51" s="334"/>
      <c r="AY51" s="340" t="s">
        <v>280</v>
      </c>
      <c r="AZ51" s="345">
        <v>2050</v>
      </c>
      <c r="BA51" s="346">
        <v>2040</v>
      </c>
      <c r="BB51" s="347">
        <v>2036</v>
      </c>
      <c r="BC51" s="347">
        <v>2030</v>
      </c>
      <c r="BD51" s="338"/>
      <c r="BE51" s="338"/>
      <c r="BF51" s="338"/>
      <c r="BG51" s="185"/>
      <c r="BH51" s="185"/>
      <c r="BI51" s="185"/>
      <c r="BJ51" s="185"/>
    </row>
    <row r="52" spans="1:62" ht="21" x14ac:dyDescent="0.4">
      <c r="A52" s="147"/>
      <c r="B52" s="322" t="s">
        <v>275</v>
      </c>
      <c r="C52" s="175" t="s">
        <v>276</v>
      </c>
      <c r="D52" s="319">
        <v>0</v>
      </c>
      <c r="E52" s="320">
        <v>0</v>
      </c>
      <c r="F52" s="320">
        <v>0</v>
      </c>
      <c r="G52" s="320">
        <v>0</v>
      </c>
      <c r="H52" s="320">
        <v>0</v>
      </c>
      <c r="I52" s="320">
        <v>0</v>
      </c>
      <c r="J52" s="320">
        <v>0</v>
      </c>
      <c r="K52" s="320">
        <v>0</v>
      </c>
      <c r="L52" s="320">
        <v>0</v>
      </c>
      <c r="M52" s="320">
        <v>0</v>
      </c>
      <c r="N52" s="320">
        <v>0</v>
      </c>
      <c r="O52" s="320">
        <v>0</v>
      </c>
      <c r="P52" s="320">
        <v>0</v>
      </c>
      <c r="Q52" s="320">
        <v>0</v>
      </c>
      <c r="R52" s="320">
        <v>0</v>
      </c>
      <c r="S52" s="320">
        <v>0</v>
      </c>
      <c r="T52" s="320">
        <v>0</v>
      </c>
      <c r="U52" s="320">
        <v>0</v>
      </c>
      <c r="V52" s="321">
        <v>0</v>
      </c>
      <c r="W52" s="147"/>
      <c r="X52" s="664"/>
      <c r="Y52" s="664"/>
      <c r="Z52" s="664"/>
      <c r="AA52" s="664"/>
      <c r="AB52" s="664"/>
      <c r="AC52" s="664"/>
      <c r="AD52" s="664"/>
      <c r="AE52" s="664"/>
      <c r="AF52" s="664"/>
      <c r="AG52" s="664"/>
      <c r="AH52" s="664"/>
      <c r="AI52" s="664"/>
      <c r="AJ52" s="664"/>
      <c r="AK52" s="664"/>
      <c r="AL52" s="664"/>
      <c r="AM52" s="664"/>
      <c r="AN52" s="664"/>
      <c r="AO52" s="664"/>
      <c r="AP52" s="664"/>
      <c r="AQ52" s="664"/>
      <c r="AR52" s="664"/>
      <c r="AS52" s="185"/>
      <c r="AT52" s="330"/>
      <c r="AU52" s="308"/>
      <c r="AV52" s="333"/>
      <c r="AW52" s="308"/>
      <c r="AX52" s="334"/>
      <c r="AY52" s="340" t="s">
        <v>287</v>
      </c>
      <c r="AZ52" s="345">
        <v>2050</v>
      </c>
      <c r="BA52" s="346">
        <v>2040</v>
      </c>
      <c r="BB52" s="347">
        <v>2036</v>
      </c>
      <c r="BC52" s="347">
        <v>2030</v>
      </c>
      <c r="BD52" s="338"/>
      <c r="BE52" s="338"/>
      <c r="BF52" s="338"/>
      <c r="BG52" s="185"/>
      <c r="BH52" s="185"/>
      <c r="BI52" s="185"/>
      <c r="BJ52" s="185"/>
    </row>
    <row r="53" spans="1:62" ht="16.2" x14ac:dyDescent="0.35">
      <c r="A53" s="147"/>
      <c r="B53" s="323"/>
      <c r="C53" s="175" t="s">
        <v>277</v>
      </c>
      <c r="D53" s="324">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664"/>
      <c r="Y53" s="664"/>
      <c r="Z53" s="664"/>
      <c r="AA53" s="664"/>
      <c r="AB53" s="664"/>
      <c r="AC53" s="664"/>
      <c r="AD53" s="664"/>
      <c r="AE53" s="664"/>
      <c r="AF53" s="664"/>
      <c r="AG53" s="664"/>
      <c r="AH53" s="664"/>
      <c r="AI53" s="664"/>
      <c r="AJ53" s="664"/>
      <c r="AK53" s="664"/>
      <c r="AL53" s="664"/>
      <c r="AM53" s="664"/>
      <c r="AN53" s="664"/>
      <c r="AO53" s="664"/>
      <c r="AP53" s="664"/>
      <c r="AQ53" s="664"/>
      <c r="AR53" s="664"/>
      <c r="AS53" s="185"/>
      <c r="AT53" s="330"/>
      <c r="AU53" s="308"/>
      <c r="AV53" s="333"/>
      <c r="AW53" s="308"/>
      <c r="AX53" s="334"/>
      <c r="AY53" s="340" t="s">
        <v>291</v>
      </c>
      <c r="AZ53" s="345">
        <v>2050</v>
      </c>
      <c r="BA53" s="346">
        <v>2040</v>
      </c>
      <c r="BB53" s="347">
        <v>2036</v>
      </c>
      <c r="BC53" s="347">
        <v>2030</v>
      </c>
      <c r="BD53" s="338"/>
      <c r="BE53" s="338"/>
      <c r="BF53" s="338"/>
      <c r="BG53" s="185"/>
      <c r="BH53" s="185"/>
      <c r="BI53" s="185"/>
      <c r="BJ53" s="185"/>
    </row>
    <row r="54" spans="1:62" ht="16.8" thickBot="1" x14ac:dyDescent="0.4">
      <c r="A54" s="147"/>
      <c r="B54" s="325"/>
      <c r="C54" s="326" t="s">
        <v>278</v>
      </c>
      <c r="D54" s="327">
        <v>11.282999999999999</v>
      </c>
      <c r="E54" s="328">
        <v>11.282999999999999</v>
      </c>
      <c r="F54" s="328">
        <v>11.282999999999999</v>
      </c>
      <c r="G54" s="328">
        <v>11.282999999999999</v>
      </c>
      <c r="H54" s="328">
        <v>11.282999999999999</v>
      </c>
      <c r="I54" s="328">
        <v>11.282999999999999</v>
      </c>
      <c r="J54" s="328">
        <v>11.282999999999999</v>
      </c>
      <c r="K54" s="328">
        <v>11.282999999999999</v>
      </c>
      <c r="L54" s="328">
        <v>11.282999999999999</v>
      </c>
      <c r="M54" s="328">
        <v>11.282999999999999</v>
      </c>
      <c r="N54" s="328">
        <v>11.282999999999999</v>
      </c>
      <c r="O54" s="328">
        <v>11.282999999999999</v>
      </c>
      <c r="P54" s="328">
        <v>11.282999999999999</v>
      </c>
      <c r="Q54" s="328">
        <v>11.282999999999999</v>
      </c>
      <c r="R54" s="328">
        <v>11.282999999999999</v>
      </c>
      <c r="S54" s="328">
        <v>11.282999999999999</v>
      </c>
      <c r="T54" s="328">
        <v>11.282999999999999</v>
      </c>
      <c r="U54" s="328">
        <v>11.282999999999999</v>
      </c>
      <c r="V54" s="329">
        <v>11.282999999999999</v>
      </c>
      <c r="W54" s="147"/>
      <c r="X54" s="664"/>
      <c r="Y54" s="664"/>
      <c r="Z54" s="664"/>
      <c r="AA54" s="664"/>
      <c r="AB54" s="664"/>
      <c r="AC54" s="664"/>
      <c r="AD54" s="664"/>
      <c r="AE54" s="664"/>
      <c r="AF54" s="664"/>
      <c r="AG54" s="664"/>
      <c r="AH54" s="664"/>
      <c r="AI54" s="664"/>
      <c r="AJ54" s="664"/>
      <c r="AK54" s="664"/>
      <c r="AL54" s="664"/>
      <c r="AM54" s="664"/>
      <c r="AN54" s="664"/>
      <c r="AO54" s="664"/>
      <c r="AP54" s="664"/>
      <c r="AQ54" s="664"/>
      <c r="AR54" s="664"/>
      <c r="AS54" s="185"/>
      <c r="AT54" s="330"/>
      <c r="AU54" s="308"/>
      <c r="AV54" s="333"/>
      <c r="AW54" s="308"/>
      <c r="AX54" s="334"/>
      <c r="AY54" s="340" t="s">
        <v>292</v>
      </c>
      <c r="AZ54" s="345">
        <v>2050</v>
      </c>
      <c r="BA54" s="346">
        <v>2040</v>
      </c>
      <c r="BB54" s="347">
        <v>2036</v>
      </c>
      <c r="BC54" s="347">
        <v>2030</v>
      </c>
      <c r="BD54" s="338"/>
      <c r="BE54" s="338"/>
      <c r="BF54" s="338"/>
      <c r="BG54" s="185"/>
      <c r="BH54" s="185"/>
      <c r="BI54" s="185"/>
      <c r="BJ54" s="185"/>
    </row>
    <row r="55" spans="1:62" ht="16.2" x14ac:dyDescent="0.35">
      <c r="A55" s="147"/>
      <c r="B55" s="325"/>
      <c r="C55" s="175"/>
      <c r="D55" s="533"/>
      <c r="E55" s="534"/>
      <c r="F55" s="534"/>
      <c r="G55" s="534"/>
      <c r="H55" s="534"/>
      <c r="I55" s="534"/>
      <c r="J55" s="534"/>
      <c r="K55" s="534"/>
      <c r="L55" s="534"/>
      <c r="M55" s="534"/>
      <c r="N55" s="534"/>
      <c r="O55" s="534"/>
      <c r="P55" s="534"/>
      <c r="Q55" s="534"/>
      <c r="R55" s="534"/>
      <c r="S55" s="534"/>
      <c r="T55" s="534"/>
      <c r="U55" s="534"/>
      <c r="V55" s="534"/>
      <c r="W55" s="147"/>
      <c r="X55" s="629"/>
      <c r="Y55" s="629"/>
      <c r="Z55" s="629"/>
      <c r="AA55" s="629"/>
      <c r="AB55" s="629"/>
      <c r="AC55" s="629"/>
      <c r="AD55" s="629"/>
      <c r="AE55" s="629"/>
      <c r="AF55" s="629"/>
      <c r="AG55" s="629"/>
      <c r="AH55" s="629"/>
      <c r="AI55" s="629"/>
      <c r="AJ55" s="629"/>
      <c r="AK55" s="629"/>
      <c r="AL55" s="629"/>
      <c r="AM55" s="629"/>
      <c r="AN55" s="629"/>
      <c r="AO55" s="629"/>
      <c r="AP55" s="629"/>
      <c r="AQ55" s="629"/>
      <c r="AR55" s="629"/>
      <c r="AS55" s="185"/>
      <c r="AT55" s="330"/>
      <c r="AU55" s="308"/>
      <c r="AV55" s="333"/>
      <c r="AW55" s="308"/>
      <c r="AX55" s="334"/>
      <c r="AY55" s="340"/>
      <c r="AZ55" s="345"/>
      <c r="BA55" s="346"/>
      <c r="BB55" s="347"/>
      <c r="BC55" s="347"/>
      <c r="BD55" s="338"/>
      <c r="BE55" s="338"/>
      <c r="BF55" s="338"/>
      <c r="BG55" s="185"/>
      <c r="BH55" s="185"/>
      <c r="BI55" s="185"/>
      <c r="BJ55" s="185"/>
    </row>
    <row r="56" spans="1:62" x14ac:dyDescent="0.3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0"/>
      <c r="AU56" s="308"/>
      <c r="AV56" s="333"/>
      <c r="AW56" s="308"/>
      <c r="AX56" s="334"/>
      <c r="BD56" s="338"/>
      <c r="BE56" s="338"/>
      <c r="BF56" s="338"/>
      <c r="BG56" s="185"/>
      <c r="BH56" s="185"/>
      <c r="BI56" s="185"/>
      <c r="BJ56" s="185"/>
    </row>
    <row r="57" spans="1:62" ht="21.6" thickBot="1" x14ac:dyDescent="0.45">
      <c r="A57" s="208"/>
      <c r="B57" s="208"/>
      <c r="C57" s="208"/>
      <c r="D57" s="208"/>
      <c r="E57" s="208"/>
      <c r="F57" s="530"/>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0"/>
      <c r="AU57" s="308"/>
      <c r="AV57" s="333"/>
      <c r="AW57" s="308"/>
      <c r="AX57" s="334"/>
      <c r="AY57" s="348"/>
      <c r="AZ57" s="336"/>
      <c r="BA57" s="337"/>
      <c r="BB57" s="338"/>
      <c r="BC57" s="338"/>
      <c r="BD57" s="338"/>
      <c r="BE57" s="338"/>
      <c r="BF57" s="338"/>
      <c r="BG57" s="185"/>
      <c r="BH57" s="185"/>
      <c r="BI57" s="185"/>
      <c r="BJ57" s="185"/>
    </row>
    <row r="58" spans="1:62" ht="23.4" thickBot="1" x14ac:dyDescent="0.4">
      <c r="A58" s="147"/>
      <c r="B58" s="147"/>
      <c r="C58" s="535" t="s">
        <v>345</v>
      </c>
      <c r="D58" s="531"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0"/>
      <c r="AU58" s="308"/>
      <c r="AV58" s="333"/>
      <c r="AW58" s="308"/>
      <c r="AX58" s="334"/>
      <c r="AY58" s="349"/>
      <c r="AZ58" s="336"/>
      <c r="BA58" s="337"/>
      <c r="BB58" s="338"/>
      <c r="BC58" s="338"/>
      <c r="BD58" s="338"/>
      <c r="BE58" s="338"/>
      <c r="BF58" s="338"/>
      <c r="BG58" s="185"/>
      <c r="BH58" s="185"/>
      <c r="BI58" s="185"/>
      <c r="BJ58" s="185"/>
    </row>
    <row r="59" spans="1:62" ht="23.4" thickBot="1" x14ac:dyDescent="0.45">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676"/>
      <c r="Y59" s="676"/>
      <c r="Z59" s="676">
        <v>2014</v>
      </c>
      <c r="AA59" s="676">
        <v>2015</v>
      </c>
      <c r="AB59" s="676">
        <v>2016</v>
      </c>
      <c r="AC59" s="676">
        <v>2017</v>
      </c>
      <c r="AD59" s="676">
        <v>2018</v>
      </c>
      <c r="AE59" s="676">
        <v>2019</v>
      </c>
      <c r="AF59" s="676">
        <v>2020</v>
      </c>
      <c r="AG59" s="676">
        <v>2021</v>
      </c>
      <c r="AH59" s="676">
        <v>2022</v>
      </c>
      <c r="AI59" s="676">
        <v>2023</v>
      </c>
      <c r="AJ59" s="676">
        <v>2024</v>
      </c>
      <c r="AK59" s="676">
        <v>2025</v>
      </c>
      <c r="AL59" s="676">
        <v>2026</v>
      </c>
      <c r="AM59" s="676">
        <v>2027</v>
      </c>
      <c r="AN59" s="676">
        <v>2028</v>
      </c>
      <c r="AO59" s="676">
        <v>2029</v>
      </c>
      <c r="AP59" s="676">
        <v>2030</v>
      </c>
      <c r="AQ59" s="676">
        <v>2031</v>
      </c>
      <c r="AR59" s="676">
        <v>2032</v>
      </c>
      <c r="AS59" s="676">
        <v>2033</v>
      </c>
      <c r="AT59" s="676">
        <v>2034</v>
      </c>
      <c r="AU59" s="676">
        <v>2035</v>
      </c>
      <c r="AV59" s="676">
        <v>2036</v>
      </c>
      <c r="AW59" s="676">
        <v>2037</v>
      </c>
      <c r="AX59" s="676">
        <v>2038</v>
      </c>
      <c r="AY59" s="676">
        <v>2039</v>
      </c>
      <c r="AZ59" s="676">
        <v>2040</v>
      </c>
      <c r="BA59" s="676">
        <v>2041</v>
      </c>
      <c r="BB59" s="676">
        <v>2042</v>
      </c>
      <c r="BC59" s="676">
        <v>2043</v>
      </c>
      <c r="BD59" s="676">
        <v>2044</v>
      </c>
      <c r="BE59" s="676">
        <v>2045</v>
      </c>
      <c r="BF59" s="676">
        <v>2046</v>
      </c>
      <c r="BG59" s="676">
        <v>2047</v>
      </c>
      <c r="BH59" s="676">
        <v>2048</v>
      </c>
      <c r="BI59" s="676">
        <v>2049</v>
      </c>
      <c r="BJ59" s="676">
        <v>2050</v>
      </c>
    </row>
    <row r="60" spans="1:62" ht="15.6" x14ac:dyDescent="0.35">
      <c r="A60" s="147"/>
      <c r="B60" s="522"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676" t="s">
        <v>389</v>
      </c>
      <c r="Y60" s="676"/>
      <c r="Z60" s="677">
        <v>0.99205014749262532</v>
      </c>
      <c r="AA60" s="677">
        <v>0.98319743562969342</v>
      </c>
      <c r="AB60" s="677">
        <v>0.97333932728675299</v>
      </c>
      <c r="AC60" s="677">
        <v>0.96236164026769688</v>
      </c>
      <c r="AD60" s="677">
        <v>0.9501372247818749</v>
      </c>
      <c r="AE60" s="677">
        <v>0.93652449072317934</v>
      </c>
      <c r="AF60" s="677">
        <v>0.9259850819773453</v>
      </c>
      <c r="AG60" s="677">
        <v>0.91813574762963968</v>
      </c>
      <c r="AH60" s="677">
        <v>0.90939496970557221</v>
      </c>
      <c r="AI60" s="677">
        <v>0.89966150756298979</v>
      </c>
      <c r="AJ60" s="677">
        <v>0.88882262272869805</v>
      </c>
      <c r="AK60" s="677">
        <v>0.87675277309759148</v>
      </c>
      <c r="AL60" s="677">
        <v>0.8641616538572815</v>
      </c>
      <c r="AM60" s="677">
        <v>0.85720197295316747</v>
      </c>
      <c r="AN60" s="677">
        <v>0.84945188581068065</v>
      </c>
      <c r="AO60" s="677">
        <v>0.8408216265295928</v>
      </c>
      <c r="AP60" s="677">
        <v>0.83121123455728985</v>
      </c>
      <c r="AQ60" s="677">
        <v>0.82050939688901747</v>
      </c>
      <c r="AR60" s="677">
        <v>0.80859215877759327</v>
      </c>
      <c r="AS60" s="677">
        <v>0.80015548692897276</v>
      </c>
      <c r="AT60" s="677">
        <v>0.79328380442680591</v>
      </c>
      <c r="AU60" s="677">
        <v>0.78563170960507156</v>
      </c>
      <c r="AV60" s="677">
        <v>0.77711057156611951</v>
      </c>
      <c r="AW60" s="677">
        <v>0.76762169366138677</v>
      </c>
      <c r="AX60" s="677">
        <v>0.75705517033089531</v>
      </c>
      <c r="AY60" s="677">
        <v>0.74676703091337615</v>
      </c>
      <c r="AZ60" s="677">
        <v>0.74067419356297781</v>
      </c>
      <c r="BA60" s="677">
        <v>0.73388939680847831</v>
      </c>
      <c r="BB60" s="677">
        <v>0.72633405528982464</v>
      </c>
      <c r="BC60" s="677">
        <v>0.71792065876094047</v>
      </c>
      <c r="BD60" s="677">
        <v>0.708551758496475</v>
      </c>
      <c r="BE60" s="677">
        <v>0.6981188385854552</v>
      </c>
      <c r="BF60" s="677">
        <v>0.69141627002841322</v>
      </c>
      <c r="BG60" s="677">
        <v>0.68540047068558263</v>
      </c>
      <c r="BH60" s="677">
        <v>0.67870146109290241</v>
      </c>
      <c r="BI60" s="677">
        <v>0.67124164952583243</v>
      </c>
      <c r="BJ60" s="677">
        <v>0.66293463222031934</v>
      </c>
    </row>
    <row r="61" spans="1:62" x14ac:dyDescent="0.35">
      <c r="A61" s="147"/>
      <c r="B61" s="521">
        <v>2.5</v>
      </c>
      <c r="C61" s="523">
        <v>0.20000000298023224</v>
      </c>
      <c r="D61" s="524">
        <v>0.20000000298023224</v>
      </c>
      <c r="E61" s="524">
        <v>0.20000000298023224</v>
      </c>
      <c r="F61" s="524">
        <v>0.20000000298023224</v>
      </c>
      <c r="G61" s="524">
        <v>0.15000000596046448</v>
      </c>
      <c r="H61" s="524">
        <v>0.15000000596046448</v>
      </c>
      <c r="I61" s="524">
        <v>0.15000000596046448</v>
      </c>
      <c r="J61" s="524">
        <v>0.15000000596046448</v>
      </c>
      <c r="K61" s="524">
        <v>0.15000000596046448</v>
      </c>
      <c r="L61" s="524">
        <v>0.15000000596046448</v>
      </c>
      <c r="M61" s="524">
        <v>0.15000000596046448</v>
      </c>
      <c r="N61" s="524">
        <v>0.15000000596046448</v>
      </c>
      <c r="O61" s="524">
        <v>0.15000000596046448</v>
      </c>
      <c r="P61" s="524">
        <v>0.10000000149011612</v>
      </c>
      <c r="Q61" s="524">
        <v>0.10000000149011612</v>
      </c>
      <c r="R61" s="524">
        <v>0.10000000149011612</v>
      </c>
      <c r="S61" s="524">
        <v>0.10000000149011612</v>
      </c>
      <c r="T61" s="524">
        <v>0.10000000149011612</v>
      </c>
      <c r="U61" s="525">
        <v>0.10000000149011612</v>
      </c>
      <c r="V61" s="147"/>
      <c r="W61" s="147"/>
      <c r="X61" s="676" t="s">
        <v>390</v>
      </c>
      <c r="Y61" s="676"/>
      <c r="Z61" s="677">
        <v>0.99205014749262532</v>
      </c>
      <c r="AA61" s="677">
        <v>0.98319743562969342</v>
      </c>
      <c r="AB61" s="677">
        <v>0.97333932728675299</v>
      </c>
      <c r="AC61" s="677">
        <v>0.96236164026769688</v>
      </c>
      <c r="AD61" s="677">
        <v>0.9501372247818749</v>
      </c>
      <c r="AE61" s="677">
        <v>0.93652449072317934</v>
      </c>
      <c r="AF61" s="677">
        <v>0.9259850819773453</v>
      </c>
      <c r="AG61" s="677">
        <v>0.91813574762963968</v>
      </c>
      <c r="AH61" s="677">
        <v>0.90939496970557221</v>
      </c>
      <c r="AI61" s="677">
        <v>0.89966150756298979</v>
      </c>
      <c r="AJ61" s="677">
        <v>0.88882262272869805</v>
      </c>
      <c r="AK61" s="677">
        <v>0.87675277309759148</v>
      </c>
      <c r="AL61" s="677">
        <v>0.8641616538572815</v>
      </c>
      <c r="AM61" s="677">
        <v>0.85720197295316747</v>
      </c>
      <c r="AN61" s="677">
        <v>0.84945188581068065</v>
      </c>
      <c r="AO61" s="677">
        <v>0.8408216265295928</v>
      </c>
      <c r="AP61" s="677">
        <v>0.83121123455728985</v>
      </c>
      <c r="AQ61" s="677">
        <v>0.82050939688901747</v>
      </c>
      <c r="AR61" s="677">
        <v>0.80859215877759327</v>
      </c>
      <c r="AS61" s="677">
        <v>0.80015548692897276</v>
      </c>
      <c r="AT61" s="677">
        <v>0.79328380442680591</v>
      </c>
      <c r="AU61" s="677">
        <v>0.78563170960507156</v>
      </c>
      <c r="AV61" s="677">
        <v>0.77711057156611951</v>
      </c>
      <c r="AW61" s="677">
        <v>0.76762169366138677</v>
      </c>
      <c r="AX61" s="677">
        <v>0.75705517033089531</v>
      </c>
      <c r="AY61" s="677">
        <v>0.74676703091337615</v>
      </c>
      <c r="AZ61" s="677">
        <v>0.74067419356297781</v>
      </c>
      <c r="BA61" s="677">
        <v>0.73388939680847831</v>
      </c>
      <c r="BB61" s="677">
        <v>0.72633405528982464</v>
      </c>
      <c r="BC61" s="677">
        <v>0.71792065876094047</v>
      </c>
      <c r="BD61" s="677">
        <v>0.708551758496475</v>
      </c>
      <c r="BE61" s="677">
        <v>0.6981188385854552</v>
      </c>
      <c r="BF61" s="677">
        <v>0.69141627002841322</v>
      </c>
      <c r="BG61" s="677">
        <v>0.68540047068558263</v>
      </c>
      <c r="BH61" s="677">
        <v>0.67870146109290241</v>
      </c>
      <c r="BI61" s="677">
        <v>0.67124164952583243</v>
      </c>
      <c r="BJ61" s="677">
        <v>0.66293463222031934</v>
      </c>
    </row>
    <row r="62" spans="1:62" x14ac:dyDescent="0.35">
      <c r="A62" s="147"/>
      <c r="B62" s="521">
        <v>5</v>
      </c>
      <c r="C62" s="523">
        <v>0.20000000298023224</v>
      </c>
      <c r="D62" s="524">
        <v>0.20000000298023224</v>
      </c>
      <c r="E62" s="524">
        <v>0.20000000298023224</v>
      </c>
      <c r="F62" s="524">
        <v>0.20000000298023224</v>
      </c>
      <c r="G62" s="524">
        <v>0.15000000596046448</v>
      </c>
      <c r="H62" s="524">
        <v>0.15000000596046448</v>
      </c>
      <c r="I62" s="524">
        <v>0.15000000596046448</v>
      </c>
      <c r="J62" s="524">
        <v>0.15000000596046448</v>
      </c>
      <c r="K62" s="524">
        <v>0.15000000596046448</v>
      </c>
      <c r="L62" s="524">
        <v>0.15000000596046448</v>
      </c>
      <c r="M62" s="524">
        <v>0.15000000596046448</v>
      </c>
      <c r="N62" s="524">
        <v>0.15000000596046448</v>
      </c>
      <c r="O62" s="524">
        <v>0.15000000596046448</v>
      </c>
      <c r="P62" s="524">
        <v>0.10000000149011612</v>
      </c>
      <c r="Q62" s="524">
        <v>0.10000000149011612</v>
      </c>
      <c r="R62" s="524">
        <v>0.10000000149011612</v>
      </c>
      <c r="S62" s="524">
        <v>0.10000000149011612</v>
      </c>
      <c r="T62" s="524">
        <v>0.10000000149011612</v>
      </c>
      <c r="U62" s="525">
        <v>0.10000000149011612</v>
      </c>
      <c r="V62" s="147"/>
      <c r="W62" s="147"/>
      <c r="X62" s="676" t="s">
        <v>391</v>
      </c>
      <c r="Y62" s="676"/>
      <c r="Z62" s="677">
        <v>0.99205014749262532</v>
      </c>
      <c r="AA62" s="677">
        <v>0.98319743562969342</v>
      </c>
      <c r="AB62" s="677">
        <v>0.97333932728675299</v>
      </c>
      <c r="AC62" s="677">
        <v>0.96236164026769688</v>
      </c>
      <c r="AD62" s="677">
        <v>0.9501372247818749</v>
      </c>
      <c r="AE62" s="677">
        <v>0.93652449072317934</v>
      </c>
      <c r="AF62" s="677">
        <v>0.9259850819773453</v>
      </c>
      <c r="AG62" s="677">
        <v>0.91813574762963968</v>
      </c>
      <c r="AH62" s="677">
        <v>0.90939496970557221</v>
      </c>
      <c r="AI62" s="677">
        <v>0.89966150756298979</v>
      </c>
      <c r="AJ62" s="677">
        <v>0.88882262272869805</v>
      </c>
      <c r="AK62" s="677">
        <v>0.87675277309759148</v>
      </c>
      <c r="AL62" s="677">
        <v>0.8641616538572815</v>
      </c>
      <c r="AM62" s="677">
        <v>0.85720197295316747</v>
      </c>
      <c r="AN62" s="677">
        <v>0.84945188581068065</v>
      </c>
      <c r="AO62" s="677">
        <v>0.8408216265295928</v>
      </c>
      <c r="AP62" s="677">
        <v>0.83121123455728985</v>
      </c>
      <c r="AQ62" s="677">
        <v>0.82050939688901747</v>
      </c>
      <c r="AR62" s="677">
        <v>0.80859215877759327</v>
      </c>
      <c r="AS62" s="677">
        <v>0.80015548692897276</v>
      </c>
      <c r="AT62" s="677">
        <v>0.79328380442680591</v>
      </c>
      <c r="AU62" s="677">
        <v>0.78563170960507156</v>
      </c>
      <c r="AV62" s="677">
        <v>0.77711057156611951</v>
      </c>
      <c r="AW62" s="677">
        <v>0.76762169366138677</v>
      </c>
      <c r="AX62" s="677">
        <v>0.75705517033089531</v>
      </c>
      <c r="AY62" s="677">
        <v>0.74676703091337615</v>
      </c>
      <c r="AZ62" s="677">
        <v>0.74067419356297781</v>
      </c>
      <c r="BA62" s="677">
        <v>0.73388939680847831</v>
      </c>
      <c r="BB62" s="677">
        <v>0.72633405528982464</v>
      </c>
      <c r="BC62" s="677">
        <v>0.71792065876094047</v>
      </c>
      <c r="BD62" s="677">
        <v>0.708551758496475</v>
      </c>
      <c r="BE62" s="677">
        <v>0.6981188385854552</v>
      </c>
      <c r="BF62" s="677">
        <v>0.69141627002841322</v>
      </c>
      <c r="BG62" s="677">
        <v>0.68540047068558263</v>
      </c>
      <c r="BH62" s="677">
        <v>0.67870146109290241</v>
      </c>
      <c r="BI62" s="677">
        <v>0.67124164952583243</v>
      </c>
      <c r="BJ62" s="677">
        <v>0.66293463222031934</v>
      </c>
    </row>
    <row r="63" spans="1:62" x14ac:dyDescent="0.35">
      <c r="A63" s="147"/>
      <c r="B63" s="521">
        <v>10</v>
      </c>
      <c r="C63" s="523">
        <v>0.20000000298023224</v>
      </c>
      <c r="D63" s="524">
        <v>0.20000000298023224</v>
      </c>
      <c r="E63" s="524">
        <v>0.20000000298023224</v>
      </c>
      <c r="F63" s="524">
        <v>0.20000000298023224</v>
      </c>
      <c r="G63" s="524">
        <v>0.15000000596046448</v>
      </c>
      <c r="H63" s="524">
        <v>0.15000000596046448</v>
      </c>
      <c r="I63" s="524">
        <v>0.15000000596046448</v>
      </c>
      <c r="J63" s="524">
        <v>0.15000000596046448</v>
      </c>
      <c r="K63" s="524">
        <v>0.15000000596046448</v>
      </c>
      <c r="L63" s="524">
        <v>0.15000000596046448</v>
      </c>
      <c r="M63" s="524">
        <v>0.15000000596046448</v>
      </c>
      <c r="N63" s="524">
        <v>0.15000000596046448</v>
      </c>
      <c r="O63" s="524">
        <v>0.15000000596046448</v>
      </c>
      <c r="P63" s="524">
        <v>0.10000000149011612</v>
      </c>
      <c r="Q63" s="524">
        <v>0.10000000149011612</v>
      </c>
      <c r="R63" s="524">
        <v>0.10000000149011612</v>
      </c>
      <c r="S63" s="524">
        <v>0.10000000149011612</v>
      </c>
      <c r="T63" s="524">
        <v>0.10000000149011612</v>
      </c>
      <c r="U63" s="525">
        <v>0.10000000149011612</v>
      </c>
      <c r="V63" s="147"/>
      <c r="W63" s="147"/>
      <c r="X63" s="676" t="s">
        <v>392</v>
      </c>
      <c r="Y63" s="676"/>
      <c r="Z63" s="677">
        <v>1</v>
      </c>
      <c r="AA63" s="677">
        <v>0.98241498073276468</v>
      </c>
      <c r="AB63" s="677">
        <v>0.96616794949023299</v>
      </c>
      <c r="AC63" s="677">
        <v>0.95118057121007893</v>
      </c>
      <c r="AD63" s="677">
        <v>0.93737667483511045</v>
      </c>
      <c r="AE63" s="677">
        <v>0.92468226004573151</v>
      </c>
      <c r="AF63" s="677">
        <v>0.91302548764214075</v>
      </c>
      <c r="AG63" s="677">
        <v>0.90233669012391249</v>
      </c>
      <c r="AH63" s="677">
        <v>0.8925483543779551</v>
      </c>
      <c r="AI63" s="677">
        <v>0.88359514957013319</v>
      </c>
      <c r="AJ63" s="677">
        <v>0.8754138954065257</v>
      </c>
      <c r="AK63" s="677">
        <v>0.867943586177927</v>
      </c>
      <c r="AL63" s="677">
        <v>0.86112537825670654</v>
      </c>
      <c r="AM63" s="677">
        <v>0.85490259779104882</v>
      </c>
      <c r="AN63" s="677">
        <v>0.84922073204893345</v>
      </c>
      <c r="AO63" s="677">
        <v>0.84402743711237516</v>
      </c>
      <c r="AP63" s="677">
        <v>0.83927253306852379</v>
      </c>
      <c r="AQ63" s="677">
        <v>0.8349080097803443</v>
      </c>
      <c r="AR63" s="677">
        <v>0.83088801630703668</v>
      </c>
      <c r="AS63" s="677">
        <v>0.82716887436895625</v>
      </c>
      <c r="AT63" s="677">
        <v>0.82370906488269291</v>
      </c>
      <c r="AU63" s="677">
        <v>0.82046924238777252</v>
      </c>
      <c r="AV63" s="677">
        <v>0.81741222061995511</v>
      </c>
      <c r="AW63" s="677">
        <v>0.81450298309081659</v>
      </c>
      <c r="AX63" s="677">
        <v>0.81170867346994724</v>
      </c>
      <c r="AY63" s="677">
        <v>0.80899861001165319</v>
      </c>
      <c r="AZ63" s="677">
        <v>0.80634427016647525</v>
      </c>
      <c r="BA63" s="677">
        <v>0.80371930019898929</v>
      </c>
      <c r="BB63" s="677">
        <v>0.80109951037890659</v>
      </c>
      <c r="BC63" s="677">
        <v>0.79846287786641312</v>
      </c>
      <c r="BD63" s="677">
        <v>0.79578954478861041</v>
      </c>
      <c r="BE63" s="677">
        <v>0.79306182112485468</v>
      </c>
      <c r="BF63" s="677">
        <v>0.79026418182141767</v>
      </c>
      <c r="BG63" s="677">
        <v>0.78738326486792576</v>
      </c>
      <c r="BH63" s="677">
        <v>0.78440787802982082</v>
      </c>
      <c r="BI63" s="677">
        <v>0.78132899211589957</v>
      </c>
      <c r="BJ63" s="677">
        <v>0.7781397486725542</v>
      </c>
    </row>
    <row r="64" spans="1:62" x14ac:dyDescent="0.35">
      <c r="A64" s="147"/>
      <c r="B64" s="521">
        <v>20</v>
      </c>
      <c r="C64" s="523">
        <v>0.20000000298023224</v>
      </c>
      <c r="D64" s="524">
        <v>0.20000000298023224</v>
      </c>
      <c r="E64" s="524">
        <v>0.20000000298023224</v>
      </c>
      <c r="F64" s="524">
        <v>0.20000000298023224</v>
      </c>
      <c r="G64" s="524">
        <v>0.15000000596046448</v>
      </c>
      <c r="H64" s="524">
        <v>0.15000000596046448</v>
      </c>
      <c r="I64" s="524">
        <v>0.15000000596046448</v>
      </c>
      <c r="J64" s="524">
        <v>0.15000000596046448</v>
      </c>
      <c r="K64" s="524">
        <v>0.15000000596046448</v>
      </c>
      <c r="L64" s="524">
        <v>0.15000000596046448</v>
      </c>
      <c r="M64" s="524">
        <v>0.15000000596046448</v>
      </c>
      <c r="N64" s="524">
        <v>0.15000000596046448</v>
      </c>
      <c r="O64" s="524">
        <v>0.15000000596046448</v>
      </c>
      <c r="P64" s="524">
        <v>0.10000000149011612</v>
      </c>
      <c r="Q64" s="524">
        <v>0.10000000149011612</v>
      </c>
      <c r="R64" s="524">
        <v>0.10000000149011612</v>
      </c>
      <c r="S64" s="524">
        <v>0.10000000149011612</v>
      </c>
      <c r="T64" s="524">
        <v>0.10000000149011612</v>
      </c>
      <c r="U64" s="525">
        <v>0.10000000149011612</v>
      </c>
      <c r="V64" s="147"/>
      <c r="W64" s="147"/>
      <c r="X64" s="676" t="s">
        <v>147</v>
      </c>
      <c r="Y64" s="676"/>
      <c r="Z64" s="676">
        <v>0.187</v>
      </c>
      <c r="AA64" s="676">
        <v>0.18875</v>
      </c>
      <c r="AB64" s="676">
        <v>0.1905</v>
      </c>
      <c r="AC64" s="676">
        <v>0.19224999999999998</v>
      </c>
      <c r="AD64" s="676">
        <v>0.19399999999999998</v>
      </c>
      <c r="AE64" s="676">
        <v>0.19574999999999998</v>
      </c>
      <c r="AF64" s="676">
        <v>0.19749999999999998</v>
      </c>
      <c r="AG64" s="676">
        <v>0.19924999999999998</v>
      </c>
      <c r="AH64" s="676">
        <v>0.20099999999999996</v>
      </c>
      <c r="AI64" s="676">
        <v>0.20274999999999996</v>
      </c>
      <c r="AJ64" s="676">
        <v>0.20449999999999996</v>
      </c>
      <c r="AK64" s="676">
        <v>0.20624999999999996</v>
      </c>
      <c r="AL64" s="676">
        <v>0.20799999999999996</v>
      </c>
      <c r="AM64" s="676">
        <v>0.20974999999999996</v>
      </c>
      <c r="AN64" s="676">
        <v>0.21149999999999997</v>
      </c>
      <c r="AO64" s="676">
        <v>0.21324999999999997</v>
      </c>
      <c r="AP64" s="676">
        <v>0.21499999999999997</v>
      </c>
      <c r="AQ64" s="676">
        <v>0.21674999999999994</v>
      </c>
      <c r="AR64" s="676">
        <v>0.21849999999999997</v>
      </c>
      <c r="AS64" s="676">
        <v>0.22024999999999995</v>
      </c>
      <c r="AT64" s="676">
        <v>0.22199999999999998</v>
      </c>
      <c r="AU64" s="676">
        <v>0.22374999999999995</v>
      </c>
      <c r="AV64" s="676">
        <v>0.22549999999999998</v>
      </c>
      <c r="AW64" s="676">
        <v>0.22724999999999995</v>
      </c>
      <c r="AX64" s="676">
        <v>0.22899999999999995</v>
      </c>
      <c r="AY64" s="676">
        <v>0.23074999999999996</v>
      </c>
      <c r="AZ64" s="676">
        <v>0.23249999999999996</v>
      </c>
      <c r="BA64" s="676">
        <v>0.23424999999999996</v>
      </c>
      <c r="BB64" s="676">
        <v>0.23599999999999996</v>
      </c>
      <c r="BC64" s="676">
        <v>0.23774999999999996</v>
      </c>
      <c r="BD64" s="676">
        <v>0.23949999999999996</v>
      </c>
      <c r="BE64" s="676">
        <v>0.24124999999999996</v>
      </c>
      <c r="BF64" s="676">
        <v>0.24299999999999997</v>
      </c>
      <c r="BG64" s="676">
        <v>0.24474999999999997</v>
      </c>
      <c r="BH64" s="676">
        <v>0.24649999999999997</v>
      </c>
      <c r="BI64" s="676">
        <v>0.24824999999999997</v>
      </c>
      <c r="BJ64" s="676">
        <v>0.25</v>
      </c>
    </row>
    <row r="65" spans="1:62" x14ac:dyDescent="0.35">
      <c r="A65" s="147"/>
      <c r="B65" s="521">
        <v>50</v>
      </c>
      <c r="C65" s="523">
        <v>0.20000000298023224</v>
      </c>
      <c r="D65" s="524">
        <v>0.20000000298023224</v>
      </c>
      <c r="E65" s="524">
        <v>0.20000000298023224</v>
      </c>
      <c r="F65" s="524">
        <v>0.20000000298023224</v>
      </c>
      <c r="G65" s="524">
        <v>0.15000000596046448</v>
      </c>
      <c r="H65" s="524">
        <v>0.15000000596046448</v>
      </c>
      <c r="I65" s="524">
        <v>0.15000000596046448</v>
      </c>
      <c r="J65" s="524">
        <v>0.15000000596046448</v>
      </c>
      <c r="K65" s="524">
        <v>0.15000000596046448</v>
      </c>
      <c r="L65" s="524">
        <v>0.15000000596046448</v>
      </c>
      <c r="M65" s="524">
        <v>0.15000000596046448</v>
      </c>
      <c r="N65" s="524">
        <v>0.15000000596046448</v>
      </c>
      <c r="O65" s="524">
        <v>0.15000000596046448</v>
      </c>
      <c r="P65" s="524">
        <v>0.10000000149011612</v>
      </c>
      <c r="Q65" s="524">
        <v>0.10000000149011612</v>
      </c>
      <c r="R65" s="524">
        <v>0.10000000149011612</v>
      </c>
      <c r="S65" s="524">
        <v>0.10000000149011612</v>
      </c>
      <c r="T65" s="524">
        <v>0.10000000149011612</v>
      </c>
      <c r="U65" s="525">
        <v>0.10000000149011612</v>
      </c>
      <c r="V65" s="147"/>
      <c r="W65" s="147"/>
      <c r="X65" s="676" t="s">
        <v>212</v>
      </c>
      <c r="Y65" s="676"/>
      <c r="Z65" s="676">
        <v>0.24399999999999999</v>
      </c>
      <c r="AA65" s="676">
        <v>0.24488888888888888</v>
      </c>
      <c r="AB65" s="676">
        <v>0.24577777777777776</v>
      </c>
      <c r="AC65" s="676">
        <v>0.24666666666666665</v>
      </c>
      <c r="AD65" s="676">
        <v>0.24755555555555556</v>
      </c>
      <c r="AE65" s="676">
        <v>0.24844444444444444</v>
      </c>
      <c r="AF65" s="676">
        <v>0.24933333333333332</v>
      </c>
      <c r="AG65" s="676">
        <v>0.25022222222222223</v>
      </c>
      <c r="AH65" s="676">
        <v>0.25111111111111112</v>
      </c>
      <c r="AI65" s="676">
        <v>0.252</v>
      </c>
      <c r="AJ65" s="676">
        <v>0.25288888888888889</v>
      </c>
      <c r="AK65" s="676">
        <v>0.25377777777777777</v>
      </c>
      <c r="AL65" s="676">
        <v>0.25466666666666665</v>
      </c>
      <c r="AM65" s="676">
        <v>0.25555555555555554</v>
      </c>
      <c r="AN65" s="676">
        <v>0.25644444444444442</v>
      </c>
      <c r="AO65" s="676">
        <v>0.2573333333333333</v>
      </c>
      <c r="AP65" s="676">
        <v>0.25822222222222219</v>
      </c>
      <c r="AQ65" s="676">
        <v>0.25911111111111107</v>
      </c>
      <c r="AR65" s="676">
        <v>0.26</v>
      </c>
      <c r="AS65" s="676">
        <v>0.26088888888888889</v>
      </c>
      <c r="AT65" s="676">
        <v>0.26177777777777778</v>
      </c>
      <c r="AU65" s="676">
        <v>0.26266666666666666</v>
      </c>
      <c r="AV65" s="676">
        <v>0.26355555555555554</v>
      </c>
      <c r="AW65" s="676">
        <v>0.26444444444444443</v>
      </c>
      <c r="AX65" s="676">
        <v>0.26533333333333331</v>
      </c>
      <c r="AY65" s="676">
        <v>0.26622222222222219</v>
      </c>
      <c r="AZ65" s="676">
        <v>0.26711111111111113</v>
      </c>
      <c r="BA65" s="676">
        <v>0.26800000000000002</v>
      </c>
      <c r="BB65" s="676">
        <v>0.2688888888888889</v>
      </c>
      <c r="BC65" s="676">
        <v>0.26977777777777778</v>
      </c>
      <c r="BD65" s="676">
        <v>0.27066666666666667</v>
      </c>
      <c r="BE65" s="676">
        <v>0.27155555555555555</v>
      </c>
      <c r="BF65" s="676">
        <v>0.27244444444444443</v>
      </c>
      <c r="BG65" s="676">
        <v>0.27333333333333332</v>
      </c>
      <c r="BH65" s="676">
        <v>0.2742222222222222</v>
      </c>
      <c r="BI65" s="676">
        <v>0.27511111111111114</v>
      </c>
      <c r="BJ65" s="676">
        <v>0.27600000000000002</v>
      </c>
    </row>
    <row r="66" spans="1:62" x14ac:dyDescent="0.35">
      <c r="A66" s="147"/>
      <c r="B66" s="521">
        <v>100</v>
      </c>
      <c r="C66" s="523">
        <v>0.20000000298023224</v>
      </c>
      <c r="D66" s="524">
        <v>0.20000000298023224</v>
      </c>
      <c r="E66" s="524">
        <v>0.20000000298023224</v>
      </c>
      <c r="F66" s="524">
        <v>0.20000000298023224</v>
      </c>
      <c r="G66" s="524">
        <v>0.15000000596046448</v>
      </c>
      <c r="H66" s="524">
        <v>0.15000000596046448</v>
      </c>
      <c r="I66" s="524">
        <v>0.15000000596046448</v>
      </c>
      <c r="J66" s="524">
        <v>0.15000000596046448</v>
      </c>
      <c r="K66" s="524">
        <v>0.15000000596046448</v>
      </c>
      <c r="L66" s="524">
        <v>0.15000000596046448</v>
      </c>
      <c r="M66" s="524">
        <v>0.15000000596046448</v>
      </c>
      <c r="N66" s="524">
        <v>0.15000000596046448</v>
      </c>
      <c r="O66" s="524">
        <v>0.15000000596046448</v>
      </c>
      <c r="P66" s="524">
        <v>0.10000000149011612</v>
      </c>
      <c r="Q66" s="524">
        <v>0.10000000149011612</v>
      </c>
      <c r="R66" s="524">
        <v>0.10000000149011612</v>
      </c>
      <c r="S66" s="524">
        <v>0.10000000149011612</v>
      </c>
      <c r="T66" s="524">
        <v>0.10000000149011612</v>
      </c>
      <c r="U66" s="525">
        <v>0.10000000149011612</v>
      </c>
      <c r="V66" s="147"/>
      <c r="W66" s="147"/>
      <c r="X66" s="676" t="s">
        <v>393</v>
      </c>
      <c r="Y66" s="676"/>
      <c r="Z66" s="676">
        <v>0.23899999999999999</v>
      </c>
      <c r="AA66" s="676">
        <v>0.24002777777777776</v>
      </c>
      <c r="AB66" s="676">
        <v>0.24105555555555555</v>
      </c>
      <c r="AC66" s="676">
        <v>0.24208333333333332</v>
      </c>
      <c r="AD66" s="676">
        <v>0.24311111111111108</v>
      </c>
      <c r="AE66" s="676">
        <v>0.24413888888888888</v>
      </c>
      <c r="AF66" s="676">
        <v>0.24516666666666664</v>
      </c>
      <c r="AG66" s="676">
        <v>0.24619444444444444</v>
      </c>
      <c r="AH66" s="676">
        <v>0.2472222222222222</v>
      </c>
      <c r="AI66" s="676">
        <v>0.24824999999999997</v>
      </c>
      <c r="AJ66" s="676">
        <v>0.24927777777777776</v>
      </c>
      <c r="AK66" s="676">
        <v>0.25030555555555556</v>
      </c>
      <c r="AL66" s="676">
        <v>0.2513333333333333</v>
      </c>
      <c r="AM66" s="676">
        <v>0.25236111111111109</v>
      </c>
      <c r="AN66" s="676">
        <v>0.25338888888888889</v>
      </c>
      <c r="AO66" s="676">
        <v>0.25441666666666662</v>
      </c>
      <c r="AP66" s="676">
        <v>0.25544444444444442</v>
      </c>
      <c r="AQ66" s="676">
        <v>0.25647222222222221</v>
      </c>
      <c r="AR66" s="676">
        <v>0.25750000000000001</v>
      </c>
      <c r="AS66" s="676">
        <v>0.25852777777777775</v>
      </c>
      <c r="AT66" s="676">
        <v>0.25955555555555554</v>
      </c>
      <c r="AU66" s="676">
        <v>0.26058333333333333</v>
      </c>
      <c r="AV66" s="676">
        <v>0.26161111111111113</v>
      </c>
      <c r="AW66" s="676">
        <v>0.26263888888888887</v>
      </c>
      <c r="AX66" s="676">
        <v>0.26366666666666666</v>
      </c>
      <c r="AY66" s="676">
        <v>0.26469444444444445</v>
      </c>
      <c r="AZ66" s="676">
        <v>0.26572222222222219</v>
      </c>
      <c r="BA66" s="676">
        <v>0.26674999999999999</v>
      </c>
      <c r="BB66" s="676">
        <v>0.26777777777777778</v>
      </c>
      <c r="BC66" s="676">
        <v>0.26880555555555552</v>
      </c>
      <c r="BD66" s="676">
        <v>0.26983333333333331</v>
      </c>
      <c r="BE66" s="676">
        <v>0.27086111111111111</v>
      </c>
      <c r="BF66" s="676">
        <v>0.2718888888888889</v>
      </c>
      <c r="BG66" s="676">
        <v>0.2729166666666667</v>
      </c>
      <c r="BH66" s="676">
        <v>0.27394444444444443</v>
      </c>
      <c r="BI66" s="676">
        <v>0.27497222222222223</v>
      </c>
      <c r="BJ66" s="676">
        <v>0.27600000000000002</v>
      </c>
    </row>
    <row r="67" spans="1:62" x14ac:dyDescent="0.35">
      <c r="A67" s="147"/>
      <c r="B67" s="521">
        <v>250</v>
      </c>
      <c r="C67" s="523">
        <v>0.20000000298023224</v>
      </c>
      <c r="D67" s="524">
        <v>0.20000000298023224</v>
      </c>
      <c r="E67" s="524">
        <v>0.20000000298023224</v>
      </c>
      <c r="F67" s="524">
        <v>0.20000000298023224</v>
      </c>
      <c r="G67" s="524">
        <v>0.15000000596046448</v>
      </c>
      <c r="H67" s="524">
        <v>0.15000000596046448</v>
      </c>
      <c r="I67" s="524">
        <v>0.15000000596046448</v>
      </c>
      <c r="J67" s="524">
        <v>0.15000000596046448</v>
      </c>
      <c r="K67" s="524">
        <v>0.15000000596046448</v>
      </c>
      <c r="L67" s="524">
        <v>0.15000000596046448</v>
      </c>
      <c r="M67" s="524">
        <v>0.15000000596046448</v>
      </c>
      <c r="N67" s="524">
        <v>0.15000000596046448</v>
      </c>
      <c r="O67" s="524">
        <v>0.15000000596046448</v>
      </c>
      <c r="P67" s="524">
        <v>0.10000000149011612</v>
      </c>
      <c r="Q67" s="524">
        <v>0.10000000149011612</v>
      </c>
      <c r="R67" s="524">
        <v>0.10000000149011612</v>
      </c>
      <c r="S67" s="524">
        <v>0.10000000149011612</v>
      </c>
      <c r="T67" s="524">
        <v>0.10000000149011612</v>
      </c>
      <c r="U67" s="525">
        <v>0.10000000149011612</v>
      </c>
      <c r="V67" s="147"/>
      <c r="W67" s="147"/>
      <c r="X67" s="676" t="s">
        <v>354</v>
      </c>
      <c r="Y67" s="676"/>
      <c r="Z67" s="676">
        <v>0.23899999999999999</v>
      </c>
      <c r="AA67" s="676">
        <v>0.24002777777777776</v>
      </c>
      <c r="AB67" s="676">
        <v>0.24105555555555555</v>
      </c>
      <c r="AC67" s="676">
        <v>0.24208333333333332</v>
      </c>
      <c r="AD67" s="676">
        <v>0.24311111111111108</v>
      </c>
      <c r="AE67" s="676">
        <v>0.24413888888888888</v>
      </c>
      <c r="AF67" s="676">
        <v>0.24516666666666664</v>
      </c>
      <c r="AG67" s="676">
        <v>0.24619444444444444</v>
      </c>
      <c r="AH67" s="676">
        <v>0.2472222222222222</v>
      </c>
      <c r="AI67" s="676">
        <v>0.24824999999999997</v>
      </c>
      <c r="AJ67" s="676">
        <v>0.24927777777777776</v>
      </c>
      <c r="AK67" s="676">
        <v>0.25030555555555556</v>
      </c>
      <c r="AL67" s="676">
        <v>0.2513333333333333</v>
      </c>
      <c r="AM67" s="676">
        <v>0.25236111111111109</v>
      </c>
      <c r="AN67" s="676">
        <v>0.25338888888888889</v>
      </c>
      <c r="AO67" s="676">
        <v>0.25441666666666662</v>
      </c>
      <c r="AP67" s="676">
        <v>0.25544444444444442</v>
      </c>
      <c r="AQ67" s="676">
        <v>0.25647222222222221</v>
      </c>
      <c r="AR67" s="676">
        <v>0.25750000000000001</v>
      </c>
      <c r="AS67" s="676">
        <v>0.25852777777777775</v>
      </c>
      <c r="AT67" s="676">
        <v>0.25955555555555554</v>
      </c>
      <c r="AU67" s="676">
        <v>0.26058333333333333</v>
      </c>
      <c r="AV67" s="676">
        <v>0.26161111111111113</v>
      </c>
      <c r="AW67" s="676">
        <v>0.26263888888888887</v>
      </c>
      <c r="AX67" s="676">
        <v>0.26366666666666666</v>
      </c>
      <c r="AY67" s="676">
        <v>0.26469444444444445</v>
      </c>
      <c r="AZ67" s="676">
        <v>0.26572222222222219</v>
      </c>
      <c r="BA67" s="676">
        <v>0.26674999999999999</v>
      </c>
      <c r="BB67" s="676">
        <v>0.26777777777777778</v>
      </c>
      <c r="BC67" s="676">
        <v>0.26880555555555552</v>
      </c>
      <c r="BD67" s="676">
        <v>0.26983333333333331</v>
      </c>
      <c r="BE67" s="676">
        <v>0.27086111111111111</v>
      </c>
      <c r="BF67" s="676">
        <v>0.2718888888888889</v>
      </c>
      <c r="BG67" s="676">
        <v>0.2729166666666667</v>
      </c>
      <c r="BH67" s="676">
        <v>0.27394444444444443</v>
      </c>
      <c r="BI67" s="676">
        <v>0.27497222222222223</v>
      </c>
      <c r="BJ67" s="676">
        <v>0.27600000000000002</v>
      </c>
    </row>
    <row r="68" spans="1:62" x14ac:dyDescent="0.35">
      <c r="A68" s="147"/>
      <c r="B68" s="521">
        <v>500</v>
      </c>
      <c r="C68" s="523">
        <v>0.20000000298023224</v>
      </c>
      <c r="D68" s="524">
        <v>0.20000000298023224</v>
      </c>
      <c r="E68" s="524">
        <v>0.20000000298023224</v>
      </c>
      <c r="F68" s="524">
        <v>0.20000000298023224</v>
      </c>
      <c r="G68" s="524">
        <v>0.15000000596046448</v>
      </c>
      <c r="H68" s="524">
        <v>0.15000000596046448</v>
      </c>
      <c r="I68" s="524">
        <v>0.15000000596046448</v>
      </c>
      <c r="J68" s="524">
        <v>0.15000000596046448</v>
      </c>
      <c r="K68" s="524">
        <v>0.15000000596046448</v>
      </c>
      <c r="L68" s="524">
        <v>0.15000000596046448</v>
      </c>
      <c r="M68" s="524">
        <v>0.15000000596046448</v>
      </c>
      <c r="N68" s="524">
        <v>0.15000000596046448</v>
      </c>
      <c r="O68" s="524">
        <v>0.15000000596046448</v>
      </c>
      <c r="P68" s="524">
        <v>0.10000000149011612</v>
      </c>
      <c r="Q68" s="524">
        <v>0.10000000149011612</v>
      </c>
      <c r="R68" s="524">
        <v>0.10000000149011612</v>
      </c>
      <c r="S68" s="524">
        <v>0.10000000149011612</v>
      </c>
      <c r="T68" s="524">
        <v>0.10000000149011612</v>
      </c>
      <c r="U68" s="525">
        <v>0.10000000149011612</v>
      </c>
      <c r="V68" s="147"/>
      <c r="W68" s="147"/>
      <c r="X68" s="676" t="s">
        <v>394</v>
      </c>
      <c r="Y68" s="676"/>
      <c r="Z68" s="678">
        <v>35</v>
      </c>
      <c r="AA68" s="679">
        <v>34.902777777777779</v>
      </c>
      <c r="AB68" s="679">
        <v>34.805555555555557</v>
      </c>
      <c r="AC68" s="679">
        <v>34.708333333333336</v>
      </c>
      <c r="AD68" s="679">
        <v>34.611111111111114</v>
      </c>
      <c r="AE68" s="679">
        <v>34.513888888888893</v>
      </c>
      <c r="AF68" s="679">
        <v>34.416666666666671</v>
      </c>
      <c r="AG68" s="679">
        <v>34.31944444444445</v>
      </c>
      <c r="AH68" s="679">
        <v>34.222222222222229</v>
      </c>
      <c r="AI68" s="679">
        <v>34.125000000000007</v>
      </c>
      <c r="AJ68" s="679">
        <v>34.027777777777786</v>
      </c>
      <c r="AK68" s="679">
        <v>33.930555555555564</v>
      </c>
      <c r="AL68" s="679">
        <v>33.833333333333343</v>
      </c>
      <c r="AM68" s="679">
        <v>33.736111111111121</v>
      </c>
      <c r="AN68" s="679">
        <v>33.6388888888889</v>
      </c>
      <c r="AO68" s="679">
        <v>33.541666666666679</v>
      </c>
      <c r="AP68" s="679">
        <v>33.444444444444457</v>
      </c>
      <c r="AQ68" s="679">
        <v>33.347222222222236</v>
      </c>
      <c r="AR68" s="679">
        <v>33.250000000000014</v>
      </c>
      <c r="AS68" s="679">
        <v>33.152777777777793</v>
      </c>
      <c r="AT68" s="679">
        <v>33.055555555555571</v>
      </c>
      <c r="AU68" s="679">
        <v>32.95833333333335</v>
      </c>
      <c r="AV68" s="679">
        <v>32.861111111111128</v>
      </c>
      <c r="AW68" s="679">
        <v>32.763888888888907</v>
      </c>
      <c r="AX68" s="679">
        <v>32.666666666666686</v>
      </c>
      <c r="AY68" s="679">
        <v>32.569444444444464</v>
      </c>
      <c r="AZ68" s="679">
        <v>32.472222222222243</v>
      </c>
      <c r="BA68" s="679">
        <v>32.375000000000021</v>
      </c>
      <c r="BB68" s="679">
        <v>32.2777777777778</v>
      </c>
      <c r="BC68" s="679">
        <v>32.180555555555578</v>
      </c>
      <c r="BD68" s="679">
        <v>32.083333333333357</v>
      </c>
      <c r="BE68" s="679">
        <v>31.986111111111136</v>
      </c>
      <c r="BF68" s="679">
        <v>31.888888888888914</v>
      </c>
      <c r="BG68" s="679">
        <v>31.791666666666693</v>
      </c>
      <c r="BH68" s="679">
        <v>31.694444444444471</v>
      </c>
      <c r="BI68" s="679">
        <v>31.59722222222225</v>
      </c>
      <c r="BJ68" s="678">
        <v>31.5</v>
      </c>
    </row>
    <row r="69" spans="1:62" x14ac:dyDescent="0.35">
      <c r="A69" s="147"/>
      <c r="B69" s="521">
        <v>750</v>
      </c>
      <c r="C69" s="523">
        <v>0.20000000298023224</v>
      </c>
      <c r="D69" s="524">
        <v>0.20000000298023224</v>
      </c>
      <c r="E69" s="524">
        <v>0.20000000298023224</v>
      </c>
      <c r="F69" s="524">
        <v>0.20000000298023224</v>
      </c>
      <c r="G69" s="524">
        <v>0.15000000596046448</v>
      </c>
      <c r="H69" s="524">
        <v>0.15000000596046448</v>
      </c>
      <c r="I69" s="524">
        <v>0.15000000596046448</v>
      </c>
      <c r="J69" s="524">
        <v>0.15000000596046448</v>
      </c>
      <c r="K69" s="524">
        <v>0.15000000596046448</v>
      </c>
      <c r="L69" s="524">
        <v>0.15000000596046448</v>
      </c>
      <c r="M69" s="524">
        <v>0.15000000596046448</v>
      </c>
      <c r="N69" s="524">
        <v>0.15000000596046448</v>
      </c>
      <c r="O69" s="524">
        <v>0.15000000596046448</v>
      </c>
      <c r="P69" s="524">
        <v>0.10000000149011612</v>
      </c>
      <c r="Q69" s="524">
        <v>0.10000000149011612</v>
      </c>
      <c r="R69" s="524">
        <v>0.10000000149011612</v>
      </c>
      <c r="S69" s="524">
        <v>0.10000000149011612</v>
      </c>
      <c r="T69" s="524">
        <v>0.10000000149011612</v>
      </c>
      <c r="U69" s="525">
        <v>0.10000000149011612</v>
      </c>
      <c r="V69" s="147"/>
      <c r="W69" s="147"/>
      <c r="X69" s="676"/>
      <c r="Y69" s="676"/>
      <c r="Z69" s="676">
        <v>2014</v>
      </c>
      <c r="AA69" s="676">
        <v>2015</v>
      </c>
      <c r="AB69" s="676">
        <v>2016</v>
      </c>
      <c r="AC69" s="676">
        <v>2017</v>
      </c>
      <c r="AD69" s="676">
        <v>2018</v>
      </c>
      <c r="AE69" s="676">
        <v>2019</v>
      </c>
      <c r="AF69" s="676">
        <v>2020</v>
      </c>
      <c r="AG69" s="676">
        <v>2021</v>
      </c>
      <c r="AH69" s="676">
        <v>2022</v>
      </c>
      <c r="AI69" s="676">
        <v>2023</v>
      </c>
      <c r="AJ69" s="676">
        <v>2024</v>
      </c>
      <c r="AK69" s="676">
        <v>2025</v>
      </c>
      <c r="AL69" s="676">
        <v>2026</v>
      </c>
      <c r="AM69" s="676">
        <v>2027</v>
      </c>
      <c r="AN69" s="676">
        <v>2028</v>
      </c>
      <c r="AO69" s="676">
        <v>2029</v>
      </c>
      <c r="AP69" s="676">
        <v>2030</v>
      </c>
      <c r="AQ69" s="676">
        <v>2031</v>
      </c>
      <c r="AR69" s="676">
        <v>2032</v>
      </c>
      <c r="AS69" s="676">
        <v>2033</v>
      </c>
      <c r="AT69" s="676">
        <v>2034</v>
      </c>
      <c r="AU69" s="676">
        <v>2035</v>
      </c>
      <c r="AV69" s="676">
        <v>2036</v>
      </c>
      <c r="AW69" s="676">
        <v>2037</v>
      </c>
      <c r="AX69" s="676">
        <v>2038</v>
      </c>
      <c r="AY69" s="676">
        <v>2039</v>
      </c>
      <c r="AZ69" s="676">
        <v>2040</v>
      </c>
      <c r="BA69" s="676">
        <v>2041</v>
      </c>
      <c r="BB69" s="676">
        <v>2042</v>
      </c>
      <c r="BC69" s="676">
        <v>2043</v>
      </c>
      <c r="BD69" s="676">
        <v>2044</v>
      </c>
      <c r="BE69" s="676">
        <v>2045</v>
      </c>
      <c r="BF69" s="676">
        <v>2046</v>
      </c>
      <c r="BG69" s="676">
        <v>2047</v>
      </c>
      <c r="BH69" s="676">
        <v>2048</v>
      </c>
      <c r="BI69" s="676">
        <v>2049</v>
      </c>
      <c r="BJ69" s="676">
        <v>2050</v>
      </c>
    </row>
    <row r="70" spans="1:62" x14ac:dyDescent="0.35">
      <c r="A70" s="147"/>
      <c r="B70" s="521">
        <v>1000</v>
      </c>
      <c r="C70" s="523">
        <v>0.20000000298023224</v>
      </c>
      <c r="D70" s="524">
        <v>0.20000000298023224</v>
      </c>
      <c r="E70" s="524">
        <v>0.20000000298023224</v>
      </c>
      <c r="F70" s="524">
        <v>0.20000000298023224</v>
      </c>
      <c r="G70" s="524">
        <v>0.15000000596046448</v>
      </c>
      <c r="H70" s="524">
        <v>0.15000000596046448</v>
      </c>
      <c r="I70" s="524">
        <v>0.15000000596046448</v>
      </c>
      <c r="J70" s="524">
        <v>0.15000000596046448</v>
      </c>
      <c r="K70" s="524">
        <v>0.15000000596046448</v>
      </c>
      <c r="L70" s="524">
        <v>0.15000000596046448</v>
      </c>
      <c r="M70" s="524">
        <v>0.15000000596046448</v>
      </c>
      <c r="N70" s="524">
        <v>0.15000000596046448</v>
      </c>
      <c r="O70" s="524">
        <v>0.15000000596046448</v>
      </c>
      <c r="P70" s="524">
        <v>0.10000000149011612</v>
      </c>
      <c r="Q70" s="524">
        <v>0.10000000149011612</v>
      </c>
      <c r="R70" s="524">
        <v>0.10000000149011612</v>
      </c>
      <c r="S70" s="524">
        <v>0.10000000149011612</v>
      </c>
      <c r="T70" s="524">
        <v>0.10000000149011612</v>
      </c>
      <c r="U70" s="525">
        <v>0.10000000149011612</v>
      </c>
      <c r="V70" s="147"/>
      <c r="W70" s="147"/>
      <c r="X70" s="676" t="s">
        <v>272</v>
      </c>
      <c r="Y70" s="676" t="s">
        <v>395</v>
      </c>
      <c r="Z70" s="680">
        <v>11433</v>
      </c>
      <c r="AA70" s="681">
        <v>11344.360342185541</v>
      </c>
      <c r="AB70" s="681">
        <v>11335.43364469072</v>
      </c>
      <c r="AC70" s="681">
        <v>11310.758550292559</v>
      </c>
      <c r="AD70" s="681">
        <v>11268.408944643221</v>
      </c>
      <c r="AE70" s="681">
        <v>11206.224341073783</v>
      </c>
      <c r="AF70" s="681">
        <v>11179.310739269977</v>
      </c>
      <c r="AG70" s="681">
        <v>11183.870261220842</v>
      </c>
      <c r="AH70" s="681">
        <v>11175.398551638433</v>
      </c>
      <c r="AI70" s="681">
        <v>11152.306117219001</v>
      </c>
      <c r="AJ70" s="681">
        <v>11112.81050601097</v>
      </c>
      <c r="AK70" s="681">
        <v>11054.912980319483</v>
      </c>
      <c r="AL70" s="681">
        <v>10987.514511426367</v>
      </c>
      <c r="AM70" s="681">
        <v>10991.821534253824</v>
      </c>
      <c r="AN70" s="681">
        <v>10984.05096194635</v>
      </c>
      <c r="AO70" s="681">
        <v>10962.734021027616</v>
      </c>
      <c r="AP70" s="681">
        <v>10926.22409951778</v>
      </c>
      <c r="AQ70" s="681">
        <v>10872.67529716386</v>
      </c>
      <c r="AR70" s="681">
        <v>10800.018397357988</v>
      </c>
      <c r="AS70" s="681">
        <v>10773.071669106152</v>
      </c>
      <c r="AT70" s="681">
        <v>10766.171214527556</v>
      </c>
      <c r="AU70" s="681">
        <v>10746.743031144648</v>
      </c>
      <c r="AV70" s="681">
        <v>10713.268452209912</v>
      </c>
      <c r="AW70" s="681">
        <v>10664.045445602307</v>
      </c>
      <c r="AX70" s="681">
        <v>10597.166552214883</v>
      </c>
      <c r="AY70" s="681">
        <v>10532.006273207038</v>
      </c>
      <c r="AZ70" s="681">
        <v>10526.083165489905</v>
      </c>
      <c r="BA70" s="681">
        <v>10508.594080855604</v>
      </c>
      <c r="BB70" s="681">
        <v>10478.140447615928</v>
      </c>
      <c r="BC70" s="681">
        <v>10433.155202270966</v>
      </c>
      <c r="BD70" s="681">
        <v>10371.882557272404</v>
      </c>
      <c r="BE70" s="681">
        <v>10292.355346469836</v>
      </c>
      <c r="BF70" s="681">
        <v>10267.686577780918</v>
      </c>
      <c r="BG70" s="681">
        <v>10252.137829532399</v>
      </c>
      <c r="BH70" s="681">
        <v>10224.641587218188</v>
      </c>
      <c r="BI70" s="681">
        <v>10183.757025647514</v>
      </c>
      <c r="BJ70" s="681">
        <v>10127.870151219353</v>
      </c>
    </row>
    <row r="71" spans="1:62" ht="15.6" thickBot="1" x14ac:dyDescent="0.4">
      <c r="A71" s="147"/>
      <c r="B71" s="521">
        <v>1500</v>
      </c>
      <c r="C71" s="526">
        <v>0.20000000298023224</v>
      </c>
      <c r="D71" s="527">
        <v>0.20000000298023224</v>
      </c>
      <c r="E71" s="527">
        <v>0.20000000298023224</v>
      </c>
      <c r="F71" s="527">
        <v>0.20000000298023224</v>
      </c>
      <c r="G71" s="527">
        <v>0.15000000596046448</v>
      </c>
      <c r="H71" s="527">
        <v>0.15000000596046448</v>
      </c>
      <c r="I71" s="527">
        <v>0.15000000596046448</v>
      </c>
      <c r="J71" s="527">
        <v>0.15000000596046448</v>
      </c>
      <c r="K71" s="527">
        <v>0.15000000596046448</v>
      </c>
      <c r="L71" s="527">
        <v>0.15000000596046448</v>
      </c>
      <c r="M71" s="527">
        <v>0.15000000596046448</v>
      </c>
      <c r="N71" s="527">
        <v>0.15000000596046448</v>
      </c>
      <c r="O71" s="527">
        <v>0.15000000596046448</v>
      </c>
      <c r="P71" s="527">
        <v>0.10000000149011612</v>
      </c>
      <c r="Q71" s="527">
        <v>0.10000000149011612</v>
      </c>
      <c r="R71" s="527">
        <v>0.10000000149011612</v>
      </c>
      <c r="S71" s="527">
        <v>0.10000000149011612</v>
      </c>
      <c r="T71" s="527">
        <v>0.10000000149011612</v>
      </c>
      <c r="U71" s="528">
        <v>0.10000000149011612</v>
      </c>
      <c r="V71" s="147"/>
      <c r="W71" s="147"/>
      <c r="X71" s="676" t="s">
        <v>279</v>
      </c>
      <c r="Y71" s="676" t="s">
        <v>395</v>
      </c>
      <c r="Z71" s="680">
        <v>9424</v>
      </c>
      <c r="AA71" s="681">
        <v>9350.6317935546012</v>
      </c>
      <c r="AB71" s="681">
        <v>9343.395815958711</v>
      </c>
      <c r="AC71" s="681">
        <v>9323.0945026401369</v>
      </c>
      <c r="AD71" s="681">
        <v>9288.129892184199</v>
      </c>
      <c r="AE71" s="681">
        <v>9236.7095809686689</v>
      </c>
      <c r="AF71" s="681">
        <v>9214.5511357177547</v>
      </c>
      <c r="AG71" s="681">
        <v>9218.5037245371586</v>
      </c>
      <c r="AH71" s="681">
        <v>9211.6452183665715</v>
      </c>
      <c r="AI71" s="681">
        <v>9192.6569265627586</v>
      </c>
      <c r="AJ71" s="681">
        <v>9160.0600742827919</v>
      </c>
      <c r="AK71" s="681">
        <v>9112.1964496359597</v>
      </c>
      <c r="AL71" s="681">
        <v>9056.4505615833186</v>
      </c>
      <c r="AM71" s="681">
        <v>9060.1936696640078</v>
      </c>
      <c r="AN71" s="681">
        <v>9053.9168477080675</v>
      </c>
      <c r="AO71" s="681">
        <v>9036.4015578105664</v>
      </c>
      <c r="AP71" s="681">
        <v>9006.2817219856752</v>
      </c>
      <c r="AQ71" s="681">
        <v>8962.0259268035898</v>
      </c>
      <c r="AR71" s="681">
        <v>8901.9174889834194</v>
      </c>
      <c r="AS71" s="681">
        <v>8879.7315610517253</v>
      </c>
      <c r="AT71" s="681">
        <v>8874.17661449148</v>
      </c>
      <c r="AU71" s="681">
        <v>8858.2282936928477</v>
      </c>
      <c r="AV71" s="681">
        <v>8830.6266678178636</v>
      </c>
      <c r="AW71" s="681">
        <v>8789.9596806928894</v>
      </c>
      <c r="AX71" s="681">
        <v>8734.6448478426828</v>
      </c>
      <c r="AY71" s="681">
        <v>8680.7558282980935</v>
      </c>
      <c r="AZ71" s="681">
        <v>8676.011717592497</v>
      </c>
      <c r="BA71" s="681">
        <v>8661.672130451363</v>
      </c>
      <c r="BB71" s="681">
        <v>8636.5767704489062</v>
      </c>
      <c r="BC71" s="681">
        <v>8599.4255553703733</v>
      </c>
      <c r="BD71" s="681">
        <v>8548.7618319502071</v>
      </c>
      <c r="BE71" s="681">
        <v>8482.953580984482</v>
      </c>
      <c r="BF71" s="681">
        <v>8462.6575156613399</v>
      </c>
      <c r="BG71" s="681">
        <v>8449.9276889580942</v>
      </c>
      <c r="BH71" s="681">
        <v>8427.2858679121146</v>
      </c>
      <c r="BI71" s="681">
        <v>8393.5367013425475</v>
      </c>
      <c r="BJ71" s="681">
        <v>8347.341172435099</v>
      </c>
    </row>
    <row r="72" spans="1:62" s="208" customFormat="1" x14ac:dyDescent="0.35">
      <c r="A72" s="205"/>
      <c r="V72" s="205"/>
      <c r="W72" s="205"/>
      <c r="X72" s="676" t="s">
        <v>286</v>
      </c>
      <c r="Y72" s="676" t="s">
        <v>395</v>
      </c>
      <c r="Z72" s="680">
        <v>8004</v>
      </c>
      <c r="AA72" s="681">
        <v>7941.4259503211879</v>
      </c>
      <c r="AB72" s="681">
        <v>7935.3850062028851</v>
      </c>
      <c r="AC72" s="681">
        <v>7918.1751658225985</v>
      </c>
      <c r="AD72" s="681">
        <v>7888.43041259644</v>
      </c>
      <c r="AE72" s="681">
        <v>7844.6185111084078</v>
      </c>
      <c r="AF72" s="681">
        <v>7825.8211023458489</v>
      </c>
      <c r="AG72" s="681">
        <v>7829.3446991061874</v>
      </c>
      <c r="AH72" s="681">
        <v>7823.6264362630209</v>
      </c>
      <c r="AI72" s="681">
        <v>7807.5390317235997</v>
      </c>
      <c r="AJ72" s="681">
        <v>7779.8183554903517</v>
      </c>
      <c r="AK72" s="681">
        <v>7739.0468858875274</v>
      </c>
      <c r="AL72" s="681">
        <v>7691.5372670202878</v>
      </c>
      <c r="AM72" s="681">
        <v>7694.8817892670231</v>
      </c>
      <c r="AN72" s="681">
        <v>7689.6607789084874</v>
      </c>
      <c r="AO72" s="681">
        <v>7674.8325693744246</v>
      </c>
      <c r="AP72" s="681">
        <v>7649.2293695239614</v>
      </c>
      <c r="AQ72" s="681">
        <v>7611.5420512876199</v>
      </c>
      <c r="AR72" s="681">
        <v>7560.3031087485333</v>
      </c>
      <c r="AS72" s="681">
        <v>7541.4822064288892</v>
      </c>
      <c r="AT72" s="681">
        <v>7536.8782909219262</v>
      </c>
      <c r="AU72" s="681">
        <v>7523.3896042047654</v>
      </c>
      <c r="AV72" s="681">
        <v>7499.9390949772896</v>
      </c>
      <c r="AW72" s="681">
        <v>7465.3196676658245</v>
      </c>
      <c r="AX72" s="681">
        <v>7418.1785361410739</v>
      </c>
      <c r="AY72" s="681">
        <v>7372.2562604679806</v>
      </c>
      <c r="AZ72" s="681">
        <v>7368.345487620214</v>
      </c>
      <c r="BA72" s="681">
        <v>7356.2320261337791</v>
      </c>
      <c r="BB72" s="681">
        <v>7334.9239971402121</v>
      </c>
      <c r="BC72" s="681">
        <v>7303.3100259533294</v>
      </c>
      <c r="BD72" s="681">
        <v>7260.144893195843</v>
      </c>
      <c r="BE72" s="681">
        <v>7204.0334679983207</v>
      </c>
      <c r="BF72" s="681">
        <v>7186.8281138645279</v>
      </c>
      <c r="BG72" s="681">
        <v>7176.0907553515653</v>
      </c>
      <c r="BH72" s="681">
        <v>7156.8801330118567</v>
      </c>
      <c r="BI72" s="681">
        <v>7128.1744014356018</v>
      </c>
      <c r="BJ72" s="681">
        <v>7088.8289027120336</v>
      </c>
    </row>
    <row r="73" spans="1:62" ht="15.6" thickBot="1" x14ac:dyDescent="0.4">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676" t="s">
        <v>288</v>
      </c>
      <c r="Y73" s="676" t="s">
        <v>395</v>
      </c>
      <c r="Z73" s="680">
        <v>7000</v>
      </c>
      <c r="AA73" s="681">
        <v>6945.0578752462934</v>
      </c>
      <c r="AB73" s="681">
        <v>6939.8618702910171</v>
      </c>
      <c r="AC73" s="681">
        <v>6924.8378319037174</v>
      </c>
      <c r="AD73" s="681">
        <v>6898.7837382963635</v>
      </c>
      <c r="AE73" s="681">
        <v>6860.3513039677728</v>
      </c>
      <c r="AF73" s="681">
        <v>6843.9302900181065</v>
      </c>
      <c r="AG73" s="681">
        <v>6847.1505712662583</v>
      </c>
      <c r="AH73" s="681">
        <v>6842.2385086348741</v>
      </c>
      <c r="AI73" s="681">
        <v>6828.2021539640818</v>
      </c>
      <c r="AJ73" s="681">
        <v>6803.9291402314675</v>
      </c>
      <c r="AK73" s="681">
        <v>6768.1721239132812</v>
      </c>
      <c r="AL73" s="681">
        <v>6726.4858953714966</v>
      </c>
      <c r="AM73" s="681">
        <v>6729.5486005919702</v>
      </c>
      <c r="AN73" s="681">
        <v>6725.0740936445563</v>
      </c>
      <c r="AO73" s="681">
        <v>6712.1457634660519</v>
      </c>
      <c r="AP73" s="681">
        <v>6689.7360160932831</v>
      </c>
      <c r="AQ73" s="681">
        <v>6656.6928885988646</v>
      </c>
      <c r="AR73" s="681">
        <v>6611.7250539909064</v>
      </c>
      <c r="AS73" s="681">
        <v>6595.2833669631618</v>
      </c>
      <c r="AT73" s="681">
        <v>6591.3518705952856</v>
      </c>
      <c r="AU73" s="681">
        <v>6579.6022491019248</v>
      </c>
      <c r="AV73" s="681">
        <v>6559.0867547435319</v>
      </c>
      <c r="AW73" s="681">
        <v>6528.7432077509138</v>
      </c>
      <c r="AX73" s="681">
        <v>6487.3812284309251</v>
      </c>
      <c r="AY73" s="681">
        <v>6447.0917772979556</v>
      </c>
      <c r="AZ73" s="681">
        <v>6443.7702095271334</v>
      </c>
      <c r="BA73" s="681">
        <v>6433.2307129402197</v>
      </c>
      <c r="BB73" s="681">
        <v>6414.6004869980061</v>
      </c>
      <c r="BC73" s="681">
        <v>6386.9015812105736</v>
      </c>
      <c r="BD73" s="681">
        <v>6349.0382688934606</v>
      </c>
      <c r="BE73" s="681">
        <v>6299.7829092390903</v>
      </c>
      <c r="BF73" s="681">
        <v>6284.7628185095955</v>
      </c>
      <c r="BG73" s="681">
        <v>6275.4342191959631</v>
      </c>
      <c r="BH73" s="681">
        <v>6258.6495993218132</v>
      </c>
      <c r="BI73" s="681">
        <v>6233.5097893887187</v>
      </c>
      <c r="BJ73" s="681">
        <v>6199.0075514430482</v>
      </c>
    </row>
    <row r="74" spans="1:62" x14ac:dyDescent="0.35">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676" t="s">
        <v>289</v>
      </c>
      <c r="Y74" s="676" t="s">
        <v>395</v>
      </c>
      <c r="Z74" s="680">
        <v>6109</v>
      </c>
      <c r="AA74" s="681">
        <v>6024.4856596926229</v>
      </c>
      <c r="AB74" s="681">
        <v>5984.4231628475509</v>
      </c>
      <c r="AC74" s="681">
        <v>5936.575577121479</v>
      </c>
      <c r="AD74" s="681">
        <v>5880.0293790036021</v>
      </c>
      <c r="AE74" s="681">
        <v>5813.7639604971682</v>
      </c>
      <c r="AF74" s="681">
        <v>5767.1696532239966</v>
      </c>
      <c r="AG74" s="681">
        <v>5737.9216428915724</v>
      </c>
      <c r="AH74" s="681">
        <v>5702.3698772334556</v>
      </c>
      <c r="AI74" s="681">
        <v>5659.7750527458729</v>
      </c>
      <c r="AJ74" s="681">
        <v>5609.3112473085375</v>
      </c>
      <c r="AK74" s="681">
        <v>5550.0557812794304</v>
      </c>
      <c r="AL74" s="681">
        <v>5486.7125825568573</v>
      </c>
      <c r="AM74" s="681">
        <v>5460.9248897147518</v>
      </c>
      <c r="AN74" s="681">
        <v>5429.4361726400512</v>
      </c>
      <c r="AO74" s="681">
        <v>5391.5782306750343</v>
      </c>
      <c r="AP74" s="681">
        <v>5346.6046207293539</v>
      </c>
      <c r="AQ74" s="681">
        <v>5293.6815038459981</v>
      </c>
      <c r="AR74" s="681">
        <v>5231.8774218388235</v>
      </c>
      <c r="AS74" s="681">
        <v>5193.5820895443558</v>
      </c>
      <c r="AT74" s="681">
        <v>5165.7489591324156</v>
      </c>
      <c r="AU74" s="681">
        <v>5132.1581682265105</v>
      </c>
      <c r="AV74" s="681">
        <v>5092.1353462542229</v>
      </c>
      <c r="AW74" s="681">
        <v>5044.9272092784258</v>
      </c>
      <c r="AX74" s="681">
        <v>4989.6923337481549</v>
      </c>
      <c r="AY74" s="681">
        <v>4935.9240678152391</v>
      </c>
      <c r="AZ74" s="681">
        <v>4911.3761486050371</v>
      </c>
      <c r="BA74" s="681">
        <v>4881.6253229379881</v>
      </c>
      <c r="BB74" s="681">
        <v>4846.0625441675984</v>
      </c>
      <c r="BC74" s="681">
        <v>4804.0075346581043</v>
      </c>
      <c r="BD74" s="681">
        <v>4754.700461952265</v>
      </c>
      <c r="BE74" s="681">
        <v>4697.2926430118468</v>
      </c>
      <c r="BF74" s="681">
        <v>4666.3336086622176</v>
      </c>
      <c r="BG74" s="681">
        <v>4640.0347138063498</v>
      </c>
      <c r="BH74" s="681">
        <v>4608.486010397487</v>
      </c>
      <c r="BI74" s="681">
        <v>4571.0733547160144</v>
      </c>
      <c r="BJ74" s="681">
        <v>4527.1108192535758</v>
      </c>
    </row>
    <row r="75" spans="1:62" ht="27" thickBot="1" x14ac:dyDescent="0.4">
      <c r="A75" s="147"/>
      <c r="B75" s="529" t="s">
        <v>344</v>
      </c>
      <c r="C75" s="526">
        <v>0.10999999940395355</v>
      </c>
      <c r="D75" s="527">
        <v>0.10999999940395355</v>
      </c>
      <c r="E75" s="527">
        <v>0.10999999940395355</v>
      </c>
      <c r="F75" s="527">
        <v>0.10999999940395355</v>
      </c>
      <c r="G75" s="527">
        <v>0.10999999940395355</v>
      </c>
      <c r="H75" s="527">
        <v>0.10999999940395355</v>
      </c>
      <c r="I75" s="527">
        <v>0.10999999940395355</v>
      </c>
      <c r="J75" s="527">
        <v>0.10999999940395355</v>
      </c>
      <c r="K75" s="527">
        <v>0.10999999940395355</v>
      </c>
      <c r="L75" s="527">
        <v>0.10999999940395355</v>
      </c>
      <c r="M75" s="527">
        <v>0.10999999940395355</v>
      </c>
      <c r="N75" s="527">
        <v>0.10999999940395355</v>
      </c>
      <c r="O75" s="527">
        <v>0.10999999940395355</v>
      </c>
      <c r="P75" s="527">
        <v>0.10999999940395355</v>
      </c>
      <c r="Q75" s="527">
        <v>0.10999999940395355</v>
      </c>
      <c r="R75" s="527">
        <v>0.10999999940395355</v>
      </c>
      <c r="S75" s="527">
        <v>0.10999999940395355</v>
      </c>
      <c r="T75" s="527">
        <v>0.10999999940395355</v>
      </c>
      <c r="U75" s="528">
        <v>0.10999999940395355</v>
      </c>
      <c r="V75" s="147"/>
      <c r="W75" s="147"/>
      <c r="X75" s="676" t="s">
        <v>290</v>
      </c>
      <c r="Y75" s="676" t="s">
        <v>395</v>
      </c>
      <c r="Z75" s="680">
        <v>5660</v>
      </c>
      <c r="AA75" s="681">
        <v>5581.4217937958101</v>
      </c>
      <c r="AB75" s="681">
        <v>5544.2096201384102</v>
      </c>
      <c r="AC75" s="681">
        <v>5499.7527921551609</v>
      </c>
      <c r="AD75" s="681">
        <v>5447.2012023963644</v>
      </c>
      <c r="AE75" s="681">
        <v>5385.6050926445241</v>
      </c>
      <c r="AF75" s="681">
        <v>5342.3145415405879</v>
      </c>
      <c r="AG75" s="681">
        <v>5315.1661215144268</v>
      </c>
      <c r="AH75" s="681">
        <v>5282.1515477439161</v>
      </c>
      <c r="AI75" s="681">
        <v>5242.58283857482</v>
      </c>
      <c r="AJ75" s="681">
        <v>5195.691406730487</v>
      </c>
      <c r="AK75" s="681">
        <v>5140.6186242412032</v>
      </c>
      <c r="AL75" s="681">
        <v>5081.7418761462186</v>
      </c>
      <c r="AM75" s="681">
        <v>5057.8135611770767</v>
      </c>
      <c r="AN75" s="681">
        <v>5028.5799824531114</v>
      </c>
      <c r="AO75" s="681">
        <v>4993.4193252642426</v>
      </c>
      <c r="AP75" s="681">
        <v>4951.6369639939712</v>
      </c>
      <c r="AQ75" s="681">
        <v>4902.4569441092999</v>
      </c>
      <c r="AR75" s="681">
        <v>4845.0124684958064</v>
      </c>
      <c r="AS75" s="681">
        <v>4809.4447842593645</v>
      </c>
      <c r="AT75" s="681">
        <v>4783.6130243373018</v>
      </c>
      <c r="AU75" s="681">
        <v>4752.4232960423733</v>
      </c>
      <c r="AV75" s="681">
        <v>4715.24804306027</v>
      </c>
      <c r="AW75" s="681">
        <v>4671.3862738137495</v>
      </c>
      <c r="AX75" s="681">
        <v>4620.0549756922228</v>
      </c>
      <c r="AY75" s="681">
        <v>4570.088476319459</v>
      </c>
      <c r="AZ75" s="681">
        <v>4547.3138709023497</v>
      </c>
      <c r="BA75" s="681">
        <v>4519.6975405742278</v>
      </c>
      <c r="BB75" s="681">
        <v>4486.6727182127643</v>
      </c>
      <c r="BC75" s="681">
        <v>4447.6063505038555</v>
      </c>
      <c r="BD75" s="681">
        <v>4401.7913519430949</v>
      </c>
      <c r="BE75" s="681">
        <v>4348.4379543803443</v>
      </c>
      <c r="BF75" s="681">
        <v>4319.6972882363343</v>
      </c>
      <c r="BG75" s="681">
        <v>4295.2932584825567</v>
      </c>
      <c r="BH75" s="681">
        <v>4266.0038576270863</v>
      </c>
      <c r="BI75" s="681">
        <v>4231.2575753091578</v>
      </c>
      <c r="BJ75" s="681">
        <v>4190.4161005516471</v>
      </c>
    </row>
    <row r="76" spans="1:62"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676" t="s">
        <v>274</v>
      </c>
      <c r="Y76" s="676" t="s">
        <v>395</v>
      </c>
      <c r="Z76" s="681">
        <v>4597.5663025921522</v>
      </c>
      <c r="AA76" s="681">
        <v>4575.4575758363771</v>
      </c>
      <c r="AB76" s="681">
        <v>4547.9020372874111</v>
      </c>
      <c r="AC76" s="681">
        <v>4514.257041574815</v>
      </c>
      <c r="AD76" s="681">
        <v>4473.8042266591046</v>
      </c>
      <c r="AE76" s="681">
        <v>4425.7406044843483</v>
      </c>
      <c r="AF76" s="681">
        <v>4392.843286037908</v>
      </c>
      <c r="AG76" s="681">
        <v>4373.3379136611138</v>
      </c>
      <c r="AH76" s="681">
        <v>4348.8881596086449</v>
      </c>
      <c r="AI76" s="681">
        <v>4318.9111655420293</v>
      </c>
      <c r="AJ76" s="681">
        <v>4282.7554560600292</v>
      </c>
      <c r="AK76" s="681">
        <v>4239.6928708135865</v>
      </c>
      <c r="AL76" s="681">
        <v>4193.3728497585926</v>
      </c>
      <c r="AM76" s="681">
        <v>4176.2207045565219</v>
      </c>
      <c r="AN76" s="681">
        <v>4154.5826867292535</v>
      </c>
      <c r="AO76" s="681">
        <v>4127.9304278726495</v>
      </c>
      <c r="AP76" s="681">
        <v>4095.6734054440431</v>
      </c>
      <c r="AQ76" s="681">
        <v>4057.1516400463524</v>
      </c>
      <c r="AR76" s="681">
        <v>4011.6275356467459</v>
      </c>
      <c r="AS76" s="681">
        <v>3984.4019230429444</v>
      </c>
      <c r="AT76" s="681">
        <v>3965.3053281774114</v>
      </c>
      <c r="AU76" s="681">
        <v>3941.662207623172</v>
      </c>
      <c r="AV76" s="681">
        <v>3912.9375437586918</v>
      </c>
      <c r="AW76" s="681">
        <v>3878.5334368323361</v>
      </c>
      <c r="AX76" s="681">
        <v>3837.7817226530342</v>
      </c>
      <c r="AY76" s="681">
        <v>3798.1163578256442</v>
      </c>
      <c r="AZ76" s="681">
        <v>3781.3132163755458</v>
      </c>
      <c r="BA76" s="681">
        <v>3760.3896558350643</v>
      </c>
      <c r="BB76" s="681">
        <v>3734.8611675034249</v>
      </c>
      <c r="BC76" s="681">
        <v>3704.1863371585036</v>
      </c>
      <c r="BD76" s="681">
        <v>3667.7601688026798</v>
      </c>
      <c r="BE76" s="681">
        <v>3624.9066259402807</v>
      </c>
      <c r="BF76" s="681">
        <v>3602.8072388172695</v>
      </c>
      <c r="BG76" s="681">
        <v>3584.3380316821463</v>
      </c>
      <c r="BH76" s="681">
        <v>3561.6977505990994</v>
      </c>
      <c r="BI76" s="681">
        <v>3534.3963433577692</v>
      </c>
      <c r="BJ76" s="681">
        <v>3501.8862464270787</v>
      </c>
    </row>
    <row r="77" spans="1:62"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676" t="s">
        <v>280</v>
      </c>
      <c r="Y77" s="676" t="s">
        <v>395</v>
      </c>
      <c r="Z77" s="681">
        <v>4165.3840509958709</v>
      </c>
      <c r="AA77" s="681">
        <v>4145.2900294426472</v>
      </c>
      <c r="AB77" s="681">
        <v>4120.2241293281986</v>
      </c>
      <c r="AC77" s="681">
        <v>4089.5997405655507</v>
      </c>
      <c r="AD77" s="681">
        <v>4052.7611384924739</v>
      </c>
      <c r="AE77" s="681">
        <v>4008.9753513721448</v>
      </c>
      <c r="AF77" s="681">
        <v>3979.0334463653985</v>
      </c>
      <c r="AG77" s="681">
        <v>3961.3157804336961</v>
      </c>
      <c r="AH77" s="681">
        <v>3939.0848568046149</v>
      </c>
      <c r="AI77" s="681">
        <v>3911.8086393096028</v>
      </c>
      <c r="AJ77" s="681">
        <v>3878.8924577629487</v>
      </c>
      <c r="AK77" s="681">
        <v>3839.6716435537192</v>
      </c>
      <c r="AL77" s="681">
        <v>3797.4774247408377</v>
      </c>
      <c r="AM77" s="681">
        <v>3781.9077969980644</v>
      </c>
      <c r="AN77" s="681">
        <v>3762.2434410398855</v>
      </c>
      <c r="AO77" s="681">
        <v>3738.0020593974837</v>
      </c>
      <c r="AP77" s="681">
        <v>3708.6446199762536</v>
      </c>
      <c r="AQ77" s="681">
        <v>3673.5686900981855</v>
      </c>
      <c r="AR77" s="681">
        <v>3632.1009882103776</v>
      </c>
      <c r="AS77" s="681">
        <v>3607.3362462405162</v>
      </c>
      <c r="AT77" s="681">
        <v>3589.9917145792301</v>
      </c>
      <c r="AU77" s="681">
        <v>3568.4970902659479</v>
      </c>
      <c r="AV77" s="681">
        <v>3542.3640063911107</v>
      </c>
      <c r="AW77" s="681">
        <v>3511.0466969048216</v>
      </c>
      <c r="AX77" s="681">
        <v>3473.9352580059021</v>
      </c>
      <c r="AY77" s="681">
        <v>3437.81544453078</v>
      </c>
      <c r="AZ77" s="681">
        <v>3422.5643892553721</v>
      </c>
      <c r="BA77" s="681">
        <v>3403.5521936805421</v>
      </c>
      <c r="BB77" s="681">
        <v>3380.3365957062651</v>
      </c>
      <c r="BC77" s="681">
        <v>3352.4233895721936</v>
      </c>
      <c r="BD77" s="681">
        <v>3319.2603317376293</v>
      </c>
      <c r="BE77" s="681">
        <v>3280.2303325201906</v>
      </c>
      <c r="BF77" s="681">
        <v>3260.1448362330616</v>
      </c>
      <c r="BG77" s="681">
        <v>3243.3729874043825</v>
      </c>
      <c r="BH77" s="681">
        <v>3222.7937602548864</v>
      </c>
      <c r="BI77" s="681">
        <v>3197.9598325397328</v>
      </c>
      <c r="BJ77" s="681">
        <v>3168.3713853768963</v>
      </c>
    </row>
    <row r="78" spans="1:62"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676" t="s">
        <v>287</v>
      </c>
      <c r="Y78" s="676" t="s">
        <v>395</v>
      </c>
      <c r="Z78" s="681">
        <v>3913.2777375647074</v>
      </c>
      <c r="AA78" s="681">
        <v>3894.3589607129697</v>
      </c>
      <c r="AB78" s="681">
        <v>3870.7453496853241</v>
      </c>
      <c r="AC78" s="681">
        <v>3841.8829816434782</v>
      </c>
      <c r="AD78" s="681">
        <v>3807.1526703952713</v>
      </c>
      <c r="AE78" s="681">
        <v>3765.8622870566915</v>
      </c>
      <c r="AF78" s="681">
        <v>3737.6443732231014</v>
      </c>
      <c r="AG78" s="681">
        <v>3720.9695360510354</v>
      </c>
      <c r="AH78" s="681">
        <v>3700.0329301689308</v>
      </c>
      <c r="AI78" s="681">
        <v>3674.3321656740195</v>
      </c>
      <c r="AJ78" s="681">
        <v>3643.3057087563179</v>
      </c>
      <c r="AK78" s="681">
        <v>3606.325927652128</v>
      </c>
      <c r="AL78" s="681">
        <v>3566.5384268138123</v>
      </c>
      <c r="AM78" s="681">
        <v>3551.8919342556314</v>
      </c>
      <c r="AN78" s="681">
        <v>3533.3788810544197</v>
      </c>
      <c r="AO78" s="681">
        <v>3510.5438444536362</v>
      </c>
      <c r="AP78" s="681">
        <v>3482.8778284533769</v>
      </c>
      <c r="AQ78" s="681">
        <v>3449.8119692950881</v>
      </c>
      <c r="AR78" s="681">
        <v>3410.7105022058277</v>
      </c>
      <c r="AS78" s="681">
        <v>3387.3812681057666</v>
      </c>
      <c r="AT78" s="681">
        <v>3371.0587733136244</v>
      </c>
      <c r="AU78" s="681">
        <v>3350.8174384742333</v>
      </c>
      <c r="AV78" s="681">
        <v>3326.1961095933552</v>
      </c>
      <c r="AW78" s="681">
        <v>3296.6794319471041</v>
      </c>
      <c r="AX78" s="681">
        <v>3261.6914869617412</v>
      </c>
      <c r="AY78" s="681">
        <v>3227.6399117754427</v>
      </c>
      <c r="AZ78" s="681">
        <v>3213.2942401019363</v>
      </c>
      <c r="BA78" s="681">
        <v>3195.3970074237368</v>
      </c>
      <c r="BB78" s="681">
        <v>3173.5305954912542</v>
      </c>
      <c r="BC78" s="681">
        <v>3147.2283368135127</v>
      </c>
      <c r="BD78" s="681">
        <v>3115.9687601163491</v>
      </c>
      <c r="BE78" s="681">
        <v>3079.1691613584708</v>
      </c>
      <c r="BF78" s="681">
        <v>3060.2584347256065</v>
      </c>
      <c r="BG78" s="681">
        <v>3044.4767115756854</v>
      </c>
      <c r="BH78" s="681">
        <v>3025.0997658874285</v>
      </c>
      <c r="BI78" s="681">
        <v>3001.7052012292111</v>
      </c>
      <c r="BJ78" s="681">
        <v>2973.8210497642895</v>
      </c>
    </row>
    <row r="79" spans="1:62"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676" t="s">
        <v>291</v>
      </c>
      <c r="Y79" s="676" t="s">
        <v>395</v>
      </c>
      <c r="Z79" s="680">
        <v>2368</v>
      </c>
      <c r="AA79" s="681">
        <v>2332.5641479366559</v>
      </c>
      <c r="AB79" s="681">
        <v>2300.3958745607019</v>
      </c>
      <c r="AC79" s="681">
        <v>2271.3258789239185</v>
      </c>
      <c r="AD79" s="681">
        <v>2245.18718825121</v>
      </c>
      <c r="AE79" s="681">
        <v>2221.8153035785417</v>
      </c>
      <c r="AF79" s="681">
        <v>2201.0483001277739</v>
      </c>
      <c r="AG79" s="681">
        <v>2182.7269837400318</v>
      </c>
      <c r="AH79" s="681">
        <v>2166.6949693777074</v>
      </c>
      <c r="AI79" s="681">
        <v>2152.7988864474441</v>
      </c>
      <c r="AJ79" s="681">
        <v>2140.8884164837227</v>
      </c>
      <c r="AK79" s="681">
        <v>2130.8164879132601</v>
      </c>
      <c r="AL79" s="681">
        <v>2122.4393677044914</v>
      </c>
      <c r="AM79" s="681">
        <v>2115.6168102936667</v>
      </c>
      <c r="AN79" s="681">
        <v>2110.2121597816354</v>
      </c>
      <c r="AO79" s="681">
        <v>2106.09249898401</v>
      </c>
      <c r="AP79" s="681">
        <v>2103.1287625812884</v>
      </c>
      <c r="AQ79" s="681">
        <v>2101.195880889718</v>
      </c>
      <c r="AR79" s="681">
        <v>2100.1728760005726</v>
      </c>
      <c r="AS79" s="681">
        <v>2099.9430281005693</v>
      </c>
      <c r="AT79" s="681">
        <v>2100.3939629872903</v>
      </c>
      <c r="AU79" s="681">
        <v>2101.417821564979</v>
      </c>
      <c r="AV79" s="681">
        <v>2102.9113442296989</v>
      </c>
      <c r="AW79" s="681">
        <v>2104.7760291749446</v>
      </c>
      <c r="AX79" s="681">
        <v>2106.9182306799439</v>
      </c>
      <c r="AY79" s="681">
        <v>2109.2493293385592</v>
      </c>
      <c r="AZ79" s="681">
        <v>2111.685812908152</v>
      </c>
      <c r="BA79" s="681">
        <v>2114.1494321842074</v>
      </c>
      <c r="BB79" s="681">
        <v>2116.5673134737344</v>
      </c>
      <c r="BC79" s="681">
        <v>2118.8720943287731</v>
      </c>
      <c r="BD79" s="681">
        <v>2121.0020446774897</v>
      </c>
      <c r="BE79" s="681">
        <v>2122.9012026817422</v>
      </c>
      <c r="BF79" s="681">
        <v>2124.5194928958122</v>
      </c>
      <c r="BG79" s="681">
        <v>2125.8128472170361</v>
      </c>
      <c r="BH79" s="681">
        <v>2126.7433527568955</v>
      </c>
      <c r="BI79" s="681">
        <v>2127.2793579411168</v>
      </c>
      <c r="BJ79" s="681">
        <v>2127.3956235674104</v>
      </c>
    </row>
    <row r="80" spans="1:62" x14ac:dyDescent="0.35">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676" t="s">
        <v>292</v>
      </c>
      <c r="Y80" s="676" t="s">
        <v>395</v>
      </c>
      <c r="Z80" s="680">
        <v>2200</v>
      </c>
      <c r="AA80" s="681">
        <v>2166.8086808806365</v>
      </c>
      <c r="AB80" s="681">
        <v>2136.6836339477763</v>
      </c>
      <c r="AC80" s="681">
        <v>2109.4659884171656</v>
      </c>
      <c r="AD80" s="681">
        <v>2084.999058245357</v>
      </c>
      <c r="AE80" s="681">
        <v>2063.1284787952959</v>
      </c>
      <c r="AF80" s="681">
        <v>2043.7023010273365</v>
      </c>
      <c r="AG80" s="681">
        <v>2026.5711382951852</v>
      </c>
      <c r="AH80" s="681">
        <v>2011.5882400116079</v>
      </c>
      <c r="AI80" s="681">
        <v>1998.6096843220384</v>
      </c>
      <c r="AJ80" s="681">
        <v>1987.4944134665759</v>
      </c>
      <c r="AK80" s="681">
        <v>1978.1044165454914</v>
      </c>
      <c r="AL80" s="681">
        <v>1970.3048155224362</v>
      </c>
      <c r="AM80" s="681">
        <v>1963.964004975614</v>
      </c>
      <c r="AN80" s="681">
        <v>1958.9537479985042</v>
      </c>
      <c r="AO80" s="681">
        <v>1955.1493160674527</v>
      </c>
      <c r="AP80" s="681">
        <v>1952.4295952209338</v>
      </c>
      <c r="AQ80" s="681">
        <v>1950.6772209730832</v>
      </c>
      <c r="AR80" s="681">
        <v>1949.7786685301021</v>
      </c>
      <c r="AS80" s="681">
        <v>1949.6244088641313</v>
      </c>
      <c r="AT80" s="681">
        <v>1950.1089908370889</v>
      </c>
      <c r="AU80" s="681">
        <v>1951.1312002543016</v>
      </c>
      <c r="AV80" s="681">
        <v>1952.5941390509229</v>
      </c>
      <c r="AW80" s="681">
        <v>1954.4053738447753</v>
      </c>
      <c r="AX80" s="681">
        <v>1956.4770281693798</v>
      </c>
      <c r="AY80" s="681">
        <v>1958.7259422155259</v>
      </c>
      <c r="AZ80" s="681">
        <v>1961.0737486992609</v>
      </c>
      <c r="BA80" s="681">
        <v>1963.447019133507</v>
      </c>
      <c r="BB80" s="681">
        <v>1965.7773693722877</v>
      </c>
      <c r="BC80" s="681">
        <v>1968.0015869820702</v>
      </c>
      <c r="BD80" s="681">
        <v>1970.0617449103042</v>
      </c>
      <c r="BE80" s="681">
        <v>1971.9053289731808</v>
      </c>
      <c r="BF80" s="681">
        <v>1973.4853487349305</v>
      </c>
      <c r="BG80" s="681">
        <v>1974.7604510070173</v>
      </c>
      <c r="BH80" s="681">
        <v>1975.6950586093071</v>
      </c>
      <c r="BI80" s="681">
        <v>1976.2594699336214</v>
      </c>
      <c r="BJ80" s="681">
        <v>1976.4300006952387</v>
      </c>
    </row>
    <row r="81" spans="1:62" x14ac:dyDescent="0.35">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0"/>
      <c r="AZ81" s="330"/>
      <c r="BA81" s="330"/>
      <c r="BB81" s="330"/>
      <c r="BC81" s="185"/>
      <c r="BD81" s="185"/>
      <c r="BE81" s="185"/>
      <c r="BF81" s="185"/>
      <c r="BG81" s="185"/>
      <c r="BH81" s="185"/>
      <c r="BI81" s="185"/>
      <c r="BJ81" s="185"/>
    </row>
    <row r="82" spans="1:62" x14ac:dyDescent="0.35">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0"/>
      <c r="AZ82" s="330"/>
      <c r="BA82" s="330"/>
      <c r="BB82" s="330"/>
      <c r="BC82" s="185"/>
      <c r="BD82" s="185"/>
      <c r="BE82" s="185"/>
      <c r="BF82" s="185"/>
      <c r="BG82" s="185"/>
      <c r="BH82" s="185"/>
      <c r="BI82" s="185"/>
      <c r="BJ82" s="185"/>
    </row>
    <row r="83" spans="1:62" x14ac:dyDescent="0.35">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0"/>
      <c r="AZ83" s="330"/>
      <c r="BA83" s="330"/>
      <c r="BB83" s="330"/>
      <c r="BC83" s="185"/>
      <c r="BD83" s="185"/>
      <c r="BE83" s="185"/>
      <c r="BF83" s="185"/>
      <c r="BG83" s="185"/>
      <c r="BH83" s="185"/>
      <c r="BI83" s="185"/>
      <c r="BJ83" s="185"/>
    </row>
    <row r="84" spans="1:62" x14ac:dyDescent="0.35">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x14ac:dyDescent="0.35">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x14ac:dyDescent="0.35">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x14ac:dyDescent="0.35">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x14ac:dyDescent="0.35">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x14ac:dyDescent="0.35">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x14ac:dyDescent="0.35">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x14ac:dyDescent="0.35">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x14ac:dyDescent="0.35">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x14ac:dyDescent="0.35">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x14ac:dyDescent="0.35">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x14ac:dyDescent="0.35">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x14ac:dyDescent="0.35">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x14ac:dyDescent="0.35">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x14ac:dyDescent="0.35">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x14ac:dyDescent="0.35">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x14ac:dyDescent="0.35">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x14ac:dyDescent="0.35">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x14ac:dyDescent="0.35">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x14ac:dyDescent="0.35">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x14ac:dyDescent="0.35">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x14ac:dyDescent="0.35">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x14ac:dyDescent="0.35">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x14ac:dyDescent="0.35">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x14ac:dyDescent="0.35">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x14ac:dyDescent="0.35">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x14ac:dyDescent="0.35">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x14ac:dyDescent="0.35">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x14ac:dyDescent="0.35">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x14ac:dyDescent="0.35">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x14ac:dyDescent="0.35">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x14ac:dyDescent="0.35">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x14ac:dyDescent="0.35">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x14ac:dyDescent="0.35">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x14ac:dyDescent="0.35">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x14ac:dyDescent="0.35">
      <c r="A148" s="147"/>
      <c r="B148" s="147"/>
      <c r="C148" s="147"/>
      <c r="D148" s="532"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x14ac:dyDescent="0.35">
      <c r="A149" s="147"/>
      <c r="B149" s="147"/>
      <c r="C149" s="147"/>
      <c r="D149" s="532"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x14ac:dyDescent="0.35">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x14ac:dyDescent="0.35">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x14ac:dyDescent="0.35">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62"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62"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62"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62"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62"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62"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62"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s="290" customFormat="1"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s="290" customFormat="1"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s="290" customFormat="1"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s="290" customFormat="1"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s="290" customFormat="1"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s="290" customFormat="1"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s="290" customFormat="1"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s="290" customFormat="1"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s="290" customFormat="1"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s="290" customFormat="1"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s="290" customFormat="1"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s="290" customFormat="1"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s="290" customFormat="1"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s="290" customFormat="1"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s="290" customFormat="1"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s="290" customFormat="1"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s="290" customFormat="1"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s="290" customFormat="1"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s="290" customFormat="1"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s="290" customFormat="1"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s="290" customFormat="1"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s="290" customFormat="1"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s="290" customFormat="1"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s="290" customFormat="1"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s="290" customFormat="1"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s="290" customFormat="1"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s="290" customFormat="1"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s="290" customFormat="1"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s="290" customFormat="1"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s="290" customFormat="1"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s="290" customFormat="1"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s="290" customFormat="1"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s="290" customFormat="1"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s="290" customFormat="1"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s="290" customFormat="1"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s="290" customFormat="1"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s="290" customFormat="1"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s="290" customFormat="1"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s="290" customFormat="1"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s="290" customFormat="1"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s="290" customFormat="1"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s="290" customFormat="1"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s="290" customFormat="1"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s="290" customFormat="1"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s="290" customFormat="1"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s="290" customFormat="1"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s="290" customFormat="1"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s="290" customFormat="1"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s="290" customFormat="1"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s="290" customFormat="1"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s="290" customFormat="1"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s="290" customFormat="1"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s="290" customFormat="1"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s="290" customFormat="1"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s="290" customFormat="1"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s="290" customFormat="1"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s="290" customFormat="1"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s="290" customFormat="1"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s="290" customFormat="1"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s="290" customFormat="1"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s="290" customFormat="1"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s="290" customFormat="1"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s="290" customFormat="1"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s="290" customFormat="1"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s="290" customFormat="1"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s="290" customFormat="1"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s="290" customFormat="1"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s="290" customFormat="1"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s="290" customFormat="1"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s="290" customFormat="1"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s="290" customFormat="1"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s="290" customFormat="1"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s="290" customFormat="1"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s="290" customFormat="1"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s="290" customFormat="1"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s="290" customFormat="1"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s="290" customFormat="1"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s="290" customFormat="1"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s="290" customFormat="1"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s="290" customFormat="1"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s="290" customFormat="1"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s="290" customFormat="1"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s="290" customFormat="1"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s="290" customFormat="1"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s="290" customFormat="1"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s="290" customFormat="1"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s="290" customFormat="1"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s="290" customFormat="1"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s="290" customFormat="1"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s="290" customFormat="1"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s="290" customFormat="1"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s="290" customFormat="1"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s="290" customFormat="1"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s="290" customFormat="1"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0"/>
      <c r="AD622" s="350"/>
      <c r="AE622" s="350"/>
      <c r="AF622" s="350"/>
      <c r="AG622" s="350"/>
      <c r="AH622" s="350"/>
      <c r="AI622" s="350"/>
    </row>
    <row r="623" spans="1:35" s="290" customFormat="1" x14ac:dyDescent="0.35">
      <c r="A623" s="350"/>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0"/>
      <c r="AD623" s="350"/>
      <c r="AE623" s="350"/>
      <c r="AF623" s="350"/>
      <c r="AG623" s="350"/>
      <c r="AH623" s="350"/>
      <c r="AI623" s="350"/>
    </row>
    <row r="624" spans="1:35" s="290" customFormat="1" x14ac:dyDescent="0.35">
      <c r="A624" s="350"/>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0"/>
      <c r="AD624" s="350"/>
      <c r="AE624" s="350"/>
      <c r="AF624" s="350"/>
      <c r="AG624" s="350"/>
      <c r="AH624" s="350"/>
      <c r="AI624" s="350"/>
    </row>
    <row r="625" spans="1:35" s="290" customFormat="1" x14ac:dyDescent="0.35">
      <c r="A625" s="350"/>
      <c r="B625" s="350"/>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0"/>
      <c r="Z625" s="350"/>
      <c r="AA625" s="350"/>
      <c r="AB625" s="350"/>
      <c r="AC625" s="350"/>
      <c r="AD625" s="350"/>
      <c r="AE625" s="350"/>
      <c r="AF625" s="350"/>
      <c r="AG625" s="350"/>
      <c r="AH625" s="350"/>
      <c r="AI625" s="350"/>
    </row>
    <row r="626" spans="1:35" s="290" customFormat="1" x14ac:dyDescent="0.35">
      <c r="A626" s="350"/>
      <c r="B626" s="350"/>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0"/>
      <c r="Z626" s="350"/>
      <c r="AA626" s="350"/>
      <c r="AB626" s="350"/>
      <c r="AC626" s="350"/>
      <c r="AD626" s="350"/>
      <c r="AE626" s="350"/>
      <c r="AF626" s="350"/>
      <c r="AG626" s="350"/>
      <c r="AH626" s="350"/>
      <c r="AI626" s="350"/>
    </row>
    <row r="627" spans="1:35" s="290" customFormat="1"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s="290" customFormat="1"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s="290" customFormat="1"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s="290" customFormat="1"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s="290" customFormat="1"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s="290" customFormat="1"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s="290" customFormat="1"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s="290" customFormat="1"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s="290" customFormat="1"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s="290" customFormat="1"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s="290" customFormat="1"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s="290" customFormat="1"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s="290" customFormat="1"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s="290" customFormat="1"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s="290" customFormat="1"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s="290" customFormat="1"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s="290" customFormat="1"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s="290" customFormat="1"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s="290" customFormat="1"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s="290" customFormat="1"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s="290" customFormat="1"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s="290" customFormat="1"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s="290" customFormat="1"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s="290" customFormat="1"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s="290" customFormat="1"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s="290" customFormat="1"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s="290" customFormat="1"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s="290" customFormat="1"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s="290" customFormat="1"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s="290" customFormat="1"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s="290" customFormat="1"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s="290" customFormat="1"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s="290" customFormat="1"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s="290" customFormat="1"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s="290" customFormat="1"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s="290" customFormat="1"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s="290" customFormat="1"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s="290" customFormat="1"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s="290" customFormat="1"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s="290" customFormat="1"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s="290" customFormat="1"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s="290" customFormat="1"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s="290" customFormat="1"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s="290" customFormat="1"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s="290" customFormat="1"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s="290" customFormat="1"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s="290" customFormat="1"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s="290" customFormat="1"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s="290" customFormat="1"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s="290" customFormat="1"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s="290" customFormat="1"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s="290" customFormat="1"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s="290" customFormat="1"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s="290" customFormat="1"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s="290" customFormat="1"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s="290" customFormat="1"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s="290" customFormat="1"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s="290" customFormat="1"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s="290" customFormat="1"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s="290" customFormat="1"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s="290" customFormat="1"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s="290" customFormat="1"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s="290" customFormat="1"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s="290" customFormat="1"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s="290" customFormat="1"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s="290" customFormat="1"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s="290" customFormat="1"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s="290" customFormat="1"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s="290" customFormat="1"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s="290" customFormat="1"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s="290" customFormat="1"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s="290" customFormat="1"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s="290" customFormat="1"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s="290" customFormat="1"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s="290" customFormat="1"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s="290" customFormat="1"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s="290" customFormat="1"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s="290" customFormat="1"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s="290" customFormat="1"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s="290" customFormat="1"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s="290" customFormat="1"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s="290" customFormat="1"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s="290" customFormat="1"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s="290" customFormat="1"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s="290" customFormat="1"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s="290" customFormat="1"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s="290" customFormat="1"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s="290" customFormat="1"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s="290" customFormat="1"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s="290" customFormat="1"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s="290" customFormat="1"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s="290" customFormat="1"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s="290" customFormat="1"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s="290" customFormat="1"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s="290" customFormat="1"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s="290" customFormat="1"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s="290" customFormat="1"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s="290" customFormat="1"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s="290" customFormat="1"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s="290" customFormat="1"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s="290" customFormat="1"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s="290" customFormat="1"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s="290" customFormat="1"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s="290" customFormat="1"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s="290" customFormat="1"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s="290" customFormat="1"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s="290" customFormat="1"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s="290" customFormat="1"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s="290" customFormat="1"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s="290" customFormat="1"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s="290" customFormat="1"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s="290" customFormat="1"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s="290" customFormat="1"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s="290" customFormat="1"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s="290" customFormat="1"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s="290" customFormat="1"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s="290" customFormat="1"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s="290" customFormat="1"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s="290" customFormat="1"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s="290" customFormat="1"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s="290" customFormat="1"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s="290" customFormat="1"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s="290" customFormat="1"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s="290" customFormat="1"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s="290" customFormat="1"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s="290" customFormat="1"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s="290" customFormat="1"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s="290" customFormat="1"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s="290" customFormat="1"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s="290" customFormat="1"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s="290" customFormat="1"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s="290" customFormat="1"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s="290" customFormat="1"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s="290" customFormat="1"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s="290" customFormat="1"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s="290" customFormat="1"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s="290" customFormat="1"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s="290" customFormat="1"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s="290" customFormat="1"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s="290" customFormat="1"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s="290" customFormat="1"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s="290" customFormat="1"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s="290" customFormat="1"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s="290" customFormat="1"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s="290" customFormat="1"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s="290" customFormat="1"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s="290" customFormat="1"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s="290" customFormat="1"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s="290" customFormat="1"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s="290" customFormat="1"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s="290" customFormat="1"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s="290" customFormat="1"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s="290" customFormat="1"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s="290" customFormat="1"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s="290" customFormat="1"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s="290" customFormat="1"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s="290" customFormat="1"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s="290" customFormat="1"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s="290" customFormat="1"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s="290" customFormat="1"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s="290" customFormat="1"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s="290" customFormat="1"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s="290" customFormat="1"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s="290" customFormat="1"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s="290" customFormat="1"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s="290" customFormat="1"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s="290" customFormat="1"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s="290" customFormat="1" x14ac:dyDescent="0.35">
      <c r="A794" s="350"/>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c r="Y794" s="350"/>
      <c r="Z794" s="350"/>
      <c r="AA794" s="350"/>
      <c r="AB794" s="350"/>
      <c r="AC794" s="350"/>
      <c r="AD794" s="350"/>
      <c r="AE794" s="350"/>
      <c r="AF794" s="350"/>
      <c r="AG794" s="350"/>
      <c r="AH794" s="350"/>
      <c r="AI794" s="350"/>
    </row>
    <row r="795" spans="1:35" s="290" customFormat="1" x14ac:dyDescent="0.35">
      <c r="A795" s="350"/>
      <c r="B795" s="350"/>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c r="Y795" s="350"/>
      <c r="Z795" s="350"/>
      <c r="AA795" s="350"/>
      <c r="AB795" s="350"/>
      <c r="AC795" s="350"/>
      <c r="AD795" s="350"/>
      <c r="AE795" s="350"/>
      <c r="AF795" s="350"/>
      <c r="AG795" s="350"/>
      <c r="AH795" s="350"/>
      <c r="AI795" s="350"/>
    </row>
    <row r="796" spans="1:35" s="290" customFormat="1" x14ac:dyDescent="0.35">
      <c r="A796" s="350"/>
      <c r="B796" s="350"/>
      <c r="C796" s="350"/>
      <c r="D796" s="350"/>
      <c r="E796" s="350"/>
      <c r="F796" s="350"/>
      <c r="G796" s="350"/>
      <c r="H796" s="350"/>
      <c r="I796" s="350"/>
      <c r="J796" s="350"/>
      <c r="K796" s="350"/>
      <c r="L796" s="350"/>
      <c r="M796" s="350"/>
      <c r="N796" s="350"/>
      <c r="O796" s="350"/>
      <c r="P796" s="350"/>
      <c r="Q796" s="350"/>
      <c r="R796" s="350"/>
      <c r="S796" s="350"/>
      <c r="T796" s="350"/>
      <c r="U796" s="350"/>
      <c r="V796" s="350"/>
      <c r="W796" s="350"/>
      <c r="X796" s="350"/>
      <c r="Y796" s="350"/>
      <c r="Z796" s="350"/>
      <c r="AA796" s="350"/>
      <c r="AB796" s="350"/>
      <c r="AC796" s="350"/>
      <c r="AD796" s="350"/>
      <c r="AE796" s="350"/>
      <c r="AF796" s="350"/>
      <c r="AG796" s="350"/>
      <c r="AH796" s="350"/>
      <c r="AI796" s="350"/>
    </row>
    <row r="797" spans="1:35" s="290" customFormat="1" x14ac:dyDescent="0.35">
      <c r="C797" s="350"/>
      <c r="D797" s="350"/>
      <c r="E797" s="350"/>
      <c r="F797" s="350"/>
      <c r="G797" s="350"/>
      <c r="H797" s="350"/>
      <c r="I797" s="350"/>
      <c r="J797" s="350"/>
      <c r="K797" s="350"/>
      <c r="L797" s="350"/>
      <c r="M797" s="350"/>
      <c r="N797" s="350"/>
      <c r="O797" s="350"/>
      <c r="P797" s="350"/>
      <c r="Q797" s="350"/>
      <c r="R797" s="350"/>
      <c r="S797" s="350"/>
      <c r="T797" s="350"/>
      <c r="U797" s="350"/>
      <c r="V797" s="350"/>
      <c r="W797" s="350"/>
      <c r="X797" s="350"/>
    </row>
    <row r="798" spans="1:35" s="290" customFormat="1" x14ac:dyDescent="0.35">
      <c r="C798" s="350"/>
      <c r="D798" s="350"/>
      <c r="E798" s="350"/>
      <c r="F798" s="350"/>
      <c r="G798" s="350"/>
      <c r="H798" s="350"/>
      <c r="I798" s="350"/>
      <c r="J798" s="350"/>
      <c r="K798" s="350"/>
      <c r="L798" s="350"/>
      <c r="M798" s="350"/>
      <c r="N798" s="350"/>
      <c r="O798" s="350"/>
      <c r="P798" s="350"/>
      <c r="Q798" s="350"/>
      <c r="R798" s="350"/>
      <c r="S798" s="350"/>
      <c r="T798" s="350"/>
      <c r="U798" s="350"/>
      <c r="V798" s="350"/>
      <c r="W798" s="350"/>
      <c r="X798" s="350"/>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Z47:AR47 D19:V19 Z36:AR38 D26:V26 D15:V17 D33:V33 D22:V24 D40:V40 D29:V31 D47:V47 D36:V38 D54:V55 D43:V45 Z19:AR19 D50:V52 Z26:AR26 Z15:AR17 Z33:AR33 Z22:AR24 Z40:AR40 Z29:AR31 Z43:AR45">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H1" workbookViewId="0">
      <selection activeCell="P6" sqref="P6"/>
    </sheetView>
  </sheetViews>
  <sheetFormatPr defaultColWidth="9.19921875" defaultRowHeight="15" x14ac:dyDescent="0.35"/>
  <cols>
    <col min="1" max="1" width="4.796875" style="290" customWidth="1"/>
    <col min="2" max="2" width="14.19921875" style="290" customWidth="1"/>
    <col min="3" max="3" width="17.69921875" style="290" customWidth="1"/>
    <col min="4" max="8" width="8.296875" style="290" customWidth="1"/>
    <col min="9" max="9" width="11.69921875" style="290" customWidth="1"/>
    <col min="10" max="10" width="14.796875" style="290" customWidth="1"/>
    <col min="11" max="11" width="15.796875" style="290" bestFit="1" customWidth="1"/>
    <col min="12" max="12" width="7.5" style="290" customWidth="1"/>
    <col min="13" max="13" width="15.796875" style="290" bestFit="1" customWidth="1"/>
    <col min="14" max="34" width="6.19921875" style="290" bestFit="1" customWidth="1"/>
    <col min="35" max="39" width="6.5" style="290" bestFit="1" customWidth="1"/>
    <col min="40" max="40" width="6.796875" style="290" customWidth="1"/>
    <col min="41" max="41" width="6.5" style="290" customWidth="1"/>
    <col min="42" max="46" width="6.5" style="290" bestFit="1" customWidth="1"/>
    <col min="47" max="50" width="6.5" style="351" bestFit="1" customWidth="1"/>
    <col min="51" max="51" width="14.19921875" style="290" customWidth="1"/>
    <col min="52" max="52" width="18.296875" style="290" customWidth="1"/>
    <col min="53" max="53" width="16.796875" style="290" customWidth="1"/>
    <col min="54" max="58" width="9.19921875" style="290"/>
    <col min="59" max="121" width="9.19921875" style="208"/>
    <col min="122" max="16384" width="9.19921875" style="290"/>
  </cols>
  <sheetData>
    <row r="1" spans="1:58" x14ac:dyDescent="0.35">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x14ac:dyDescent="0.5">
      <c r="A2" s="147"/>
      <c r="B2" s="147"/>
      <c r="C2" s="352" t="s">
        <v>295</v>
      </c>
      <c r="D2" s="208"/>
      <c r="E2" s="185"/>
      <c r="F2" s="147"/>
      <c r="G2" s="147"/>
      <c r="H2" s="147"/>
      <c r="I2" s="147"/>
      <c r="J2" s="147"/>
      <c r="K2" s="147"/>
      <c r="L2" s="147"/>
      <c r="M2" s="353"/>
      <c r="N2" s="185"/>
      <c r="O2" s="147"/>
      <c r="P2" s="147"/>
      <c r="Q2" s="147"/>
      <c r="R2" s="147"/>
      <c r="S2" s="147"/>
      <c r="T2" s="147"/>
      <c r="U2" s="147"/>
      <c r="V2" s="147"/>
      <c r="W2" s="147"/>
      <c r="X2" s="147"/>
      <c r="Y2" s="147"/>
      <c r="Z2" s="147"/>
      <c r="AA2" s="147"/>
      <c r="AB2" s="147"/>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185"/>
      <c r="BA2" s="185"/>
      <c r="BB2" s="185"/>
      <c r="BC2" s="185"/>
      <c r="BD2" s="185"/>
      <c r="BE2" s="185"/>
      <c r="BF2" s="185"/>
    </row>
    <row r="3" spans="1:58" ht="29.25" customHeight="1" x14ac:dyDescent="0.4">
      <c r="A3" s="147"/>
      <c r="B3" s="384"/>
      <c r="C3" s="565" t="s">
        <v>359</v>
      </c>
      <c r="D3" s="355"/>
      <c r="E3" s="147"/>
      <c r="F3" s="147"/>
      <c r="G3" s="147"/>
      <c r="H3" s="147"/>
      <c r="I3" s="147"/>
      <c r="J3" s="565" t="s">
        <v>357</v>
      </c>
      <c r="K3" s="384"/>
      <c r="L3" s="208"/>
      <c r="M3" s="565" t="s">
        <v>356</v>
      </c>
      <c r="N3" s="208"/>
      <c r="O3" s="147"/>
      <c r="P3" s="147"/>
      <c r="Q3" s="147"/>
      <c r="R3" s="147"/>
      <c r="S3" s="147"/>
      <c r="T3" s="205"/>
      <c r="U3" s="208"/>
      <c r="V3" s="208"/>
      <c r="W3" s="208"/>
      <c r="X3" s="208"/>
      <c r="Y3" s="208"/>
      <c r="Z3" s="208"/>
      <c r="AA3" s="208"/>
      <c r="AB3" s="205"/>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185"/>
      <c r="BA3" s="185"/>
      <c r="BB3" s="185"/>
      <c r="BC3" s="185"/>
      <c r="BD3" s="185"/>
      <c r="BE3" s="185"/>
      <c r="BF3" s="185"/>
    </row>
    <row r="4" spans="1:58" ht="24.75" customHeight="1" thickBot="1" x14ac:dyDescent="0.4">
      <c r="A4" s="147"/>
      <c r="B4" s="354"/>
      <c r="C4" s="208"/>
      <c r="D4" s="667" t="s">
        <v>358</v>
      </c>
      <c r="E4" s="668"/>
      <c r="F4" s="668"/>
      <c r="G4" s="668"/>
      <c r="H4" s="669"/>
      <c r="I4" s="147"/>
      <c r="J4" s="208"/>
      <c r="K4" s="564"/>
      <c r="L4" s="208"/>
      <c r="M4" s="571"/>
      <c r="N4" s="667" t="s">
        <v>360</v>
      </c>
      <c r="O4" s="668"/>
      <c r="P4" s="668"/>
      <c r="Q4" s="668"/>
      <c r="R4" s="668"/>
      <c r="S4" s="668"/>
      <c r="T4" s="668"/>
      <c r="U4" s="668"/>
      <c r="V4" s="668"/>
      <c r="W4" s="668"/>
      <c r="X4" s="668"/>
      <c r="Y4" s="668"/>
      <c r="Z4" s="668"/>
      <c r="AA4" s="668"/>
      <c r="AB4" s="668"/>
      <c r="AC4" s="668"/>
      <c r="AD4" s="668"/>
      <c r="AE4" s="668"/>
      <c r="AF4" s="669"/>
      <c r="AG4" s="384"/>
      <c r="AH4" s="384"/>
      <c r="AI4" s="384"/>
      <c r="AJ4" s="384"/>
      <c r="AK4" s="384"/>
      <c r="AL4" s="384"/>
      <c r="AM4" s="384"/>
      <c r="AN4" s="384"/>
      <c r="AO4" s="384"/>
      <c r="AP4" s="384"/>
      <c r="AQ4" s="384"/>
      <c r="AR4" s="384"/>
      <c r="AS4" s="384"/>
      <c r="AT4" s="384"/>
      <c r="AU4" s="384"/>
      <c r="AV4" s="384"/>
      <c r="AW4" s="384"/>
      <c r="AX4" s="384"/>
      <c r="AY4" s="384"/>
      <c r="AZ4" s="185"/>
      <c r="BA4" s="185"/>
      <c r="BB4" s="185"/>
      <c r="BC4" s="185"/>
      <c r="BD4" s="185"/>
      <c r="BE4" s="185"/>
      <c r="BF4" s="185"/>
    </row>
    <row r="5" spans="1:58" ht="31.95" customHeight="1" thickBot="1" x14ac:dyDescent="0.4">
      <c r="A5" s="149"/>
      <c r="B5" s="149"/>
      <c r="C5" s="573" t="s">
        <v>306</v>
      </c>
      <c r="D5" s="574">
        <v>20</v>
      </c>
      <c r="E5" s="574">
        <v>30</v>
      </c>
      <c r="F5" s="574">
        <v>40</v>
      </c>
      <c r="G5" s="574">
        <v>50</v>
      </c>
      <c r="H5" s="575">
        <v>80</v>
      </c>
      <c r="I5" s="147"/>
      <c r="J5" s="570" t="s">
        <v>306</v>
      </c>
      <c r="K5" s="570" t="s">
        <v>355</v>
      </c>
      <c r="L5" s="208"/>
      <c r="M5" s="573" t="s">
        <v>355</v>
      </c>
      <c r="N5" s="605">
        <v>2014</v>
      </c>
      <c r="O5" s="605">
        <v>2016</v>
      </c>
      <c r="P5" s="605">
        <v>2018</v>
      </c>
      <c r="Q5" s="605">
        <v>2020</v>
      </c>
      <c r="R5" s="605">
        <v>2022</v>
      </c>
      <c r="S5" s="605">
        <v>2024</v>
      </c>
      <c r="T5" s="605">
        <v>2026</v>
      </c>
      <c r="U5" s="605">
        <v>2028</v>
      </c>
      <c r="V5" s="605">
        <v>2030</v>
      </c>
      <c r="W5" s="605">
        <v>2032</v>
      </c>
      <c r="X5" s="605">
        <v>2034</v>
      </c>
      <c r="Y5" s="605">
        <v>2036</v>
      </c>
      <c r="Z5" s="605">
        <v>2038</v>
      </c>
      <c r="AA5" s="605">
        <v>2040</v>
      </c>
      <c r="AB5" s="605">
        <v>2042</v>
      </c>
      <c r="AC5" s="605">
        <v>2044</v>
      </c>
      <c r="AD5" s="605">
        <v>2046</v>
      </c>
      <c r="AE5" s="605">
        <v>2048</v>
      </c>
      <c r="AF5" s="606">
        <v>2050</v>
      </c>
      <c r="AG5" s="384"/>
      <c r="AH5" s="384"/>
      <c r="AI5" s="384"/>
      <c r="AJ5" s="384"/>
      <c r="AK5" s="384"/>
      <c r="AL5" s="384"/>
      <c r="AM5" s="384"/>
      <c r="AN5" s="384"/>
      <c r="AO5" s="384"/>
      <c r="AP5" s="384"/>
      <c r="AQ5" s="384"/>
      <c r="AR5" s="384"/>
      <c r="AS5" s="384"/>
      <c r="AT5" s="384"/>
      <c r="AU5" s="384"/>
      <c r="AV5" s="384"/>
      <c r="AW5" s="384"/>
      <c r="AX5" s="384"/>
      <c r="AY5" s="384"/>
      <c r="AZ5" s="147"/>
      <c r="BA5" s="147"/>
      <c r="BB5" s="147"/>
      <c r="BC5" s="185"/>
      <c r="BD5" s="185"/>
      <c r="BE5" s="185"/>
      <c r="BF5" s="185"/>
    </row>
    <row r="6" spans="1:58" ht="16.2" x14ac:dyDescent="0.35">
      <c r="A6" s="149"/>
      <c r="B6"/>
      <c r="C6" s="576">
        <v>2.5</v>
      </c>
      <c r="D6" s="320" t="b">
        <v>1</v>
      </c>
      <c r="E6" s="320" t="b">
        <v>1</v>
      </c>
      <c r="F6" s="320" t="b">
        <v>1</v>
      </c>
      <c r="G6" s="320" t="b">
        <v>0</v>
      </c>
      <c r="H6" s="577" t="b">
        <v>0</v>
      </c>
      <c r="I6" s="384"/>
      <c r="J6" s="586">
        <f t="shared" ref="J6:J16" si="0">C6</f>
        <v>2.5</v>
      </c>
      <c r="K6" s="568" t="s">
        <v>351</v>
      </c>
      <c r="L6" s="208"/>
      <c r="M6" s="610">
        <f>C6</f>
        <v>2.5</v>
      </c>
      <c r="N6" s="608">
        <v>0</v>
      </c>
      <c r="O6" s="608">
        <f>$AF6/18</f>
        <v>1.3888888888888888E-2</v>
      </c>
      <c r="P6" s="608">
        <f>O6+($AF6/18)</f>
        <v>2.7777777777777776E-2</v>
      </c>
      <c r="Q6" s="608">
        <f t="shared" ref="Q6:AD6" si="1">P6+($AF6/18)</f>
        <v>4.1666666666666664E-2</v>
      </c>
      <c r="R6" s="608">
        <f t="shared" si="1"/>
        <v>5.5555555555555552E-2</v>
      </c>
      <c r="S6" s="608">
        <f t="shared" si="1"/>
        <v>6.9444444444444448E-2</v>
      </c>
      <c r="T6" s="608">
        <f t="shared" si="1"/>
        <v>8.3333333333333343E-2</v>
      </c>
      <c r="U6" s="608">
        <f t="shared" si="1"/>
        <v>9.7222222222222238E-2</v>
      </c>
      <c r="V6" s="608">
        <f t="shared" si="1"/>
        <v>0.11111111111111113</v>
      </c>
      <c r="W6" s="608">
        <f t="shared" si="1"/>
        <v>0.12500000000000003</v>
      </c>
      <c r="X6" s="608">
        <f t="shared" si="1"/>
        <v>0.13888888888888892</v>
      </c>
      <c r="Y6" s="608">
        <f t="shared" si="1"/>
        <v>0.15277777777777782</v>
      </c>
      <c r="Z6" s="608">
        <f t="shared" si="1"/>
        <v>0.16666666666666671</v>
      </c>
      <c r="AA6" s="608">
        <f t="shared" si="1"/>
        <v>0.18055555555555561</v>
      </c>
      <c r="AB6" s="608">
        <f t="shared" si="1"/>
        <v>0.1944444444444445</v>
      </c>
      <c r="AC6" s="608">
        <f t="shared" si="1"/>
        <v>0.2083333333333334</v>
      </c>
      <c r="AD6" s="608">
        <f t="shared" si="1"/>
        <v>0.22222222222222229</v>
      </c>
      <c r="AE6" s="608">
        <f>AD6+($AF6/18)</f>
        <v>0.23611111111111119</v>
      </c>
      <c r="AF6" s="608">
        <v>0.25</v>
      </c>
      <c r="AG6" s="384"/>
      <c r="AH6" s="384"/>
      <c r="AI6" s="384"/>
      <c r="AJ6" s="384"/>
      <c r="AK6" s="384"/>
      <c r="AL6" s="384"/>
      <c r="AM6" s="384"/>
      <c r="AN6" s="384"/>
      <c r="AO6" s="384"/>
      <c r="AP6" s="384"/>
      <c r="AQ6" s="384"/>
      <c r="AR6" s="384"/>
      <c r="AS6" s="384"/>
      <c r="AT6" s="384"/>
      <c r="AU6" s="384"/>
      <c r="AV6" s="384"/>
      <c r="AW6" s="384"/>
      <c r="AX6" s="384"/>
      <c r="AY6" s="384"/>
      <c r="AZ6" s="147"/>
      <c r="BA6" s="147"/>
      <c r="BB6" s="147"/>
      <c r="BC6" s="185"/>
      <c r="BD6" s="185"/>
      <c r="BE6" s="185"/>
      <c r="BF6" s="185"/>
    </row>
    <row r="7" spans="1:58" ht="16.2" x14ac:dyDescent="0.35">
      <c r="A7" s="149"/>
      <c r="B7" s="384"/>
      <c r="C7" s="576">
        <v>5</v>
      </c>
      <c r="D7" s="572" t="b">
        <v>0</v>
      </c>
      <c r="E7" s="572" t="b">
        <v>1</v>
      </c>
      <c r="F7" s="572" t="b">
        <v>1</v>
      </c>
      <c r="G7" s="572" t="b">
        <v>0</v>
      </c>
      <c r="H7" s="578" t="b">
        <v>0</v>
      </c>
      <c r="I7" s="384"/>
      <c r="J7" s="587">
        <f t="shared" si="0"/>
        <v>5</v>
      </c>
      <c r="K7" s="568" t="s">
        <v>351</v>
      </c>
      <c r="L7" s="208"/>
      <c r="M7" s="587">
        <f t="shared" ref="M7:M16" si="2">C7</f>
        <v>5</v>
      </c>
      <c r="N7" s="608">
        <v>0</v>
      </c>
      <c r="O7" s="608">
        <f t="shared" ref="O7:AE7" si="3">N7+($AF7/18)</f>
        <v>1.3888888888888888E-2</v>
      </c>
      <c r="P7" s="608">
        <f t="shared" si="3"/>
        <v>2.7777777777777776E-2</v>
      </c>
      <c r="Q7" s="608">
        <f t="shared" si="3"/>
        <v>4.1666666666666664E-2</v>
      </c>
      <c r="R7" s="608">
        <f t="shared" si="3"/>
        <v>5.5555555555555552E-2</v>
      </c>
      <c r="S7" s="608">
        <f t="shared" si="3"/>
        <v>6.9444444444444448E-2</v>
      </c>
      <c r="T7" s="608">
        <f t="shared" si="3"/>
        <v>8.3333333333333343E-2</v>
      </c>
      <c r="U7" s="608">
        <f t="shared" si="3"/>
        <v>9.7222222222222238E-2</v>
      </c>
      <c r="V7" s="608">
        <f t="shared" si="3"/>
        <v>0.11111111111111113</v>
      </c>
      <c r="W7" s="608">
        <f t="shared" si="3"/>
        <v>0.12500000000000003</v>
      </c>
      <c r="X7" s="608">
        <f t="shared" si="3"/>
        <v>0.13888888888888892</v>
      </c>
      <c r="Y7" s="608">
        <f t="shared" si="3"/>
        <v>0.15277777777777782</v>
      </c>
      <c r="Z7" s="608">
        <f t="shared" si="3"/>
        <v>0.16666666666666671</v>
      </c>
      <c r="AA7" s="608">
        <f t="shared" si="3"/>
        <v>0.18055555555555561</v>
      </c>
      <c r="AB7" s="608">
        <f t="shared" si="3"/>
        <v>0.1944444444444445</v>
      </c>
      <c r="AC7" s="608">
        <f t="shared" si="3"/>
        <v>0.2083333333333334</v>
      </c>
      <c r="AD7" s="608">
        <f t="shared" si="3"/>
        <v>0.22222222222222229</v>
      </c>
      <c r="AE7" s="608">
        <f t="shared" si="3"/>
        <v>0.23611111111111119</v>
      </c>
      <c r="AF7" s="608">
        <v>0.25</v>
      </c>
      <c r="AG7" s="384"/>
      <c r="AH7" s="384"/>
      <c r="AI7" s="384"/>
      <c r="AJ7" s="384"/>
      <c r="AK7" s="384"/>
      <c r="AL7" s="384"/>
      <c r="AM7" s="384"/>
      <c r="AN7" s="384"/>
      <c r="AO7" s="384"/>
      <c r="AP7" s="384"/>
      <c r="AQ7" s="384"/>
      <c r="AR7" s="384"/>
      <c r="AS7" s="384"/>
      <c r="AT7" s="384"/>
      <c r="AU7" s="384"/>
      <c r="AV7" s="384"/>
      <c r="AW7" s="384"/>
      <c r="AX7" s="384"/>
      <c r="AY7" s="384"/>
      <c r="AZ7" s="147"/>
      <c r="BA7" s="147"/>
      <c r="BB7" s="147"/>
      <c r="BC7" s="185"/>
      <c r="BD7" s="185"/>
      <c r="BE7" s="185"/>
      <c r="BF7" s="185"/>
    </row>
    <row r="8" spans="1:58" ht="16.2" x14ac:dyDescent="0.35">
      <c r="A8" s="149"/>
      <c r="B8" s="384"/>
      <c r="C8" s="576">
        <v>10</v>
      </c>
      <c r="D8" s="572" t="b">
        <v>0</v>
      </c>
      <c r="E8" s="572" t="b">
        <v>1</v>
      </c>
      <c r="F8" s="572" t="b">
        <v>1</v>
      </c>
      <c r="G8" s="572" t="b">
        <v>0</v>
      </c>
      <c r="H8" s="578" t="b">
        <v>0</v>
      </c>
      <c r="I8" s="384"/>
      <c r="J8" s="587">
        <f t="shared" si="0"/>
        <v>10</v>
      </c>
      <c r="K8" s="568" t="s">
        <v>351</v>
      </c>
      <c r="L8" s="208"/>
      <c r="M8" s="587">
        <f t="shared" si="2"/>
        <v>10</v>
      </c>
      <c r="N8" s="608">
        <v>0</v>
      </c>
      <c r="O8" s="608">
        <f t="shared" ref="O8:AE8" si="4">N8+($AF8/18)</f>
        <v>1.3888888888888888E-2</v>
      </c>
      <c r="P8" s="608">
        <f t="shared" si="4"/>
        <v>2.7777777777777776E-2</v>
      </c>
      <c r="Q8" s="608">
        <f t="shared" si="4"/>
        <v>4.1666666666666664E-2</v>
      </c>
      <c r="R8" s="608">
        <f t="shared" si="4"/>
        <v>5.5555555555555552E-2</v>
      </c>
      <c r="S8" s="608">
        <f t="shared" si="4"/>
        <v>6.9444444444444448E-2</v>
      </c>
      <c r="T8" s="608">
        <f t="shared" si="4"/>
        <v>8.3333333333333343E-2</v>
      </c>
      <c r="U8" s="608">
        <f t="shared" si="4"/>
        <v>9.7222222222222238E-2</v>
      </c>
      <c r="V8" s="608">
        <f t="shared" si="4"/>
        <v>0.11111111111111113</v>
      </c>
      <c r="W8" s="608">
        <f t="shared" si="4"/>
        <v>0.12500000000000003</v>
      </c>
      <c r="X8" s="608">
        <f t="shared" si="4"/>
        <v>0.13888888888888892</v>
      </c>
      <c r="Y8" s="608">
        <f t="shared" si="4"/>
        <v>0.15277777777777782</v>
      </c>
      <c r="Z8" s="608">
        <f t="shared" si="4"/>
        <v>0.16666666666666671</v>
      </c>
      <c r="AA8" s="608">
        <f t="shared" si="4"/>
        <v>0.18055555555555561</v>
      </c>
      <c r="AB8" s="608">
        <f t="shared" si="4"/>
        <v>0.1944444444444445</v>
      </c>
      <c r="AC8" s="608">
        <f t="shared" si="4"/>
        <v>0.2083333333333334</v>
      </c>
      <c r="AD8" s="608">
        <f t="shared" si="4"/>
        <v>0.22222222222222229</v>
      </c>
      <c r="AE8" s="608">
        <f t="shared" si="4"/>
        <v>0.23611111111111119</v>
      </c>
      <c r="AF8" s="608">
        <v>0.25</v>
      </c>
      <c r="AG8" s="384"/>
      <c r="AH8" s="384"/>
      <c r="AI8" s="384"/>
      <c r="AJ8" s="384"/>
      <c r="AK8" s="384"/>
      <c r="AL8" s="384"/>
      <c r="AM8" s="384"/>
      <c r="AN8" s="384"/>
      <c r="AO8" s="384"/>
      <c r="AP8" s="384"/>
      <c r="AQ8" s="384"/>
      <c r="AR8" s="384"/>
      <c r="AS8" s="384"/>
      <c r="AT8" s="384"/>
      <c r="AU8" s="384"/>
      <c r="AV8" s="384"/>
      <c r="AW8" s="384"/>
      <c r="AX8" s="384"/>
      <c r="AY8" s="384"/>
      <c r="AZ8" s="147"/>
      <c r="BA8" s="147"/>
      <c r="BB8" s="147"/>
      <c r="BC8" s="185"/>
      <c r="BD8" s="185"/>
      <c r="BE8" s="185"/>
      <c r="BF8" s="185"/>
    </row>
    <row r="9" spans="1:58" ht="16.2" x14ac:dyDescent="0.35">
      <c r="A9" s="149"/>
      <c r="B9" s="384"/>
      <c r="C9" s="576">
        <v>20</v>
      </c>
      <c r="D9" s="572" t="b">
        <v>0</v>
      </c>
      <c r="E9" s="572" t="b">
        <v>1</v>
      </c>
      <c r="F9" s="572" t="b">
        <v>1</v>
      </c>
      <c r="G9" s="572" t="b">
        <v>1</v>
      </c>
      <c r="H9" s="578" t="b">
        <v>0</v>
      </c>
      <c r="I9" s="384"/>
      <c r="J9" s="587">
        <f t="shared" si="0"/>
        <v>20</v>
      </c>
      <c r="K9" s="568" t="s">
        <v>351</v>
      </c>
      <c r="L9" s="208"/>
      <c r="M9" s="587">
        <f t="shared" si="2"/>
        <v>20</v>
      </c>
      <c r="N9" s="608">
        <v>0</v>
      </c>
      <c r="O9" s="608">
        <f t="shared" ref="O9:AE9" si="5">N9+($AF9/18)</f>
        <v>1.3888888888888888E-2</v>
      </c>
      <c r="P9" s="608">
        <f t="shared" si="5"/>
        <v>2.7777777777777776E-2</v>
      </c>
      <c r="Q9" s="608">
        <f t="shared" si="5"/>
        <v>4.1666666666666664E-2</v>
      </c>
      <c r="R9" s="608">
        <f t="shared" si="5"/>
        <v>5.5555555555555552E-2</v>
      </c>
      <c r="S9" s="608">
        <f t="shared" si="5"/>
        <v>6.9444444444444448E-2</v>
      </c>
      <c r="T9" s="608">
        <f t="shared" si="5"/>
        <v>8.3333333333333343E-2</v>
      </c>
      <c r="U9" s="608">
        <f t="shared" si="5"/>
        <v>9.7222222222222238E-2</v>
      </c>
      <c r="V9" s="608">
        <f t="shared" si="5"/>
        <v>0.11111111111111113</v>
      </c>
      <c r="W9" s="608">
        <f t="shared" si="5"/>
        <v>0.12500000000000003</v>
      </c>
      <c r="X9" s="608">
        <f t="shared" si="5"/>
        <v>0.13888888888888892</v>
      </c>
      <c r="Y9" s="608">
        <f t="shared" si="5"/>
        <v>0.15277777777777782</v>
      </c>
      <c r="Z9" s="608">
        <f t="shared" si="5"/>
        <v>0.16666666666666671</v>
      </c>
      <c r="AA9" s="608">
        <f t="shared" si="5"/>
        <v>0.18055555555555561</v>
      </c>
      <c r="AB9" s="608">
        <f t="shared" si="5"/>
        <v>0.1944444444444445</v>
      </c>
      <c r="AC9" s="608">
        <f t="shared" si="5"/>
        <v>0.2083333333333334</v>
      </c>
      <c r="AD9" s="608">
        <f t="shared" si="5"/>
        <v>0.22222222222222229</v>
      </c>
      <c r="AE9" s="608">
        <f t="shared" si="5"/>
        <v>0.23611111111111119</v>
      </c>
      <c r="AF9" s="608">
        <v>0.25</v>
      </c>
      <c r="AG9" s="384"/>
      <c r="AH9" s="384"/>
      <c r="AI9" s="384"/>
      <c r="AJ9" s="384"/>
      <c r="AK9" s="384"/>
      <c r="AL9" s="384"/>
      <c r="AM9" s="384"/>
      <c r="AN9" s="384"/>
      <c r="AO9" s="384"/>
      <c r="AP9" s="384"/>
      <c r="AQ9" s="384"/>
      <c r="AR9" s="384"/>
      <c r="AS9" s="384"/>
      <c r="AT9" s="384"/>
      <c r="AU9" s="384"/>
      <c r="AV9" s="384"/>
      <c r="AW9" s="384"/>
      <c r="AX9" s="384"/>
      <c r="AY9" s="384"/>
      <c r="AZ9" s="147"/>
      <c r="BA9" s="147"/>
      <c r="BB9" s="147"/>
      <c r="BC9" s="185"/>
      <c r="BD9" s="185"/>
      <c r="BE9" s="185"/>
      <c r="BF9" s="185"/>
    </row>
    <row r="10" spans="1:58" ht="16.2" x14ac:dyDescent="0.35">
      <c r="A10" s="149"/>
      <c r="B10" s="384"/>
      <c r="C10" s="576">
        <v>50</v>
      </c>
      <c r="D10" s="572" t="b">
        <v>0</v>
      </c>
      <c r="E10" s="572" t="b">
        <v>1</v>
      </c>
      <c r="F10" s="572" t="b">
        <v>1</v>
      </c>
      <c r="G10" s="572" t="b">
        <v>1</v>
      </c>
      <c r="H10" s="578" t="b">
        <v>0</v>
      </c>
      <c r="I10" s="384"/>
      <c r="J10" s="587">
        <f t="shared" si="0"/>
        <v>50</v>
      </c>
      <c r="K10" s="568" t="s">
        <v>352</v>
      </c>
      <c r="L10" s="208"/>
      <c r="M10" s="587">
        <f t="shared" si="2"/>
        <v>50</v>
      </c>
      <c r="N10" s="608">
        <v>0</v>
      </c>
      <c r="O10" s="608">
        <f t="shared" ref="O10:AE10" si="6">N10+($AF10/18)</f>
        <v>1.3888888888888888E-2</v>
      </c>
      <c r="P10" s="608">
        <f t="shared" si="6"/>
        <v>2.7777777777777776E-2</v>
      </c>
      <c r="Q10" s="608">
        <f t="shared" si="6"/>
        <v>4.1666666666666664E-2</v>
      </c>
      <c r="R10" s="608">
        <f t="shared" si="6"/>
        <v>5.5555555555555552E-2</v>
      </c>
      <c r="S10" s="608">
        <f t="shared" si="6"/>
        <v>6.9444444444444448E-2</v>
      </c>
      <c r="T10" s="608">
        <f t="shared" si="6"/>
        <v>8.3333333333333343E-2</v>
      </c>
      <c r="U10" s="608">
        <f t="shared" si="6"/>
        <v>9.7222222222222238E-2</v>
      </c>
      <c r="V10" s="608">
        <f t="shared" si="6"/>
        <v>0.11111111111111113</v>
      </c>
      <c r="W10" s="608">
        <f t="shared" si="6"/>
        <v>0.12500000000000003</v>
      </c>
      <c r="X10" s="608">
        <f t="shared" si="6"/>
        <v>0.13888888888888892</v>
      </c>
      <c r="Y10" s="608">
        <f t="shared" si="6"/>
        <v>0.15277777777777782</v>
      </c>
      <c r="Z10" s="608">
        <f t="shared" si="6"/>
        <v>0.16666666666666671</v>
      </c>
      <c r="AA10" s="608">
        <f t="shared" si="6"/>
        <v>0.18055555555555561</v>
      </c>
      <c r="AB10" s="608">
        <f t="shared" si="6"/>
        <v>0.1944444444444445</v>
      </c>
      <c r="AC10" s="608">
        <f t="shared" si="6"/>
        <v>0.2083333333333334</v>
      </c>
      <c r="AD10" s="608">
        <f t="shared" si="6"/>
        <v>0.22222222222222229</v>
      </c>
      <c r="AE10" s="608">
        <f t="shared" si="6"/>
        <v>0.23611111111111119</v>
      </c>
      <c r="AF10" s="608">
        <v>0.25</v>
      </c>
      <c r="AG10" s="384"/>
      <c r="AH10" s="384"/>
      <c r="AI10" s="384"/>
      <c r="AJ10" s="384"/>
      <c r="AK10" s="384"/>
      <c r="AL10" s="384"/>
      <c r="AM10" s="384"/>
      <c r="AN10" s="384"/>
      <c r="AO10" s="384"/>
      <c r="AP10" s="384"/>
      <c r="AQ10" s="384"/>
      <c r="AR10" s="384"/>
      <c r="AS10" s="384"/>
      <c r="AT10" s="384"/>
      <c r="AU10" s="384"/>
      <c r="AV10" s="384"/>
      <c r="AW10" s="384"/>
      <c r="AX10" s="384"/>
      <c r="AY10" s="384"/>
      <c r="AZ10" s="147"/>
      <c r="BA10" s="147"/>
      <c r="BB10" s="147"/>
      <c r="BC10" s="185"/>
      <c r="BD10" s="185"/>
      <c r="BE10" s="185"/>
      <c r="BF10" s="185"/>
    </row>
    <row r="11" spans="1:58" ht="16.2" x14ac:dyDescent="0.35">
      <c r="A11" s="149"/>
      <c r="B11" s="384"/>
      <c r="C11" s="576">
        <v>100</v>
      </c>
      <c r="D11" s="572" t="b">
        <v>0</v>
      </c>
      <c r="E11" s="572" t="b">
        <v>0</v>
      </c>
      <c r="F11" s="572" t="b">
        <v>1</v>
      </c>
      <c r="G11" s="572" t="b">
        <v>1</v>
      </c>
      <c r="H11" s="578" t="b">
        <v>0</v>
      </c>
      <c r="I11" s="384"/>
      <c r="J11" s="587">
        <f t="shared" si="0"/>
        <v>100</v>
      </c>
      <c r="K11" s="568" t="s">
        <v>352</v>
      </c>
      <c r="L11" s="208"/>
      <c r="M11" s="587">
        <f t="shared" si="2"/>
        <v>100</v>
      </c>
      <c r="N11" s="608">
        <v>0</v>
      </c>
      <c r="O11" s="608">
        <f t="shared" ref="O11:AE11" si="7">N11+($AF11/18)</f>
        <v>1.3888888888888888E-2</v>
      </c>
      <c r="P11" s="608">
        <f t="shared" si="7"/>
        <v>2.7777777777777776E-2</v>
      </c>
      <c r="Q11" s="608">
        <f t="shared" si="7"/>
        <v>4.1666666666666664E-2</v>
      </c>
      <c r="R11" s="608">
        <f t="shared" si="7"/>
        <v>5.5555555555555552E-2</v>
      </c>
      <c r="S11" s="608">
        <f t="shared" si="7"/>
        <v>6.9444444444444448E-2</v>
      </c>
      <c r="T11" s="608">
        <f t="shared" si="7"/>
        <v>8.3333333333333343E-2</v>
      </c>
      <c r="U11" s="608">
        <f t="shared" si="7"/>
        <v>9.7222222222222238E-2</v>
      </c>
      <c r="V11" s="608">
        <f t="shared" si="7"/>
        <v>0.11111111111111113</v>
      </c>
      <c r="W11" s="608">
        <f t="shared" si="7"/>
        <v>0.12500000000000003</v>
      </c>
      <c r="X11" s="608">
        <f t="shared" si="7"/>
        <v>0.13888888888888892</v>
      </c>
      <c r="Y11" s="608">
        <f t="shared" si="7"/>
        <v>0.15277777777777782</v>
      </c>
      <c r="Z11" s="608">
        <f t="shared" si="7"/>
        <v>0.16666666666666671</v>
      </c>
      <c r="AA11" s="608">
        <f t="shared" si="7"/>
        <v>0.18055555555555561</v>
      </c>
      <c r="AB11" s="608">
        <f t="shared" si="7"/>
        <v>0.1944444444444445</v>
      </c>
      <c r="AC11" s="608">
        <f t="shared" si="7"/>
        <v>0.2083333333333334</v>
      </c>
      <c r="AD11" s="608">
        <f t="shared" si="7"/>
        <v>0.22222222222222229</v>
      </c>
      <c r="AE11" s="608">
        <f t="shared" si="7"/>
        <v>0.23611111111111119</v>
      </c>
      <c r="AF11" s="608">
        <v>0.25</v>
      </c>
      <c r="AG11" s="384"/>
      <c r="AH11" s="384"/>
      <c r="AI11" s="384"/>
      <c r="AJ11" s="384"/>
      <c r="AK11" s="384"/>
      <c r="AL11" s="384"/>
      <c r="AM11" s="384"/>
      <c r="AN11" s="384"/>
      <c r="AO11" s="384"/>
      <c r="AP11" s="384"/>
      <c r="AQ11" s="384"/>
      <c r="AR11" s="384"/>
      <c r="AS11" s="384"/>
      <c r="AT11" s="384"/>
      <c r="AU11" s="384"/>
      <c r="AV11" s="384"/>
      <c r="AW11" s="384"/>
      <c r="AX11" s="384"/>
      <c r="AY11" s="384"/>
      <c r="AZ11" s="147"/>
      <c r="BA11" s="147"/>
      <c r="BB11" s="147"/>
      <c r="BC11" s="185"/>
      <c r="BD11" s="185"/>
      <c r="BE11" s="185"/>
      <c r="BF11" s="185"/>
    </row>
    <row r="12" spans="1:58" ht="16.2" x14ac:dyDescent="0.35">
      <c r="A12" s="149"/>
      <c r="B12" s="384"/>
      <c r="C12" s="576">
        <v>250</v>
      </c>
      <c r="D12" s="572" t="b">
        <v>0</v>
      </c>
      <c r="E12" s="572" t="b">
        <v>0</v>
      </c>
      <c r="F12" s="572" t="b">
        <v>0</v>
      </c>
      <c r="G12" s="572" t="b">
        <v>1</v>
      </c>
      <c r="H12" s="578" t="b">
        <v>0</v>
      </c>
      <c r="I12" s="384"/>
      <c r="J12" s="587">
        <f t="shared" si="0"/>
        <v>250</v>
      </c>
      <c r="K12" s="568" t="s">
        <v>353</v>
      </c>
      <c r="L12" s="208"/>
      <c r="M12" s="587">
        <f t="shared" si="2"/>
        <v>250</v>
      </c>
      <c r="N12" s="608">
        <v>0</v>
      </c>
      <c r="O12" s="608">
        <f t="shared" ref="O12:AE12" si="8">N12+($AF12/18)</f>
        <v>1.3888888888888888E-2</v>
      </c>
      <c r="P12" s="608">
        <f t="shared" si="8"/>
        <v>2.7777777777777776E-2</v>
      </c>
      <c r="Q12" s="608">
        <f t="shared" si="8"/>
        <v>4.1666666666666664E-2</v>
      </c>
      <c r="R12" s="608">
        <f t="shared" si="8"/>
        <v>5.5555555555555552E-2</v>
      </c>
      <c r="S12" s="608">
        <f t="shared" si="8"/>
        <v>6.9444444444444448E-2</v>
      </c>
      <c r="T12" s="608">
        <f t="shared" si="8"/>
        <v>8.3333333333333343E-2</v>
      </c>
      <c r="U12" s="608">
        <f t="shared" si="8"/>
        <v>9.7222222222222238E-2</v>
      </c>
      <c r="V12" s="608">
        <f t="shared" si="8"/>
        <v>0.11111111111111113</v>
      </c>
      <c r="W12" s="608">
        <f t="shared" si="8"/>
        <v>0.12500000000000003</v>
      </c>
      <c r="X12" s="608">
        <f t="shared" si="8"/>
        <v>0.13888888888888892</v>
      </c>
      <c r="Y12" s="608">
        <f t="shared" si="8"/>
        <v>0.15277777777777782</v>
      </c>
      <c r="Z12" s="608">
        <f t="shared" si="8"/>
        <v>0.16666666666666671</v>
      </c>
      <c r="AA12" s="608">
        <f t="shared" si="8"/>
        <v>0.18055555555555561</v>
      </c>
      <c r="AB12" s="608">
        <f t="shared" si="8"/>
        <v>0.1944444444444445</v>
      </c>
      <c r="AC12" s="608">
        <f t="shared" si="8"/>
        <v>0.2083333333333334</v>
      </c>
      <c r="AD12" s="608">
        <f t="shared" si="8"/>
        <v>0.22222222222222229</v>
      </c>
      <c r="AE12" s="608">
        <f t="shared" si="8"/>
        <v>0.23611111111111119</v>
      </c>
      <c r="AF12" s="608">
        <v>0.25</v>
      </c>
      <c r="AG12" s="384"/>
      <c r="AH12" s="384"/>
      <c r="AI12" s="384"/>
      <c r="AJ12" s="384"/>
      <c r="AK12" s="384"/>
      <c r="AL12" s="384"/>
      <c r="AM12" s="384"/>
      <c r="AN12" s="384"/>
      <c r="AO12" s="384"/>
      <c r="AP12" s="384"/>
      <c r="AQ12" s="384"/>
      <c r="AR12" s="384"/>
      <c r="AS12" s="384"/>
      <c r="AT12" s="384"/>
      <c r="AU12" s="384"/>
      <c r="AV12" s="384"/>
      <c r="AW12" s="384"/>
      <c r="AX12" s="384"/>
      <c r="AY12" s="384"/>
      <c r="AZ12" s="147"/>
      <c r="BA12" s="147"/>
      <c r="BB12" s="147"/>
      <c r="BC12" s="185"/>
      <c r="BD12" s="185"/>
      <c r="BE12" s="185"/>
      <c r="BF12" s="185"/>
    </row>
    <row r="13" spans="1:58" ht="16.2" x14ac:dyDescent="0.35">
      <c r="A13" s="149"/>
      <c r="B13" s="384"/>
      <c r="C13" s="576">
        <v>500</v>
      </c>
      <c r="D13" s="572" t="b">
        <v>0</v>
      </c>
      <c r="E13" s="572" t="b">
        <v>0</v>
      </c>
      <c r="F13" s="572" t="b">
        <v>0</v>
      </c>
      <c r="G13" s="572" t="b">
        <v>1</v>
      </c>
      <c r="H13" s="578" t="b">
        <v>1</v>
      </c>
      <c r="I13" s="384"/>
      <c r="J13" s="587">
        <f t="shared" si="0"/>
        <v>500</v>
      </c>
      <c r="K13" s="568" t="s">
        <v>353</v>
      </c>
      <c r="L13" s="208"/>
      <c r="M13" s="587">
        <f t="shared" si="2"/>
        <v>500</v>
      </c>
      <c r="N13" s="608">
        <v>0</v>
      </c>
      <c r="O13" s="608">
        <f t="shared" ref="O13:AE13" si="9">N13+($AF13/18)</f>
        <v>1.3888888888888888E-2</v>
      </c>
      <c r="P13" s="608">
        <f t="shared" si="9"/>
        <v>2.7777777777777776E-2</v>
      </c>
      <c r="Q13" s="608">
        <f t="shared" si="9"/>
        <v>4.1666666666666664E-2</v>
      </c>
      <c r="R13" s="608">
        <f t="shared" si="9"/>
        <v>5.5555555555555552E-2</v>
      </c>
      <c r="S13" s="608">
        <f t="shared" si="9"/>
        <v>6.9444444444444448E-2</v>
      </c>
      <c r="T13" s="608">
        <f t="shared" si="9"/>
        <v>8.3333333333333343E-2</v>
      </c>
      <c r="U13" s="608">
        <f t="shared" si="9"/>
        <v>9.7222222222222238E-2</v>
      </c>
      <c r="V13" s="608">
        <f t="shared" si="9"/>
        <v>0.11111111111111113</v>
      </c>
      <c r="W13" s="608">
        <f t="shared" si="9"/>
        <v>0.12500000000000003</v>
      </c>
      <c r="X13" s="608">
        <f t="shared" si="9"/>
        <v>0.13888888888888892</v>
      </c>
      <c r="Y13" s="608">
        <f t="shared" si="9"/>
        <v>0.15277777777777782</v>
      </c>
      <c r="Z13" s="608">
        <f t="shared" si="9"/>
        <v>0.16666666666666671</v>
      </c>
      <c r="AA13" s="608">
        <f t="shared" si="9"/>
        <v>0.18055555555555561</v>
      </c>
      <c r="AB13" s="608">
        <f t="shared" si="9"/>
        <v>0.1944444444444445</v>
      </c>
      <c r="AC13" s="608">
        <f t="shared" si="9"/>
        <v>0.2083333333333334</v>
      </c>
      <c r="AD13" s="608">
        <f t="shared" si="9"/>
        <v>0.22222222222222229</v>
      </c>
      <c r="AE13" s="608">
        <f t="shared" si="9"/>
        <v>0.23611111111111119</v>
      </c>
      <c r="AF13" s="608">
        <v>0.25</v>
      </c>
      <c r="AG13" s="384"/>
      <c r="AH13" s="384"/>
      <c r="AI13" s="384"/>
      <c r="AJ13" s="384"/>
      <c r="AK13" s="384"/>
      <c r="AL13" s="384"/>
      <c r="AM13" s="384"/>
      <c r="AN13" s="384"/>
      <c r="AO13" s="384"/>
      <c r="AP13" s="384"/>
      <c r="AQ13" s="384"/>
      <c r="AR13" s="384"/>
      <c r="AS13" s="384"/>
      <c r="AT13" s="384"/>
      <c r="AU13" s="384"/>
      <c r="AV13" s="384"/>
      <c r="AW13" s="384"/>
      <c r="AX13" s="384"/>
      <c r="AY13" s="384"/>
      <c r="AZ13" s="147"/>
      <c r="BA13" s="147"/>
      <c r="BB13" s="147"/>
      <c r="BC13" s="185"/>
      <c r="BD13" s="185"/>
      <c r="BE13" s="185"/>
      <c r="BF13" s="185"/>
    </row>
    <row r="14" spans="1:58" ht="16.2" x14ac:dyDescent="0.35">
      <c r="A14" s="149"/>
      <c r="B14" s="384"/>
      <c r="C14" s="576">
        <v>750</v>
      </c>
      <c r="D14" s="572" t="b">
        <v>0</v>
      </c>
      <c r="E14" s="572" t="b">
        <v>0</v>
      </c>
      <c r="F14" s="572" t="b">
        <v>0</v>
      </c>
      <c r="G14" s="572" t="b">
        <v>1</v>
      </c>
      <c r="H14" s="578" t="b">
        <v>1</v>
      </c>
      <c r="I14" s="384"/>
      <c r="J14" s="587">
        <f t="shared" si="0"/>
        <v>750</v>
      </c>
      <c r="K14" s="568" t="s">
        <v>353</v>
      </c>
      <c r="L14" s="208"/>
      <c r="M14" s="587">
        <f t="shared" si="2"/>
        <v>750</v>
      </c>
      <c r="N14" s="608">
        <v>0</v>
      </c>
      <c r="O14" s="608">
        <f t="shared" ref="O14:AE14" si="10">N14+($AF14/18)</f>
        <v>1.3888888888888888E-2</v>
      </c>
      <c r="P14" s="608">
        <f t="shared" si="10"/>
        <v>2.7777777777777776E-2</v>
      </c>
      <c r="Q14" s="608">
        <f t="shared" si="10"/>
        <v>4.1666666666666664E-2</v>
      </c>
      <c r="R14" s="608">
        <f t="shared" si="10"/>
        <v>5.5555555555555552E-2</v>
      </c>
      <c r="S14" s="608">
        <f t="shared" si="10"/>
        <v>6.9444444444444448E-2</v>
      </c>
      <c r="T14" s="608">
        <f t="shared" si="10"/>
        <v>8.3333333333333343E-2</v>
      </c>
      <c r="U14" s="608">
        <f t="shared" si="10"/>
        <v>9.7222222222222238E-2</v>
      </c>
      <c r="V14" s="608">
        <f t="shared" si="10"/>
        <v>0.11111111111111113</v>
      </c>
      <c r="W14" s="608">
        <f t="shared" si="10"/>
        <v>0.12500000000000003</v>
      </c>
      <c r="X14" s="608">
        <f t="shared" si="10"/>
        <v>0.13888888888888892</v>
      </c>
      <c r="Y14" s="608">
        <f t="shared" si="10"/>
        <v>0.15277777777777782</v>
      </c>
      <c r="Z14" s="608">
        <f t="shared" si="10"/>
        <v>0.16666666666666671</v>
      </c>
      <c r="AA14" s="608">
        <f t="shared" si="10"/>
        <v>0.18055555555555561</v>
      </c>
      <c r="AB14" s="608">
        <f t="shared" si="10"/>
        <v>0.1944444444444445</v>
      </c>
      <c r="AC14" s="608">
        <f t="shared" si="10"/>
        <v>0.2083333333333334</v>
      </c>
      <c r="AD14" s="608">
        <f t="shared" si="10"/>
        <v>0.22222222222222229</v>
      </c>
      <c r="AE14" s="608">
        <f t="shared" si="10"/>
        <v>0.23611111111111119</v>
      </c>
      <c r="AF14" s="608">
        <v>0.25</v>
      </c>
      <c r="AG14" s="384"/>
      <c r="AH14" s="384"/>
      <c r="AI14" s="384"/>
      <c r="AJ14" s="384"/>
      <c r="AK14" s="384"/>
      <c r="AL14" s="384"/>
      <c r="AM14" s="384"/>
      <c r="AN14" s="384"/>
      <c r="AO14" s="384"/>
      <c r="AP14" s="384"/>
      <c r="AQ14" s="384"/>
      <c r="AR14" s="384"/>
      <c r="AS14" s="384"/>
      <c r="AT14" s="384"/>
      <c r="AU14" s="384"/>
      <c r="AV14" s="384"/>
      <c r="AW14" s="384"/>
      <c r="AX14" s="384"/>
      <c r="AY14" s="384"/>
      <c r="AZ14" s="147"/>
      <c r="BA14" s="147"/>
      <c r="BB14" s="147"/>
      <c r="BC14" s="185"/>
      <c r="BD14" s="185"/>
      <c r="BE14" s="185"/>
      <c r="BF14" s="185"/>
    </row>
    <row r="15" spans="1:58" ht="16.2" x14ac:dyDescent="0.35">
      <c r="A15" s="149"/>
      <c r="B15" s="384"/>
      <c r="C15" s="576">
        <v>1000</v>
      </c>
      <c r="D15" s="572" t="b">
        <v>0</v>
      </c>
      <c r="E15" s="572" t="b">
        <v>0</v>
      </c>
      <c r="F15" s="572" t="b">
        <v>0</v>
      </c>
      <c r="G15" s="572" t="b">
        <v>1</v>
      </c>
      <c r="H15" s="578" t="b">
        <v>1</v>
      </c>
      <c r="I15" s="384"/>
      <c r="J15" s="587">
        <f t="shared" si="0"/>
        <v>1000</v>
      </c>
      <c r="K15" s="568" t="s">
        <v>354</v>
      </c>
      <c r="L15" s="208"/>
      <c r="M15" s="587">
        <f t="shared" si="2"/>
        <v>1000</v>
      </c>
      <c r="N15" s="608">
        <v>0</v>
      </c>
      <c r="O15" s="608">
        <f t="shared" ref="O15:AE16" si="11">N15+($AF15/18)</f>
        <v>1.3888888888888888E-2</v>
      </c>
      <c r="P15" s="608">
        <f t="shared" si="11"/>
        <v>2.7777777777777776E-2</v>
      </c>
      <c r="Q15" s="608">
        <f t="shared" si="11"/>
        <v>4.1666666666666664E-2</v>
      </c>
      <c r="R15" s="608">
        <f t="shared" si="11"/>
        <v>5.5555555555555552E-2</v>
      </c>
      <c r="S15" s="608">
        <f t="shared" si="11"/>
        <v>6.9444444444444448E-2</v>
      </c>
      <c r="T15" s="608">
        <f t="shared" si="11"/>
        <v>8.3333333333333343E-2</v>
      </c>
      <c r="U15" s="608">
        <f t="shared" si="11"/>
        <v>9.7222222222222238E-2</v>
      </c>
      <c r="V15" s="608">
        <f t="shared" si="11"/>
        <v>0.11111111111111113</v>
      </c>
      <c r="W15" s="608">
        <f t="shared" si="11"/>
        <v>0.12500000000000003</v>
      </c>
      <c r="X15" s="608">
        <f t="shared" si="11"/>
        <v>0.13888888888888892</v>
      </c>
      <c r="Y15" s="608">
        <f t="shared" si="11"/>
        <v>0.15277777777777782</v>
      </c>
      <c r="Z15" s="608">
        <f t="shared" si="11"/>
        <v>0.16666666666666671</v>
      </c>
      <c r="AA15" s="608">
        <f t="shared" si="11"/>
        <v>0.18055555555555561</v>
      </c>
      <c r="AB15" s="608">
        <f t="shared" si="11"/>
        <v>0.1944444444444445</v>
      </c>
      <c r="AC15" s="608">
        <f t="shared" si="11"/>
        <v>0.2083333333333334</v>
      </c>
      <c r="AD15" s="608">
        <f t="shared" si="11"/>
        <v>0.22222222222222229</v>
      </c>
      <c r="AE15" s="608">
        <f t="shared" si="11"/>
        <v>0.23611111111111119</v>
      </c>
      <c r="AF15" s="608">
        <v>0.25</v>
      </c>
      <c r="AG15" s="384"/>
      <c r="AH15" s="384"/>
      <c r="AI15" s="384"/>
      <c r="AJ15" s="384"/>
      <c r="AK15" s="384"/>
      <c r="AL15" s="384"/>
      <c r="AM15" s="384"/>
      <c r="AN15" s="384"/>
      <c r="AO15" s="384"/>
      <c r="AP15" s="384"/>
      <c r="AQ15" s="384"/>
      <c r="AR15" s="384"/>
      <c r="AS15" s="384"/>
      <c r="AT15" s="384"/>
      <c r="AU15" s="384"/>
      <c r="AV15" s="384"/>
      <c r="AW15" s="384"/>
      <c r="AX15" s="384"/>
      <c r="AY15" s="384"/>
      <c r="AZ15" s="147"/>
      <c r="BA15" s="147"/>
      <c r="BB15" s="147"/>
      <c r="BC15" s="185"/>
      <c r="BD15" s="185"/>
      <c r="BE15" s="185"/>
      <c r="BF15" s="185"/>
    </row>
    <row r="16" spans="1:58" ht="16.8" thickBot="1" x14ac:dyDescent="0.4">
      <c r="A16" s="149"/>
      <c r="B16" s="384"/>
      <c r="C16" s="579">
        <v>1500</v>
      </c>
      <c r="D16" s="580" t="b">
        <v>0</v>
      </c>
      <c r="E16" s="580" t="b">
        <v>0</v>
      </c>
      <c r="F16" s="580" t="b">
        <v>0</v>
      </c>
      <c r="G16" s="580" t="b">
        <v>0</v>
      </c>
      <c r="H16" s="581" t="b">
        <v>1</v>
      </c>
      <c r="I16" s="384"/>
      <c r="J16" s="588">
        <f t="shared" si="0"/>
        <v>1500</v>
      </c>
      <c r="K16" s="569" t="s">
        <v>354</v>
      </c>
      <c r="L16" s="208"/>
      <c r="M16" s="588">
        <f t="shared" si="2"/>
        <v>1500</v>
      </c>
      <c r="N16" s="609">
        <v>0</v>
      </c>
      <c r="O16" s="608">
        <f t="shared" si="11"/>
        <v>1.3888888888888888E-2</v>
      </c>
      <c r="P16" s="608">
        <f t="shared" si="11"/>
        <v>2.7777777777777776E-2</v>
      </c>
      <c r="Q16" s="608">
        <f t="shared" si="11"/>
        <v>4.1666666666666664E-2</v>
      </c>
      <c r="R16" s="608">
        <f t="shared" si="11"/>
        <v>5.5555555555555552E-2</v>
      </c>
      <c r="S16" s="608">
        <f t="shared" si="11"/>
        <v>6.9444444444444448E-2</v>
      </c>
      <c r="T16" s="608">
        <f t="shared" si="11"/>
        <v>8.3333333333333343E-2</v>
      </c>
      <c r="U16" s="608">
        <f t="shared" si="11"/>
        <v>9.7222222222222238E-2</v>
      </c>
      <c r="V16" s="608">
        <f t="shared" si="11"/>
        <v>0.11111111111111113</v>
      </c>
      <c r="W16" s="608">
        <f t="shared" si="11"/>
        <v>0.12500000000000003</v>
      </c>
      <c r="X16" s="608">
        <f t="shared" si="11"/>
        <v>0.13888888888888892</v>
      </c>
      <c r="Y16" s="608">
        <f t="shared" si="11"/>
        <v>0.15277777777777782</v>
      </c>
      <c r="Z16" s="608">
        <f t="shared" si="11"/>
        <v>0.16666666666666671</v>
      </c>
      <c r="AA16" s="608">
        <f t="shared" si="11"/>
        <v>0.18055555555555561</v>
      </c>
      <c r="AB16" s="608">
        <f t="shared" si="11"/>
        <v>0.1944444444444445</v>
      </c>
      <c r="AC16" s="608">
        <f t="shared" si="11"/>
        <v>0.2083333333333334</v>
      </c>
      <c r="AD16" s="608">
        <f t="shared" si="11"/>
        <v>0.22222222222222229</v>
      </c>
      <c r="AE16" s="608">
        <f t="shared" si="11"/>
        <v>0.23611111111111119</v>
      </c>
      <c r="AF16" s="608">
        <v>0.25</v>
      </c>
      <c r="AG16" s="384"/>
      <c r="AH16" s="384"/>
      <c r="AI16" s="384"/>
      <c r="AJ16" s="384"/>
      <c r="AK16" s="384"/>
      <c r="AL16" s="384"/>
      <c r="AM16" s="384"/>
      <c r="AN16" s="384"/>
      <c r="AO16" s="384"/>
      <c r="AP16" s="384"/>
      <c r="AQ16" s="384"/>
      <c r="AR16" s="384"/>
      <c r="AS16" s="384"/>
      <c r="AT16" s="384"/>
      <c r="AU16" s="384"/>
      <c r="AV16" s="384"/>
      <c r="AW16" s="384"/>
      <c r="AX16" s="384"/>
      <c r="AY16" s="384"/>
      <c r="AZ16" s="147"/>
      <c r="BA16" s="147"/>
      <c r="BB16" s="147"/>
      <c r="BC16" s="185"/>
      <c r="BD16" s="185"/>
      <c r="BE16" s="185"/>
      <c r="BF16" s="185"/>
    </row>
    <row r="17" spans="1:121" ht="16.2" x14ac:dyDescent="0.35">
      <c r="A17" s="149"/>
      <c r="B17" s="384"/>
      <c r="C17" s="208"/>
      <c r="D17" s="208"/>
      <c r="E17" s="384"/>
      <c r="F17" s="384"/>
      <c r="G17" s="384"/>
      <c r="H17" s="384"/>
      <c r="I17" s="384"/>
      <c r="J17" s="384"/>
      <c r="K17" s="384"/>
      <c r="L17" s="384"/>
      <c r="M17" s="384"/>
      <c r="N17" s="208"/>
      <c r="O17" s="208"/>
      <c r="P17" s="208"/>
      <c r="Q17" s="384"/>
      <c r="R17" s="384"/>
      <c r="S17" s="384"/>
      <c r="T17" s="384"/>
      <c r="U17" s="384"/>
      <c r="V17" s="384"/>
      <c r="W17" s="205"/>
      <c r="X17" s="384"/>
      <c r="Y17" s="384"/>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147"/>
      <c r="BA17" s="147"/>
      <c r="BB17" s="147"/>
      <c r="BC17" s="185"/>
      <c r="BD17" s="185"/>
      <c r="BE17" s="185"/>
      <c r="BF17" s="185"/>
    </row>
    <row r="18" spans="1:121" ht="16.2" x14ac:dyDescent="0.35">
      <c r="A18" s="147"/>
      <c r="B18" s="384"/>
      <c r="C18" s="208"/>
      <c r="D18" s="208"/>
      <c r="E18" s="384"/>
      <c r="F18" s="384"/>
      <c r="G18" s="384"/>
      <c r="H18" s="384"/>
      <c r="I18" s="384"/>
      <c r="J18" s="384"/>
      <c r="K18" s="384"/>
      <c r="L18" s="384"/>
      <c r="M18" s="384"/>
      <c r="N18" s="384"/>
      <c r="O18" s="384"/>
      <c r="P18" s="384"/>
      <c r="Q18" s="384"/>
      <c r="R18" s="384"/>
      <c r="S18" s="384"/>
      <c r="T18" s="384"/>
      <c r="U18" s="384"/>
      <c r="V18" s="384"/>
      <c r="W18" s="205"/>
      <c r="X18" s="384"/>
      <c r="Y18" s="384"/>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147"/>
      <c r="BA18" s="147"/>
      <c r="BB18" s="147"/>
      <c r="BC18" s="185"/>
      <c r="BD18" s="185"/>
      <c r="BE18" s="185"/>
      <c r="BF18" s="185"/>
    </row>
    <row r="19" spans="1:121" ht="16.2" x14ac:dyDescent="0.35">
      <c r="A19" s="147"/>
      <c r="B19"/>
      <c r="C19" s="384"/>
      <c r="D19" s="384"/>
      <c r="E19" s="384"/>
      <c r="F19" s="384"/>
      <c r="G19" s="384"/>
      <c r="H19" s="384"/>
      <c r="I19" s="384"/>
      <c r="J19" s="384"/>
      <c r="K19" s="384"/>
      <c r="L19" s="84"/>
      <c r="M19" s="84"/>
      <c r="N19" s="84"/>
      <c r="O19" s="84"/>
      <c r="P19" s="84"/>
      <c r="Q19" s="84"/>
      <c r="R19" s="84"/>
      <c r="S19" s="84"/>
      <c r="T19" s="84"/>
      <c r="U19" s="84"/>
      <c r="V19" s="84"/>
      <c r="W19" s="567"/>
      <c r="X19" s="384"/>
      <c r="Y19" s="384"/>
      <c r="Z19" s="384"/>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147"/>
      <c r="BA19" s="147"/>
      <c r="BB19" s="147"/>
      <c r="BC19" s="185"/>
      <c r="BD19" s="185"/>
      <c r="BE19" s="185"/>
      <c r="BF19" s="185"/>
    </row>
    <row r="20" spans="1:121" s="361" customFormat="1" ht="21" customHeight="1" x14ac:dyDescent="0.35">
      <c r="A20" s="356"/>
      <c r="B20" s="147"/>
      <c r="C20" s="357"/>
      <c r="D20" s="184"/>
      <c r="E20" s="567"/>
      <c r="F20" s="567"/>
      <c r="G20" s="567"/>
      <c r="H20" s="567"/>
      <c r="I20" s="567"/>
      <c r="J20" s="567"/>
      <c r="K20" s="567"/>
      <c r="L20" s="567"/>
      <c r="M20" s="567"/>
      <c r="N20" s="567"/>
      <c r="O20" s="567"/>
      <c r="P20" s="567"/>
      <c r="Q20" s="567"/>
      <c r="R20" s="567"/>
      <c r="S20" s="567"/>
      <c r="T20" s="567"/>
      <c r="U20" s="567"/>
      <c r="V20" s="567"/>
      <c r="W20" s="566"/>
      <c r="X20" s="384"/>
      <c r="Y20" s="384"/>
      <c r="Z20" s="384"/>
      <c r="AA20" s="384"/>
      <c r="AB20" s="384"/>
      <c r="AC20" s="384"/>
      <c r="AD20" s="384"/>
      <c r="AE20" s="384"/>
      <c r="AF20" s="384"/>
      <c r="AG20" s="384"/>
      <c r="AH20" s="384"/>
      <c r="AI20" s="384"/>
      <c r="AJ20" s="384"/>
      <c r="AK20" s="384"/>
      <c r="AL20" s="384"/>
      <c r="AM20" s="384"/>
      <c r="AN20" s="384"/>
      <c r="AO20" s="384"/>
      <c r="AP20" s="384"/>
      <c r="AQ20" s="384"/>
      <c r="AR20" s="384"/>
      <c r="AS20" s="384"/>
      <c r="AT20" s="384"/>
      <c r="AU20" s="384"/>
      <c r="AV20" s="384"/>
      <c r="AW20" s="384"/>
      <c r="AX20" s="384"/>
      <c r="AY20" s="384"/>
      <c r="AZ20" s="147"/>
      <c r="BA20" s="147"/>
      <c r="BB20" s="147"/>
      <c r="BC20" s="358"/>
      <c r="BD20" s="359"/>
      <c r="BE20" s="359"/>
      <c r="BF20" s="359"/>
      <c r="BG20" s="360"/>
      <c r="BH20" s="360"/>
      <c r="BI20" s="360"/>
      <c r="BJ20" s="360"/>
      <c r="BK20" s="360"/>
      <c r="BL20" s="360"/>
      <c r="BM20" s="360"/>
      <c r="BN20" s="360"/>
      <c r="BO20" s="360"/>
      <c r="BP20" s="360"/>
      <c r="BQ20" s="360"/>
      <c r="BR20" s="360"/>
      <c r="BS20" s="360"/>
      <c r="BT20" s="360"/>
      <c r="BU20" s="360"/>
      <c r="BV20" s="360"/>
      <c r="BW20" s="360"/>
      <c r="BX20" s="360"/>
      <c r="BY20" s="360"/>
      <c r="BZ20" s="360"/>
      <c r="CA20" s="360"/>
      <c r="CB20" s="360"/>
      <c r="CC20" s="360"/>
      <c r="CD20" s="360"/>
      <c r="CE20" s="360"/>
      <c r="CF20" s="360"/>
      <c r="CG20" s="360"/>
      <c r="CH20" s="360"/>
      <c r="CI20" s="360"/>
      <c r="CJ20" s="360"/>
      <c r="CK20" s="360"/>
      <c r="CL20" s="360"/>
      <c r="CM20" s="360"/>
      <c r="CN20" s="360"/>
      <c r="CO20" s="360"/>
      <c r="CP20" s="360"/>
      <c r="CQ20" s="360"/>
      <c r="CR20" s="360"/>
      <c r="CS20" s="360"/>
      <c r="CT20" s="360"/>
      <c r="CU20" s="360"/>
      <c r="CV20" s="360"/>
      <c r="CW20" s="360"/>
      <c r="CX20" s="360"/>
      <c r="CY20" s="360"/>
      <c r="CZ20" s="360"/>
      <c r="DA20" s="360"/>
      <c r="DB20" s="360"/>
      <c r="DC20" s="360"/>
      <c r="DD20" s="360"/>
      <c r="DE20" s="360"/>
      <c r="DF20" s="360"/>
      <c r="DG20" s="360"/>
      <c r="DH20" s="360"/>
      <c r="DI20" s="360"/>
      <c r="DJ20" s="360"/>
      <c r="DK20" s="360"/>
      <c r="DL20" s="360"/>
      <c r="DM20" s="360"/>
      <c r="DN20" s="360"/>
      <c r="DO20" s="360"/>
      <c r="DP20" s="360"/>
      <c r="DQ20" s="360"/>
    </row>
    <row r="21" spans="1:121" ht="27.75" customHeight="1" thickBot="1" x14ac:dyDescent="0.4">
      <c r="A21" s="147"/>
      <c r="B21" s="384"/>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147"/>
      <c r="BA21" s="147"/>
      <c r="BB21" s="147"/>
      <c r="BC21" s="333"/>
      <c r="BD21" s="334"/>
      <c r="BE21" s="330"/>
      <c r="BF21" s="185"/>
    </row>
    <row r="22" spans="1:121" ht="24" customHeight="1" x14ac:dyDescent="0.35">
      <c r="A22" s="288"/>
      <c r="B22" s="384"/>
      <c r="C22" s="604" t="s">
        <v>306</v>
      </c>
      <c r="D22" s="605">
        <v>2014</v>
      </c>
      <c r="E22" s="605">
        <v>2016</v>
      </c>
      <c r="F22" s="605">
        <v>2018</v>
      </c>
      <c r="G22" s="605">
        <v>2020</v>
      </c>
      <c r="H22" s="605">
        <v>2022</v>
      </c>
      <c r="I22" s="605">
        <v>2024</v>
      </c>
      <c r="J22" s="605">
        <v>2026</v>
      </c>
      <c r="K22" s="605">
        <v>2028</v>
      </c>
      <c r="L22" s="605">
        <v>2030</v>
      </c>
      <c r="M22" s="605">
        <v>2032</v>
      </c>
      <c r="N22" s="605">
        <v>2034</v>
      </c>
      <c r="O22" s="605">
        <v>2036</v>
      </c>
      <c r="P22" s="605">
        <v>2038</v>
      </c>
      <c r="Q22" s="605">
        <v>2040</v>
      </c>
      <c r="R22" s="605">
        <v>2042</v>
      </c>
      <c r="S22" s="605">
        <v>2044</v>
      </c>
      <c r="T22" s="605">
        <v>2046</v>
      </c>
      <c r="U22" s="605">
        <v>2048</v>
      </c>
      <c r="V22" s="606">
        <v>2050</v>
      </c>
      <c r="W22" s="147"/>
      <c r="X22" s="147"/>
      <c r="Y22" s="147"/>
      <c r="Z22" s="147"/>
      <c r="AA22" s="147"/>
      <c r="AB22" s="147"/>
      <c r="AC22" s="384"/>
      <c r="AD22" s="384"/>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147"/>
      <c r="BA22" s="147"/>
      <c r="BB22" s="147"/>
      <c r="BC22" s="334"/>
      <c r="BD22" s="330"/>
      <c r="BE22" s="185"/>
      <c r="BF22" s="185"/>
    </row>
    <row r="23" spans="1:121" ht="16.2" x14ac:dyDescent="0.35">
      <c r="A23" s="288"/>
      <c r="B23" s="384"/>
      <c r="C23" s="602">
        <f>C6</f>
        <v>2.5</v>
      </c>
      <c r="D23" s="362">
        <v>0.85</v>
      </c>
      <c r="E23" s="362">
        <v>0.85</v>
      </c>
      <c r="F23" s="362">
        <v>0.85</v>
      </c>
      <c r="G23" s="362">
        <v>0.85</v>
      </c>
      <c r="H23" s="362">
        <v>0.85</v>
      </c>
      <c r="I23" s="362">
        <v>0.85</v>
      </c>
      <c r="J23" s="362">
        <v>0.85</v>
      </c>
      <c r="K23" s="362">
        <v>0.85</v>
      </c>
      <c r="L23" s="362">
        <v>0.85</v>
      </c>
      <c r="M23" s="362">
        <v>0.85</v>
      </c>
      <c r="N23" s="362">
        <v>0.85</v>
      </c>
      <c r="O23" s="362">
        <v>0.85</v>
      </c>
      <c r="P23" s="362">
        <v>0.85</v>
      </c>
      <c r="Q23" s="362">
        <v>0.85</v>
      </c>
      <c r="R23" s="362">
        <v>0.85</v>
      </c>
      <c r="S23" s="362">
        <v>0.85</v>
      </c>
      <c r="T23" s="362">
        <v>0.85</v>
      </c>
      <c r="U23" s="362">
        <v>0.85</v>
      </c>
      <c r="V23" s="599">
        <v>0.85</v>
      </c>
      <c r="W23" s="147"/>
      <c r="X23" s="147"/>
      <c r="Y23" s="147"/>
      <c r="Z23" s="147"/>
      <c r="AA23" s="147"/>
      <c r="AB23" s="147"/>
      <c r="AC23" s="384"/>
      <c r="AD23" s="384"/>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147"/>
      <c r="BA23" s="147"/>
      <c r="BB23" s="147"/>
      <c r="BC23" s="334"/>
      <c r="BD23" s="330"/>
      <c r="BE23" s="185"/>
      <c r="BF23" s="185"/>
    </row>
    <row r="24" spans="1:121" ht="16.2" x14ac:dyDescent="0.35">
      <c r="A24" s="288"/>
      <c r="B24" s="384"/>
      <c r="C24" s="602">
        <f t="shared" ref="C24:C33" si="12">C7</f>
        <v>5</v>
      </c>
      <c r="D24" s="362">
        <v>0.85</v>
      </c>
      <c r="E24" s="362">
        <v>0.85</v>
      </c>
      <c r="F24" s="362">
        <v>0.85</v>
      </c>
      <c r="G24" s="362">
        <v>0.85</v>
      </c>
      <c r="H24" s="362">
        <v>0.85</v>
      </c>
      <c r="I24" s="362">
        <v>0.85</v>
      </c>
      <c r="J24" s="362">
        <v>0.85</v>
      </c>
      <c r="K24" s="362">
        <v>0.85</v>
      </c>
      <c r="L24" s="362">
        <v>0.85</v>
      </c>
      <c r="M24" s="362">
        <v>0.85</v>
      </c>
      <c r="N24" s="362">
        <v>0.85</v>
      </c>
      <c r="O24" s="362">
        <v>0.85</v>
      </c>
      <c r="P24" s="362">
        <v>0.85</v>
      </c>
      <c r="Q24" s="362">
        <v>0.85</v>
      </c>
      <c r="R24" s="362">
        <v>0.85</v>
      </c>
      <c r="S24" s="362">
        <v>0.85</v>
      </c>
      <c r="T24" s="362">
        <v>0.85</v>
      </c>
      <c r="U24" s="362">
        <v>0.85</v>
      </c>
      <c r="V24" s="599">
        <v>0.85</v>
      </c>
      <c r="W24" s="147"/>
      <c r="X24" s="147"/>
      <c r="Y24" s="147"/>
      <c r="Z24" s="147"/>
      <c r="AA24" s="147"/>
      <c r="AB24" s="147"/>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147"/>
      <c r="BA24" s="147"/>
      <c r="BB24" s="147"/>
      <c r="BC24" s="334"/>
      <c r="BD24" s="330"/>
      <c r="BE24" s="185"/>
      <c r="BF24" s="185"/>
    </row>
    <row r="25" spans="1:121" ht="16.2" x14ac:dyDescent="0.35">
      <c r="A25" s="288"/>
      <c r="B25" s="384"/>
      <c r="C25" s="602">
        <f t="shared" si="12"/>
        <v>10</v>
      </c>
      <c r="D25" s="362">
        <v>0.85</v>
      </c>
      <c r="E25" s="362">
        <v>0.85</v>
      </c>
      <c r="F25" s="362">
        <v>0.85</v>
      </c>
      <c r="G25" s="362">
        <v>0.85</v>
      </c>
      <c r="H25" s="362">
        <v>0.85</v>
      </c>
      <c r="I25" s="362">
        <v>0.85</v>
      </c>
      <c r="J25" s="362">
        <v>0.85</v>
      </c>
      <c r="K25" s="362">
        <v>0.85</v>
      </c>
      <c r="L25" s="362">
        <v>0.85</v>
      </c>
      <c r="M25" s="362">
        <v>0.85</v>
      </c>
      <c r="N25" s="362">
        <v>0.85</v>
      </c>
      <c r="O25" s="362">
        <v>0.85</v>
      </c>
      <c r="P25" s="362">
        <v>0.85</v>
      </c>
      <c r="Q25" s="362">
        <v>0.85</v>
      </c>
      <c r="R25" s="362">
        <v>0.85</v>
      </c>
      <c r="S25" s="362">
        <v>0.85</v>
      </c>
      <c r="T25" s="362">
        <v>0.85</v>
      </c>
      <c r="U25" s="362">
        <v>0.85</v>
      </c>
      <c r="V25" s="599">
        <v>0.85</v>
      </c>
      <c r="W25" s="147"/>
      <c r="X25" s="147"/>
      <c r="Y25" s="147"/>
      <c r="Z25" s="147"/>
      <c r="AA25" s="147"/>
      <c r="AB25" s="147"/>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147"/>
      <c r="BA25" s="147"/>
      <c r="BB25" s="147"/>
      <c r="BC25" s="334"/>
      <c r="BD25" s="330"/>
      <c r="BE25" s="185"/>
      <c r="BF25" s="185"/>
    </row>
    <row r="26" spans="1:121" ht="16.2" x14ac:dyDescent="0.35">
      <c r="A26" s="288"/>
      <c r="B26" s="384"/>
      <c r="C26" s="602">
        <f t="shared" si="12"/>
        <v>20</v>
      </c>
      <c r="D26" s="362">
        <v>0.85</v>
      </c>
      <c r="E26" s="362">
        <v>0.85</v>
      </c>
      <c r="F26" s="362">
        <v>0.85</v>
      </c>
      <c r="G26" s="362">
        <v>0.85</v>
      </c>
      <c r="H26" s="362">
        <v>0.85</v>
      </c>
      <c r="I26" s="362">
        <v>0.85</v>
      </c>
      <c r="J26" s="362">
        <v>0.85</v>
      </c>
      <c r="K26" s="362">
        <v>0.85</v>
      </c>
      <c r="L26" s="362">
        <v>0.85</v>
      </c>
      <c r="M26" s="362">
        <v>0.85</v>
      </c>
      <c r="N26" s="362">
        <v>0.85</v>
      </c>
      <c r="O26" s="362">
        <v>0.85</v>
      </c>
      <c r="P26" s="362">
        <v>0.85</v>
      </c>
      <c r="Q26" s="362">
        <v>0.85</v>
      </c>
      <c r="R26" s="365">
        <v>0.85</v>
      </c>
      <c r="S26" s="362">
        <v>0.85</v>
      </c>
      <c r="T26" s="362">
        <v>0.85</v>
      </c>
      <c r="U26" s="362">
        <v>0.85</v>
      </c>
      <c r="V26" s="599">
        <v>0.85</v>
      </c>
      <c r="W26" s="147"/>
      <c r="X26" s="147"/>
      <c r="Y26" s="147"/>
      <c r="Z26" s="147"/>
      <c r="AA26" s="147"/>
      <c r="AB26" s="147"/>
      <c r="AC26" s="384"/>
      <c r="AD26" s="384"/>
      <c r="AE26" s="384"/>
      <c r="AF26" s="384"/>
      <c r="AG26" s="384"/>
      <c r="AH26" s="384"/>
      <c r="AI26" s="384"/>
      <c r="AJ26" s="384"/>
      <c r="AK26" s="384"/>
      <c r="AL26" s="384"/>
      <c r="AM26" s="384"/>
      <c r="AN26" s="384"/>
      <c r="AO26" s="384"/>
      <c r="AP26" s="384"/>
      <c r="AQ26" s="384"/>
      <c r="AR26" s="384"/>
      <c r="AS26" s="384"/>
      <c r="AT26" s="384"/>
      <c r="AU26" s="384"/>
      <c r="AV26" s="384"/>
      <c r="AW26" s="384"/>
      <c r="AX26" s="384"/>
      <c r="AY26" s="384"/>
      <c r="AZ26" s="147"/>
      <c r="BA26" s="147"/>
      <c r="BB26" s="147"/>
      <c r="BC26" s="334"/>
      <c r="BD26" s="330"/>
      <c r="BE26" s="185"/>
      <c r="BF26" s="185"/>
    </row>
    <row r="27" spans="1:121" ht="16.2" x14ac:dyDescent="0.35">
      <c r="A27" s="288"/>
      <c r="B27" s="384"/>
      <c r="C27" s="602">
        <f t="shared" si="12"/>
        <v>50</v>
      </c>
      <c r="D27" s="362">
        <v>0.85</v>
      </c>
      <c r="E27" s="362">
        <v>0.85</v>
      </c>
      <c r="F27" s="362">
        <v>0.85</v>
      </c>
      <c r="G27" s="362">
        <v>0.85</v>
      </c>
      <c r="H27" s="362">
        <v>0.85</v>
      </c>
      <c r="I27" s="362">
        <v>0.85</v>
      </c>
      <c r="J27" s="362">
        <v>0.85</v>
      </c>
      <c r="K27" s="362">
        <v>0.85</v>
      </c>
      <c r="L27" s="362">
        <v>0.85</v>
      </c>
      <c r="M27" s="362">
        <v>0.85</v>
      </c>
      <c r="N27" s="362">
        <v>0.85</v>
      </c>
      <c r="O27" s="362">
        <v>0.85</v>
      </c>
      <c r="P27" s="362">
        <v>0.85</v>
      </c>
      <c r="Q27" s="362">
        <v>0.85</v>
      </c>
      <c r="R27" s="362">
        <v>0.85</v>
      </c>
      <c r="S27" s="362">
        <v>0.85</v>
      </c>
      <c r="T27" s="362">
        <v>0.85</v>
      </c>
      <c r="U27" s="362">
        <v>0.85</v>
      </c>
      <c r="V27" s="599">
        <v>0.85</v>
      </c>
      <c r="W27" s="147"/>
      <c r="X27" s="147"/>
      <c r="Y27" s="147"/>
      <c r="Z27" s="147"/>
      <c r="AA27" s="147"/>
      <c r="AB27" s="147"/>
      <c r="AC27" s="384"/>
      <c r="AD27" s="384"/>
      <c r="AE27" s="384"/>
      <c r="AF27" s="384"/>
      <c r="AG27" s="384"/>
      <c r="AH27" s="384"/>
      <c r="AI27" s="384"/>
      <c r="AJ27" s="384"/>
      <c r="AK27" s="384"/>
      <c r="AL27" s="384"/>
      <c r="AM27" s="384"/>
      <c r="AN27" s="384"/>
      <c r="AO27" s="384"/>
      <c r="AP27" s="384"/>
      <c r="AQ27" s="384"/>
      <c r="AR27" s="384"/>
      <c r="AS27" s="384"/>
      <c r="AT27" s="384"/>
      <c r="AU27" s="384"/>
      <c r="AV27" s="384"/>
      <c r="AW27" s="384"/>
      <c r="AX27" s="384"/>
      <c r="AY27" s="384"/>
      <c r="AZ27" s="334"/>
      <c r="BA27" s="308"/>
      <c r="BB27" s="333"/>
      <c r="BC27" s="334"/>
      <c r="BD27" s="330"/>
      <c r="BE27" s="185"/>
      <c r="BF27" s="185"/>
    </row>
    <row r="28" spans="1:121" ht="16.2" x14ac:dyDescent="0.35">
      <c r="A28" s="288"/>
      <c r="B28" s="384"/>
      <c r="C28" s="602">
        <f t="shared" si="12"/>
        <v>100</v>
      </c>
      <c r="D28" s="362">
        <v>0.85</v>
      </c>
      <c r="E28" s="362">
        <v>0.85</v>
      </c>
      <c r="F28" s="362">
        <v>0.85</v>
      </c>
      <c r="G28" s="362">
        <v>0.85</v>
      </c>
      <c r="H28" s="362">
        <v>0.85</v>
      </c>
      <c r="I28" s="362">
        <v>0.85</v>
      </c>
      <c r="J28" s="362">
        <v>0.85</v>
      </c>
      <c r="K28" s="362">
        <v>0.85</v>
      </c>
      <c r="L28" s="362">
        <v>0.85</v>
      </c>
      <c r="M28" s="362">
        <v>0.85</v>
      </c>
      <c r="N28" s="362">
        <v>0.85</v>
      </c>
      <c r="O28" s="362">
        <v>0.85</v>
      </c>
      <c r="P28" s="362">
        <v>0.85</v>
      </c>
      <c r="Q28" s="362">
        <v>0.85</v>
      </c>
      <c r="R28" s="362">
        <v>0.85</v>
      </c>
      <c r="S28" s="362">
        <v>0.85</v>
      </c>
      <c r="T28" s="362">
        <v>0.85</v>
      </c>
      <c r="U28" s="362">
        <v>0.85</v>
      </c>
      <c r="V28" s="599">
        <v>0.85</v>
      </c>
      <c r="W28" s="147"/>
      <c r="X28" s="147"/>
      <c r="Y28" s="147"/>
      <c r="Z28" s="147"/>
      <c r="AA28" s="147"/>
      <c r="AB28" s="147"/>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334"/>
      <c r="BA28" s="308"/>
      <c r="BB28" s="333"/>
      <c r="BC28" s="334"/>
      <c r="BD28" s="330"/>
      <c r="BE28" s="185"/>
      <c r="BF28" s="185"/>
    </row>
    <row r="29" spans="1:121" ht="16.2" x14ac:dyDescent="0.35">
      <c r="A29" s="288"/>
      <c r="B29" s="384"/>
      <c r="C29" s="602">
        <f t="shared" si="12"/>
        <v>250</v>
      </c>
      <c r="D29" s="362">
        <v>0.85</v>
      </c>
      <c r="E29" s="362">
        <v>0.85</v>
      </c>
      <c r="F29" s="362">
        <v>0.85</v>
      </c>
      <c r="G29" s="362">
        <v>0.85</v>
      </c>
      <c r="H29" s="362">
        <v>0.85</v>
      </c>
      <c r="I29" s="362">
        <v>0.85</v>
      </c>
      <c r="J29" s="362">
        <v>0.85</v>
      </c>
      <c r="K29" s="362">
        <v>0.85</v>
      </c>
      <c r="L29" s="362">
        <v>0.85</v>
      </c>
      <c r="M29" s="362">
        <v>0.85</v>
      </c>
      <c r="N29" s="362">
        <v>0.85</v>
      </c>
      <c r="O29" s="362">
        <v>0.85</v>
      </c>
      <c r="P29" s="362">
        <v>0.85</v>
      </c>
      <c r="Q29" s="362">
        <v>0.85</v>
      </c>
      <c r="R29" s="362">
        <v>0.85</v>
      </c>
      <c r="S29" s="362">
        <v>0.85</v>
      </c>
      <c r="T29" s="362">
        <v>0.85</v>
      </c>
      <c r="U29" s="362">
        <v>0.85</v>
      </c>
      <c r="V29" s="599">
        <v>0.85</v>
      </c>
      <c r="W29" s="147"/>
      <c r="X29" s="147"/>
      <c r="Y29" s="147"/>
      <c r="Z29" s="147"/>
      <c r="AA29" s="147"/>
      <c r="AB29" s="147"/>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334"/>
      <c r="BA29" s="308"/>
      <c r="BB29" s="333"/>
      <c r="BC29" s="334"/>
      <c r="BD29" s="330"/>
      <c r="BE29" s="185"/>
      <c r="BF29" s="185"/>
    </row>
    <row r="30" spans="1:121" ht="16.2" x14ac:dyDescent="0.35">
      <c r="A30" s="288"/>
      <c r="B30" s="384"/>
      <c r="C30" s="602">
        <f t="shared" si="12"/>
        <v>500</v>
      </c>
      <c r="D30" s="362">
        <v>0.85</v>
      </c>
      <c r="E30" s="362">
        <v>0.85</v>
      </c>
      <c r="F30" s="362">
        <v>0.85</v>
      </c>
      <c r="G30" s="362">
        <v>0.85</v>
      </c>
      <c r="H30" s="362">
        <v>0.85</v>
      </c>
      <c r="I30" s="362">
        <v>0.85</v>
      </c>
      <c r="J30" s="362">
        <v>0.85</v>
      </c>
      <c r="K30" s="362">
        <v>0.85</v>
      </c>
      <c r="L30" s="362">
        <v>0.85</v>
      </c>
      <c r="M30" s="362">
        <v>0.85</v>
      </c>
      <c r="N30" s="362">
        <v>0.85</v>
      </c>
      <c r="O30" s="362">
        <v>0.85</v>
      </c>
      <c r="P30" s="362">
        <v>0.85</v>
      </c>
      <c r="Q30" s="362">
        <v>0.85</v>
      </c>
      <c r="R30" s="362">
        <v>0.85</v>
      </c>
      <c r="S30" s="362">
        <v>0.85</v>
      </c>
      <c r="T30" s="362">
        <v>0.85</v>
      </c>
      <c r="U30" s="362">
        <v>0.85</v>
      </c>
      <c r="V30" s="599">
        <v>0.85</v>
      </c>
      <c r="W30" s="147"/>
      <c r="X30" s="147"/>
      <c r="Y30" s="147"/>
      <c r="Z30" s="147"/>
      <c r="AA30" s="147"/>
      <c r="AB30" s="147"/>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334"/>
      <c r="BA30" s="308"/>
      <c r="BB30" s="333"/>
      <c r="BC30" s="334"/>
      <c r="BD30" s="330"/>
      <c r="BE30" s="185"/>
      <c r="BF30" s="185"/>
    </row>
    <row r="31" spans="1:121" ht="16.2" x14ac:dyDescent="0.35">
      <c r="A31" s="288"/>
      <c r="B31" s="384"/>
      <c r="C31" s="602">
        <f t="shared" si="12"/>
        <v>750</v>
      </c>
      <c r="D31" s="362">
        <v>0.85</v>
      </c>
      <c r="E31" s="362">
        <v>0.85</v>
      </c>
      <c r="F31" s="362">
        <v>0.85</v>
      </c>
      <c r="G31" s="362">
        <v>0.85</v>
      </c>
      <c r="H31" s="362">
        <v>0.85</v>
      </c>
      <c r="I31" s="362">
        <v>0.85</v>
      </c>
      <c r="J31" s="362">
        <v>0.85</v>
      </c>
      <c r="K31" s="362">
        <v>0.85</v>
      </c>
      <c r="L31" s="362">
        <v>0.85</v>
      </c>
      <c r="M31" s="362">
        <v>0.85</v>
      </c>
      <c r="N31" s="362">
        <v>0.85</v>
      </c>
      <c r="O31" s="362">
        <v>0.85</v>
      </c>
      <c r="P31" s="362">
        <v>0.85</v>
      </c>
      <c r="Q31" s="362">
        <v>0.85</v>
      </c>
      <c r="R31" s="362">
        <v>0.85</v>
      </c>
      <c r="S31" s="362">
        <v>0.85</v>
      </c>
      <c r="T31" s="362">
        <v>0.85</v>
      </c>
      <c r="U31" s="362">
        <v>0.85</v>
      </c>
      <c r="V31" s="599">
        <v>0.85</v>
      </c>
      <c r="W31" s="147"/>
      <c r="X31" s="147"/>
      <c r="Y31" s="147"/>
      <c r="Z31" s="147"/>
      <c r="AA31" s="147"/>
      <c r="AB31" s="147"/>
      <c r="AC31" s="384"/>
      <c r="AD31" s="384"/>
      <c r="AE31" s="384"/>
      <c r="AF31" s="384"/>
      <c r="AG31" s="384"/>
      <c r="AH31" s="384"/>
      <c r="AI31" s="384"/>
      <c r="AJ31" s="384"/>
      <c r="AK31" s="384"/>
      <c r="AL31" s="384"/>
      <c r="AM31" s="384"/>
      <c r="AN31" s="384"/>
      <c r="AO31" s="384"/>
      <c r="AP31" s="384"/>
      <c r="AQ31" s="384"/>
      <c r="AR31" s="384"/>
      <c r="AS31" s="384"/>
      <c r="AT31" s="384"/>
      <c r="AU31" s="384"/>
      <c r="AV31" s="384"/>
      <c r="AW31" s="384"/>
      <c r="AX31" s="384"/>
      <c r="AY31" s="384"/>
      <c r="AZ31" s="334"/>
      <c r="BA31" s="308"/>
      <c r="BB31" s="333"/>
      <c r="BC31" s="334"/>
      <c r="BD31" s="330"/>
      <c r="BE31" s="185"/>
      <c r="BF31" s="185"/>
    </row>
    <row r="32" spans="1:121" ht="16.2" x14ac:dyDescent="0.35">
      <c r="A32" s="288"/>
      <c r="B32" s="384"/>
      <c r="C32" s="602">
        <f t="shared" si="12"/>
        <v>1000</v>
      </c>
      <c r="D32" s="362">
        <v>0.85</v>
      </c>
      <c r="E32" s="362">
        <v>0.85</v>
      </c>
      <c r="F32" s="362">
        <v>0.85</v>
      </c>
      <c r="G32" s="362">
        <v>0.85</v>
      </c>
      <c r="H32" s="362">
        <v>0.85</v>
      </c>
      <c r="I32" s="362">
        <v>0.85</v>
      </c>
      <c r="J32" s="362">
        <v>0.85</v>
      </c>
      <c r="K32" s="362">
        <v>0.85</v>
      </c>
      <c r="L32" s="362">
        <v>0.85</v>
      </c>
      <c r="M32" s="362">
        <v>0.85</v>
      </c>
      <c r="N32" s="362">
        <v>0.85</v>
      </c>
      <c r="O32" s="362">
        <v>0.85</v>
      </c>
      <c r="P32" s="362">
        <v>0.85</v>
      </c>
      <c r="Q32" s="362">
        <v>0.85</v>
      </c>
      <c r="R32" s="362">
        <v>0.85</v>
      </c>
      <c r="S32" s="362">
        <v>0.85</v>
      </c>
      <c r="T32" s="362">
        <v>0.85</v>
      </c>
      <c r="U32" s="362">
        <v>0.85</v>
      </c>
      <c r="V32" s="599">
        <v>0.85</v>
      </c>
      <c r="W32" s="147"/>
      <c r="X32" s="147"/>
      <c r="Y32" s="147"/>
      <c r="Z32" s="147"/>
      <c r="AA32" s="147"/>
      <c r="AB32" s="147"/>
      <c r="AC32" s="384"/>
      <c r="AD32" s="384"/>
      <c r="AE32" s="384"/>
      <c r="AF32" s="384"/>
      <c r="AG32" s="384"/>
      <c r="AH32" s="384"/>
      <c r="AI32" s="384"/>
      <c r="AJ32" s="384"/>
      <c r="AK32" s="384"/>
      <c r="AL32" s="384"/>
      <c r="AM32" s="384"/>
      <c r="AN32" s="384"/>
      <c r="AO32" s="384"/>
      <c r="AP32" s="384"/>
      <c r="AQ32" s="384"/>
      <c r="AR32" s="384"/>
      <c r="AS32" s="384"/>
      <c r="AT32" s="384"/>
      <c r="AU32" s="384"/>
      <c r="AV32" s="384"/>
      <c r="AW32" s="384"/>
      <c r="AX32" s="384"/>
      <c r="AY32" s="384"/>
      <c r="AZ32" s="334"/>
      <c r="BA32" s="308"/>
      <c r="BB32" s="333"/>
      <c r="BC32" s="334"/>
      <c r="BD32" s="330"/>
      <c r="BE32" s="185"/>
      <c r="BF32" s="185"/>
    </row>
    <row r="33" spans="1:58" ht="16.8" thickBot="1" x14ac:dyDescent="0.4">
      <c r="A33" s="288"/>
      <c r="B33" s="384"/>
      <c r="C33" s="603">
        <f t="shared" si="12"/>
        <v>1500</v>
      </c>
      <c r="D33" s="600">
        <v>0.85</v>
      </c>
      <c r="E33" s="600">
        <v>0.85</v>
      </c>
      <c r="F33" s="600">
        <v>0.85</v>
      </c>
      <c r="G33" s="600">
        <v>0.85</v>
      </c>
      <c r="H33" s="600">
        <v>0.85</v>
      </c>
      <c r="I33" s="600">
        <v>0.85</v>
      </c>
      <c r="J33" s="600">
        <v>0.85</v>
      </c>
      <c r="K33" s="600">
        <v>0.85</v>
      </c>
      <c r="L33" s="600">
        <v>0.85</v>
      </c>
      <c r="M33" s="600">
        <v>0.85</v>
      </c>
      <c r="N33" s="600">
        <v>0.85</v>
      </c>
      <c r="O33" s="600">
        <v>0.85</v>
      </c>
      <c r="P33" s="600">
        <v>0.85</v>
      </c>
      <c r="Q33" s="600">
        <v>0.85</v>
      </c>
      <c r="R33" s="600">
        <v>0.85</v>
      </c>
      <c r="S33" s="600">
        <v>0.85</v>
      </c>
      <c r="T33" s="600">
        <v>0.85</v>
      </c>
      <c r="U33" s="600">
        <v>0.85</v>
      </c>
      <c r="V33" s="601">
        <v>0.85</v>
      </c>
      <c r="W33" s="147"/>
      <c r="X33" s="147"/>
      <c r="Y33" s="147"/>
      <c r="Z33" s="147"/>
      <c r="AA33" s="147"/>
      <c r="AB33" s="147"/>
      <c r="AC33" s="384"/>
      <c r="AD33" s="384"/>
      <c r="AE33" s="384"/>
      <c r="AF33" s="384"/>
      <c r="AG33" s="384"/>
      <c r="AH33" s="384"/>
      <c r="AI33" s="384"/>
      <c r="AJ33" s="384"/>
      <c r="AK33" s="384"/>
      <c r="AL33" s="384"/>
      <c r="AM33" s="384"/>
      <c r="AN33" s="384"/>
      <c r="AO33" s="384"/>
      <c r="AP33" s="384"/>
      <c r="AQ33" s="384"/>
      <c r="AR33" s="384"/>
      <c r="AS33" s="384"/>
      <c r="AT33" s="384"/>
      <c r="AU33" s="384"/>
      <c r="AV33" s="384"/>
      <c r="AW33" s="384"/>
      <c r="AX33" s="384"/>
      <c r="AY33" s="384"/>
      <c r="AZ33" s="334"/>
      <c r="BA33" s="308"/>
      <c r="BB33" s="343"/>
      <c r="BC33" s="334"/>
      <c r="BD33" s="330"/>
      <c r="BE33" s="185"/>
      <c r="BF33" s="185"/>
    </row>
    <row r="34" spans="1:58" ht="16.2" x14ac:dyDescent="0.35">
      <c r="A34" s="288"/>
      <c r="B34" s="384"/>
      <c r="C34" s="384"/>
      <c r="D34" s="384"/>
      <c r="E34" s="384"/>
      <c r="F34" s="384"/>
      <c r="G34" s="384"/>
      <c r="H34" s="384"/>
      <c r="I34" s="384"/>
      <c r="J34" s="384"/>
      <c r="K34" s="384"/>
      <c r="L34" s="384"/>
      <c r="M34" s="147"/>
      <c r="N34" s="147"/>
      <c r="O34" s="147"/>
      <c r="P34" s="147"/>
      <c r="Q34" s="147"/>
      <c r="R34" s="147"/>
      <c r="S34" s="147"/>
      <c r="T34" s="147"/>
      <c r="U34" s="147"/>
      <c r="V34" s="147"/>
      <c r="W34" s="147"/>
      <c r="X34" s="147"/>
      <c r="Y34" s="147"/>
      <c r="Z34" s="147"/>
      <c r="AA34" s="147"/>
      <c r="AB34" s="147"/>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334"/>
      <c r="BA34" s="308"/>
      <c r="BB34" s="343"/>
      <c r="BC34" s="334"/>
      <c r="BD34" s="330"/>
      <c r="BE34" s="185"/>
      <c r="BF34" s="185"/>
    </row>
    <row r="35" spans="1:58" ht="16.2" x14ac:dyDescent="0.35">
      <c r="A35" s="288"/>
      <c r="B35" s="384"/>
      <c r="C35" s="384"/>
      <c r="D35" s="384"/>
      <c r="E35" s="384"/>
      <c r="F35" s="384"/>
      <c r="G35" s="384"/>
      <c r="H35" s="384"/>
      <c r="I35" s="384"/>
      <c r="J35" s="384"/>
      <c r="K35" s="384"/>
      <c r="L35" s="384"/>
      <c r="M35" s="147"/>
      <c r="N35" s="147"/>
      <c r="O35" s="147"/>
      <c r="P35" s="147"/>
      <c r="Q35" s="147"/>
      <c r="R35" s="147"/>
      <c r="S35" s="147"/>
      <c r="T35" s="147"/>
      <c r="U35" s="147"/>
      <c r="V35" s="147"/>
      <c r="W35" s="147"/>
      <c r="X35" s="147"/>
      <c r="Y35" s="147"/>
      <c r="Z35" s="147"/>
      <c r="AA35" s="147"/>
      <c r="AB35" s="147"/>
      <c r="AC35" s="384"/>
      <c r="AD35" s="384"/>
      <c r="AE35" s="384"/>
      <c r="AF35" s="384"/>
      <c r="AG35" s="384"/>
      <c r="AH35" s="384"/>
      <c r="AI35" s="384"/>
      <c r="AJ35" s="384"/>
      <c r="AK35" s="384"/>
      <c r="AL35" s="384"/>
      <c r="AM35" s="384"/>
      <c r="AN35" s="384"/>
      <c r="AO35" s="384"/>
      <c r="AP35" s="384"/>
      <c r="AQ35" s="384"/>
      <c r="AR35" s="384"/>
      <c r="AS35" s="384"/>
      <c r="AT35" s="384"/>
      <c r="AU35" s="384"/>
      <c r="AV35" s="384"/>
      <c r="AW35" s="384"/>
      <c r="AX35" s="384"/>
      <c r="AY35" s="384"/>
      <c r="AZ35" s="334"/>
      <c r="BA35" s="308"/>
      <c r="BB35" s="343"/>
      <c r="BC35" s="334"/>
      <c r="BD35" s="330"/>
      <c r="BE35" s="185"/>
      <c r="BF35" s="185"/>
    </row>
    <row r="36" spans="1:58" ht="20.399999999999999" x14ac:dyDescent="0.35">
      <c r="A36" s="288"/>
      <c r="B36" s="384"/>
      <c r="C36" s="266" t="s">
        <v>255</v>
      </c>
      <c r="D36" s="147"/>
      <c r="E36" s="147"/>
      <c r="F36" s="208"/>
      <c r="G36" s="208"/>
      <c r="H36" s="384"/>
      <c r="I36" s="384"/>
      <c r="J36" s="384"/>
      <c r="K36" s="384"/>
      <c r="L36" s="384"/>
      <c r="M36" s="147"/>
      <c r="N36" s="147"/>
      <c r="O36" s="147"/>
      <c r="P36" s="147"/>
      <c r="Q36" s="147"/>
      <c r="R36" s="147"/>
      <c r="S36" s="147"/>
      <c r="T36" s="147"/>
      <c r="U36" s="147"/>
      <c r="V36" s="147"/>
      <c r="W36" s="147"/>
      <c r="X36" s="147"/>
      <c r="Y36" s="147"/>
      <c r="Z36" s="147"/>
      <c r="AA36" s="147"/>
      <c r="AB36" s="147"/>
      <c r="AC36" s="384"/>
      <c r="AD36" s="384"/>
      <c r="AE36" s="384"/>
      <c r="AF36" s="384"/>
      <c r="AG36" s="384"/>
      <c r="AH36" s="384"/>
      <c r="AI36" s="384"/>
      <c r="AJ36" s="384"/>
      <c r="AK36" s="384"/>
      <c r="AL36" s="384"/>
      <c r="AM36" s="384"/>
      <c r="AN36" s="384"/>
      <c r="AO36" s="384"/>
      <c r="AP36" s="384"/>
      <c r="AQ36" s="384"/>
      <c r="AR36" s="384"/>
      <c r="AS36" s="384"/>
      <c r="AT36" s="384"/>
      <c r="AU36" s="384"/>
      <c r="AV36" s="384"/>
      <c r="AW36" s="384"/>
      <c r="AX36" s="384"/>
      <c r="AY36" s="384"/>
      <c r="AZ36" s="334"/>
      <c r="BA36" s="308"/>
      <c r="BB36" s="343"/>
      <c r="BC36" s="334"/>
      <c r="BD36" s="330"/>
      <c r="BE36" s="185"/>
      <c r="BF36" s="185"/>
    </row>
    <row r="37" spans="1:58" ht="16.2" x14ac:dyDescent="0.35">
      <c r="A37" s="288"/>
      <c r="B37" s="384"/>
      <c r="C37" s="208"/>
      <c r="D37" s="208"/>
      <c r="E37" s="208"/>
      <c r="F37" s="208"/>
      <c r="G37" s="208"/>
      <c r="H37" s="384"/>
      <c r="I37" s="384"/>
      <c r="J37" s="384"/>
      <c r="K37" s="384"/>
      <c r="L37" s="384"/>
      <c r="M37" s="147"/>
      <c r="N37" s="147"/>
      <c r="O37" s="147"/>
      <c r="P37" s="147"/>
      <c r="Q37" s="147"/>
      <c r="R37" s="147"/>
      <c r="S37" s="147"/>
      <c r="T37" s="147"/>
      <c r="U37" s="147"/>
      <c r="V37" s="147"/>
      <c r="W37" s="147"/>
      <c r="X37" s="147"/>
      <c r="Y37" s="147"/>
      <c r="Z37" s="147"/>
      <c r="AA37" s="147"/>
      <c r="AB37" s="147"/>
      <c r="AC37" s="384"/>
      <c r="AD37" s="384"/>
      <c r="AE37" s="384"/>
      <c r="AF37" s="384"/>
      <c r="AG37" s="384"/>
      <c r="AH37" s="384"/>
      <c r="AI37" s="384"/>
      <c r="AJ37" s="384"/>
      <c r="AK37" s="384"/>
      <c r="AL37" s="384"/>
      <c r="AM37" s="384"/>
      <c r="AN37" s="384"/>
      <c r="AO37" s="384"/>
      <c r="AP37" s="384"/>
      <c r="AQ37" s="384"/>
      <c r="AR37" s="384"/>
      <c r="AS37" s="384"/>
      <c r="AT37" s="384"/>
      <c r="AU37" s="384"/>
      <c r="AV37" s="384"/>
      <c r="AW37" s="384"/>
      <c r="AX37" s="384"/>
      <c r="AY37" s="384"/>
      <c r="AZ37" s="334"/>
      <c r="BA37" s="308"/>
      <c r="BB37" s="333"/>
      <c r="BC37" s="334"/>
      <c r="BD37" s="330"/>
      <c r="BE37" s="185"/>
      <c r="BF37" s="185"/>
    </row>
    <row r="38" spans="1:58" ht="31.05" customHeight="1" x14ac:dyDescent="0.35">
      <c r="A38" s="288"/>
      <c r="B38" s="384"/>
      <c r="C38" s="208"/>
      <c r="D38" s="665" t="s">
        <v>297</v>
      </c>
      <c r="E38" s="665"/>
      <c r="F38" s="665" t="s">
        <v>298</v>
      </c>
      <c r="G38" s="665"/>
      <c r="H38" s="384"/>
      <c r="I38" s="384"/>
      <c r="J38" s="384"/>
      <c r="K38" s="384"/>
      <c r="L38" s="384"/>
      <c r="M38" s="147"/>
      <c r="N38" s="147"/>
      <c r="O38" s="147"/>
      <c r="P38" s="147"/>
      <c r="Q38" s="147"/>
      <c r="R38" s="147"/>
      <c r="S38" s="147"/>
      <c r="T38" s="147"/>
      <c r="U38" s="147"/>
      <c r="V38" s="147"/>
      <c r="W38" s="147"/>
      <c r="X38" s="147"/>
      <c r="Y38" s="147"/>
      <c r="Z38" s="147"/>
      <c r="AA38" s="147"/>
      <c r="AB38" s="147"/>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334"/>
      <c r="BA38" s="308"/>
      <c r="BB38" s="333"/>
      <c r="BC38" s="334"/>
      <c r="BD38" s="330"/>
      <c r="BE38" s="185"/>
      <c r="BF38" s="185"/>
    </row>
    <row r="39" spans="1:58" ht="34.950000000000003" customHeight="1" thickBot="1" x14ac:dyDescent="0.4">
      <c r="A39" s="288"/>
      <c r="B39" s="384"/>
      <c r="C39" s="147"/>
      <c r="D39" s="598" t="s">
        <v>300</v>
      </c>
      <c r="E39" s="598" t="s">
        <v>301</v>
      </c>
      <c r="F39" s="598" t="s">
        <v>300</v>
      </c>
      <c r="G39" s="598" t="s">
        <v>301</v>
      </c>
      <c r="H39" s="384"/>
      <c r="I39" s="384"/>
      <c r="J39" s="384"/>
      <c r="K39" s="384"/>
      <c r="L39" s="384"/>
      <c r="M39" s="147"/>
      <c r="N39" s="147"/>
      <c r="O39" s="147"/>
      <c r="P39" s="147"/>
      <c r="Q39" s="147"/>
      <c r="R39" s="147"/>
      <c r="S39" s="147"/>
      <c r="T39" s="147"/>
      <c r="U39" s="147"/>
      <c r="V39" s="147"/>
      <c r="W39" s="147"/>
      <c r="X39" s="147"/>
      <c r="Y39" s="147"/>
      <c r="Z39" s="147"/>
      <c r="AA39" s="147"/>
      <c r="AB39" s="147"/>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334"/>
      <c r="BA39" s="308"/>
      <c r="BB39" s="333"/>
      <c r="BC39" s="334"/>
      <c r="BD39" s="330"/>
      <c r="BE39" s="185"/>
      <c r="BF39" s="185"/>
    </row>
    <row r="40" spans="1:58" ht="16.2" x14ac:dyDescent="0.35">
      <c r="A40" s="288"/>
      <c r="B40" s="384"/>
      <c r="C40" s="589" t="s">
        <v>147</v>
      </c>
      <c r="D40" s="592">
        <v>0.75</v>
      </c>
      <c r="E40" s="592">
        <v>1.05</v>
      </c>
      <c r="F40" s="592">
        <v>0.5</v>
      </c>
      <c r="G40" s="593">
        <v>1</v>
      </c>
      <c r="H40" s="384"/>
      <c r="I40" s="384"/>
      <c r="J40" s="384"/>
      <c r="K40" s="384"/>
      <c r="L40" s="384"/>
      <c r="M40" s="147"/>
      <c r="N40" s="147"/>
      <c r="O40" s="147"/>
      <c r="P40" s="147"/>
      <c r="Q40" s="147"/>
      <c r="R40" s="147"/>
      <c r="S40" s="147"/>
      <c r="T40" s="147"/>
      <c r="U40" s="147"/>
      <c r="V40" s="147"/>
      <c r="W40" s="147"/>
      <c r="X40" s="147"/>
      <c r="Y40" s="147"/>
      <c r="Z40" s="147"/>
      <c r="AA40" s="147"/>
      <c r="AB40" s="147"/>
      <c r="AC40" s="384"/>
      <c r="AD40" s="384"/>
      <c r="AE40" s="384"/>
      <c r="AF40" s="384"/>
      <c r="AG40" s="384"/>
      <c r="AH40" s="384"/>
      <c r="AI40" s="384"/>
      <c r="AJ40" s="384"/>
      <c r="AK40" s="384"/>
      <c r="AL40" s="384"/>
      <c r="AM40" s="384"/>
      <c r="AN40" s="384"/>
      <c r="AO40" s="384"/>
      <c r="AP40" s="384"/>
      <c r="AQ40" s="384"/>
      <c r="AR40" s="384"/>
      <c r="AS40" s="384"/>
      <c r="AT40" s="384"/>
      <c r="AU40" s="384"/>
      <c r="AV40" s="384"/>
      <c r="AW40" s="384"/>
      <c r="AX40" s="384"/>
      <c r="AY40" s="384"/>
      <c r="AZ40" s="334"/>
      <c r="BA40" s="308"/>
      <c r="BB40" s="333"/>
      <c r="BC40" s="334"/>
      <c r="BD40" s="330"/>
      <c r="BE40" s="185"/>
      <c r="BF40" s="185"/>
    </row>
    <row r="41" spans="1:58" ht="16.2" x14ac:dyDescent="0.35">
      <c r="A41" s="288"/>
      <c r="B41" s="384"/>
      <c r="C41" s="590" t="s">
        <v>212</v>
      </c>
      <c r="D41" s="594">
        <v>0.75</v>
      </c>
      <c r="E41" s="594">
        <v>1.05</v>
      </c>
      <c r="F41" s="594">
        <v>0.5</v>
      </c>
      <c r="G41" s="595">
        <v>1</v>
      </c>
      <c r="H41" s="384"/>
      <c r="I41" s="384"/>
      <c r="J41" s="384"/>
      <c r="K41" s="384"/>
      <c r="L41" s="384"/>
      <c r="M41" s="147"/>
      <c r="N41" s="147"/>
      <c r="O41" s="147"/>
      <c r="P41" s="147"/>
      <c r="Q41" s="147"/>
      <c r="R41" s="147"/>
      <c r="S41" s="147"/>
      <c r="T41" s="147"/>
      <c r="U41" s="147"/>
      <c r="V41" s="147"/>
      <c r="W41" s="147"/>
      <c r="X41" s="147"/>
      <c r="Y41" s="147"/>
      <c r="Z41" s="147"/>
      <c r="AA41" s="147"/>
      <c r="AB41" s="147"/>
      <c r="AC41" s="384"/>
      <c r="AD41" s="384"/>
      <c r="AE41" s="384"/>
      <c r="AF41" s="384"/>
      <c r="AG41" s="384"/>
      <c r="AH41" s="384"/>
      <c r="AI41" s="384"/>
      <c r="AJ41" s="384"/>
      <c r="AK41" s="384"/>
      <c r="AL41" s="384"/>
      <c r="AM41" s="384"/>
      <c r="AN41" s="384"/>
      <c r="AO41" s="384"/>
      <c r="AP41" s="384"/>
      <c r="AQ41" s="384"/>
      <c r="AR41" s="384"/>
      <c r="AS41" s="384"/>
      <c r="AT41" s="384"/>
      <c r="AU41" s="384"/>
      <c r="AV41" s="384"/>
      <c r="AW41" s="384"/>
      <c r="AX41" s="384"/>
      <c r="AY41" s="384"/>
      <c r="AZ41" s="334"/>
      <c r="BA41" s="308"/>
      <c r="BB41" s="333"/>
      <c r="BC41" s="334"/>
      <c r="BD41" s="330"/>
      <c r="BE41" s="185"/>
      <c r="BF41" s="185"/>
    </row>
    <row r="42" spans="1:58" ht="16.8" thickBot="1" x14ac:dyDescent="0.4">
      <c r="A42" s="288"/>
      <c r="B42" s="384"/>
      <c r="C42" s="591" t="s">
        <v>213</v>
      </c>
      <c r="D42" s="596">
        <v>0.75</v>
      </c>
      <c r="E42" s="596">
        <v>1.05</v>
      </c>
      <c r="F42" s="596">
        <v>0.5</v>
      </c>
      <c r="G42" s="597">
        <v>1</v>
      </c>
      <c r="H42" s="384"/>
      <c r="I42" s="384"/>
      <c r="J42" s="384"/>
      <c r="K42" s="384"/>
      <c r="L42" s="384"/>
      <c r="M42" s="147"/>
      <c r="N42" s="147"/>
      <c r="O42" s="147"/>
      <c r="P42" s="147"/>
      <c r="Q42" s="147"/>
      <c r="R42" s="147"/>
      <c r="S42" s="147"/>
      <c r="T42" s="147"/>
      <c r="U42" s="147"/>
      <c r="V42" s="147"/>
      <c r="W42" s="147"/>
      <c r="X42" s="147"/>
      <c r="Y42" s="147"/>
      <c r="Z42" s="147"/>
      <c r="AA42" s="147"/>
      <c r="AB42" s="147"/>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334"/>
      <c r="BA42" s="308"/>
      <c r="BB42" s="333"/>
      <c r="BC42" s="334"/>
      <c r="BD42" s="330"/>
      <c r="BE42" s="185"/>
      <c r="BF42" s="185"/>
    </row>
    <row r="43" spans="1:58" ht="16.2" x14ac:dyDescent="0.35">
      <c r="A43" s="288"/>
      <c r="B43" s="208"/>
      <c r="C43" s="208"/>
      <c r="D43" s="208"/>
      <c r="E43" s="208"/>
      <c r="F43" s="208"/>
      <c r="G43" s="384"/>
      <c r="H43" s="384"/>
      <c r="I43" s="384"/>
      <c r="J43" s="384"/>
      <c r="K43" s="384"/>
      <c r="L43" s="384"/>
      <c r="M43" s="147"/>
      <c r="N43" s="147"/>
      <c r="O43" s="147"/>
      <c r="P43" s="147"/>
      <c r="Q43" s="147"/>
      <c r="R43" s="147"/>
      <c r="S43" s="147"/>
      <c r="T43" s="147"/>
      <c r="U43" s="147"/>
      <c r="V43" s="147"/>
      <c r="W43" s="147"/>
      <c r="X43" s="147"/>
      <c r="Y43" s="147"/>
      <c r="Z43" s="147"/>
      <c r="AA43" s="147"/>
      <c r="AB43" s="147"/>
      <c r="AC43" s="384"/>
      <c r="AD43" s="384"/>
      <c r="AE43" s="384"/>
      <c r="AF43" s="384"/>
      <c r="AG43" s="384"/>
      <c r="AH43" s="384"/>
      <c r="AI43" s="384"/>
      <c r="AJ43" s="384"/>
      <c r="AK43" s="384"/>
      <c r="AL43" s="384"/>
      <c r="AM43" s="384"/>
      <c r="AN43" s="384"/>
      <c r="AO43" s="384"/>
      <c r="AP43" s="384"/>
      <c r="AQ43" s="384"/>
      <c r="AR43" s="384"/>
      <c r="AS43" s="384"/>
      <c r="AT43" s="384"/>
      <c r="AU43" s="384"/>
      <c r="AV43" s="384"/>
      <c r="AW43" s="384"/>
      <c r="AX43" s="384"/>
      <c r="AY43" s="384"/>
      <c r="AZ43" s="334"/>
      <c r="BA43" s="308"/>
      <c r="BB43" s="333"/>
      <c r="BC43" s="334"/>
      <c r="BD43" s="330"/>
      <c r="BE43" s="185"/>
      <c r="BF43" s="185"/>
    </row>
    <row r="44" spans="1:58" ht="16.2" x14ac:dyDescent="0.3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3"/>
      <c r="AA44" s="363"/>
      <c r="AB44" s="363"/>
      <c r="AC44" s="384"/>
      <c r="AD44" s="384"/>
      <c r="AE44" s="384"/>
      <c r="AF44" s="384"/>
      <c r="AG44" s="384"/>
      <c r="AH44" s="384"/>
      <c r="AI44" s="384"/>
      <c r="AJ44" s="384"/>
      <c r="AK44" s="384"/>
      <c r="AL44" s="384"/>
      <c r="AM44" s="384"/>
      <c r="AN44" s="384"/>
      <c r="AO44" s="384"/>
      <c r="AP44" s="384"/>
      <c r="AQ44" s="384"/>
      <c r="AR44" s="384"/>
      <c r="AS44" s="384"/>
      <c r="AT44" s="384"/>
      <c r="AU44" s="384"/>
      <c r="AV44" s="384"/>
      <c r="AW44" s="384"/>
      <c r="AX44" s="384"/>
      <c r="AY44" s="384"/>
      <c r="AZ44" s="333"/>
      <c r="BA44" s="308"/>
      <c r="BB44" s="334"/>
      <c r="BC44" s="308"/>
      <c r="BD44" s="333"/>
      <c r="BE44" s="334"/>
      <c r="BF44" s="330"/>
    </row>
    <row r="45" spans="1:58" ht="16.2" x14ac:dyDescent="0.3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4"/>
      <c r="AA45" s="364"/>
      <c r="AB45" s="364"/>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334"/>
      <c r="BA45" s="308"/>
      <c r="BB45" s="343"/>
      <c r="BC45" s="334"/>
      <c r="BD45" s="330"/>
      <c r="BE45" s="185"/>
      <c r="BF45" s="185"/>
    </row>
    <row r="46" spans="1:58" ht="16.2" x14ac:dyDescent="0.3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4"/>
      <c r="AA46" s="364"/>
      <c r="AB46" s="364"/>
      <c r="AC46" s="384"/>
      <c r="AD46" s="384"/>
      <c r="AE46" s="384"/>
      <c r="AF46" s="384"/>
      <c r="AG46" s="384"/>
      <c r="AH46" s="384"/>
      <c r="AI46" s="384"/>
      <c r="AJ46" s="384"/>
      <c r="AK46" s="384"/>
      <c r="AL46" s="384"/>
      <c r="AM46" s="384"/>
      <c r="AN46" s="384"/>
      <c r="AO46" s="384"/>
      <c r="AP46" s="384"/>
      <c r="AQ46" s="384"/>
      <c r="AR46" s="384"/>
      <c r="AS46" s="384"/>
      <c r="AT46" s="384"/>
      <c r="AU46" s="384"/>
      <c r="AV46" s="384"/>
      <c r="AW46" s="384"/>
      <c r="AX46" s="384"/>
      <c r="AY46" s="384"/>
      <c r="AZ46" s="308"/>
      <c r="BA46" s="334"/>
      <c r="BB46" s="308"/>
      <c r="BC46" s="343"/>
      <c r="BD46" s="334"/>
      <c r="BE46" s="330"/>
      <c r="BF46" s="185"/>
    </row>
    <row r="47" spans="1:58" ht="16.2" x14ac:dyDescent="0.3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4"/>
      <c r="AA47" s="364"/>
      <c r="AB47" s="364"/>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333"/>
      <c r="BA47" s="334"/>
      <c r="BB47" s="330"/>
      <c r="BC47" s="185"/>
      <c r="BD47" s="185"/>
      <c r="BE47" s="185"/>
      <c r="BF47" s="185"/>
    </row>
    <row r="48" spans="1:58" ht="16.2" x14ac:dyDescent="0.3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4"/>
      <c r="AA48" s="364"/>
      <c r="AB48" s="364"/>
      <c r="AC48" s="384"/>
      <c r="AD48" s="384"/>
      <c r="AE48" s="384"/>
      <c r="AF48" s="384"/>
      <c r="AG48" s="384"/>
      <c r="AH48" s="384"/>
      <c r="AI48" s="384"/>
      <c r="AJ48" s="384"/>
      <c r="AK48" s="384"/>
      <c r="AL48" s="384"/>
      <c r="AM48" s="384"/>
      <c r="AN48" s="384"/>
      <c r="AO48" s="384"/>
      <c r="AP48" s="384"/>
      <c r="AQ48" s="384"/>
      <c r="AR48" s="384"/>
      <c r="AS48" s="384"/>
      <c r="AT48" s="384"/>
      <c r="AU48" s="384"/>
      <c r="AV48" s="384"/>
      <c r="AW48" s="384"/>
      <c r="AX48" s="384"/>
      <c r="AY48" s="384"/>
      <c r="AZ48" s="334"/>
      <c r="BA48" s="330"/>
      <c r="BB48" s="185"/>
      <c r="BC48" s="185"/>
      <c r="BD48" s="185"/>
      <c r="BE48" s="185"/>
      <c r="BF48" s="185"/>
    </row>
    <row r="49" spans="1:58" ht="16.2" x14ac:dyDescent="0.3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4"/>
      <c r="AA49" s="364"/>
      <c r="AB49" s="364"/>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334"/>
      <c r="BA49" s="330"/>
      <c r="BB49" s="185"/>
      <c r="BC49" s="185"/>
      <c r="BD49" s="185"/>
      <c r="BE49" s="185"/>
      <c r="BF49" s="185"/>
    </row>
    <row r="50" spans="1:58" ht="16.2" x14ac:dyDescent="0.3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4"/>
      <c r="AA50" s="364"/>
      <c r="AB50" s="364"/>
      <c r="AC50" s="384"/>
      <c r="AD50" s="384"/>
      <c r="AE50" s="384"/>
      <c r="AF50" s="384"/>
      <c r="AG50" s="384"/>
      <c r="AH50" s="384"/>
      <c r="AI50" s="384"/>
      <c r="AJ50" s="384"/>
      <c r="AK50" s="384"/>
      <c r="AL50" s="384"/>
      <c r="AM50" s="384"/>
      <c r="AN50" s="384"/>
      <c r="AO50" s="384"/>
      <c r="AP50" s="384"/>
      <c r="AQ50" s="384"/>
      <c r="AR50" s="384"/>
      <c r="AS50" s="384"/>
      <c r="AT50" s="384"/>
      <c r="AU50" s="384"/>
      <c r="AV50" s="384"/>
      <c r="AW50" s="384"/>
      <c r="AX50" s="384"/>
      <c r="AY50" s="384"/>
      <c r="AZ50" s="334"/>
      <c r="BA50" s="330"/>
      <c r="BB50" s="185"/>
      <c r="BC50" s="185"/>
      <c r="BD50" s="185"/>
      <c r="BE50" s="185"/>
      <c r="BF50" s="185"/>
    </row>
    <row r="51" spans="1:58" ht="16.2" x14ac:dyDescent="0.3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4"/>
      <c r="AA51" s="364"/>
      <c r="AB51" s="364"/>
      <c r="AC51" s="384"/>
      <c r="AD51" s="384"/>
      <c r="AE51" s="384"/>
      <c r="AF51" s="384"/>
      <c r="AG51" s="384"/>
      <c r="AH51" s="384"/>
      <c r="AI51" s="384"/>
      <c r="AJ51" s="384"/>
      <c r="AK51" s="384"/>
      <c r="AL51" s="384"/>
      <c r="AM51" s="384"/>
      <c r="AN51" s="384"/>
      <c r="AO51" s="384"/>
      <c r="AP51" s="384"/>
      <c r="AQ51" s="384"/>
      <c r="AR51" s="384"/>
      <c r="AS51" s="384"/>
      <c r="AT51" s="384"/>
      <c r="AU51" s="384"/>
      <c r="AV51" s="384"/>
      <c r="AW51" s="384"/>
      <c r="AX51" s="384"/>
      <c r="AY51" s="384"/>
      <c r="AZ51" s="334"/>
      <c r="BA51" s="330"/>
      <c r="BB51" s="185"/>
      <c r="BC51" s="185"/>
      <c r="BD51" s="185"/>
      <c r="BE51" s="185"/>
      <c r="BF51" s="185"/>
    </row>
    <row r="52" spans="1:58" ht="16.2" x14ac:dyDescent="0.3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4"/>
      <c r="AA52" s="364"/>
      <c r="AB52" s="364"/>
      <c r="AC52" s="384"/>
      <c r="AD52" s="384"/>
      <c r="AE52" s="384"/>
      <c r="AF52" s="384"/>
      <c r="AG52" s="384"/>
      <c r="AH52" s="384"/>
      <c r="AI52" s="384"/>
      <c r="AJ52" s="384"/>
      <c r="AK52" s="384"/>
      <c r="AL52" s="384"/>
      <c r="AM52" s="384"/>
      <c r="AN52" s="384"/>
      <c r="AO52" s="384"/>
      <c r="AP52" s="384"/>
      <c r="AQ52" s="384"/>
      <c r="AR52" s="384"/>
      <c r="AS52" s="384"/>
      <c r="AT52" s="384"/>
      <c r="AU52" s="384"/>
      <c r="AV52" s="384"/>
      <c r="AW52" s="384"/>
      <c r="AX52" s="384"/>
      <c r="AY52" s="384"/>
      <c r="AZ52" s="334"/>
      <c r="BA52" s="330"/>
      <c r="BB52" s="185"/>
      <c r="BC52" s="185"/>
      <c r="BD52" s="185"/>
      <c r="BE52" s="185"/>
      <c r="BF52" s="185"/>
    </row>
    <row r="53" spans="1:58" ht="16.2" x14ac:dyDescent="0.3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4"/>
      <c r="AA53" s="364"/>
      <c r="AB53" s="364"/>
      <c r="AC53" s="384"/>
      <c r="AD53" s="384"/>
      <c r="AE53" s="384"/>
      <c r="AF53" s="384"/>
      <c r="AG53" s="384"/>
      <c r="AH53" s="384"/>
      <c r="AI53" s="384"/>
      <c r="AJ53" s="384"/>
      <c r="AK53" s="384"/>
      <c r="AL53" s="384"/>
      <c r="AM53" s="384"/>
      <c r="AN53" s="384"/>
      <c r="AO53" s="384"/>
      <c r="AP53" s="384"/>
      <c r="AQ53" s="384"/>
      <c r="AR53" s="384"/>
      <c r="AS53" s="384"/>
      <c r="AT53" s="384"/>
      <c r="AU53" s="384"/>
      <c r="AV53" s="384"/>
      <c r="AW53" s="384"/>
      <c r="AX53" s="384"/>
      <c r="AY53" s="384"/>
      <c r="AZ53" s="334"/>
      <c r="BA53" s="330"/>
      <c r="BB53" s="185"/>
      <c r="BC53" s="185"/>
      <c r="BD53" s="185"/>
      <c r="BE53" s="185"/>
      <c r="BF53" s="185"/>
    </row>
    <row r="54" spans="1:58" ht="16.2" x14ac:dyDescent="0.3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3"/>
      <c r="AA54" s="363"/>
      <c r="AB54" s="363"/>
      <c r="AC54" s="384"/>
      <c r="AD54" s="384"/>
      <c r="AE54" s="384"/>
      <c r="AF54" s="384"/>
      <c r="AG54" s="384"/>
      <c r="AH54" s="384"/>
      <c r="AI54" s="384"/>
      <c r="AJ54" s="384"/>
      <c r="AK54" s="384"/>
      <c r="AL54" s="384"/>
      <c r="AM54" s="384"/>
      <c r="AN54" s="384"/>
      <c r="AO54" s="384"/>
      <c r="AP54" s="384"/>
      <c r="AQ54" s="384"/>
      <c r="AR54" s="384"/>
      <c r="AS54" s="384"/>
      <c r="AT54" s="384"/>
      <c r="AU54" s="384"/>
      <c r="AV54" s="384"/>
      <c r="AW54" s="384"/>
      <c r="AX54" s="384"/>
      <c r="AY54" s="384"/>
      <c r="AZ54" s="334"/>
      <c r="BA54" s="330"/>
      <c r="BB54" s="185"/>
      <c r="BC54" s="185"/>
      <c r="BD54" s="185"/>
      <c r="BE54" s="185"/>
      <c r="BF54" s="185"/>
    </row>
    <row r="55" spans="1:58" ht="16.2" x14ac:dyDescent="0.3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3"/>
      <c r="AA55" s="363"/>
      <c r="AB55" s="363"/>
      <c r="AC55" s="384"/>
      <c r="AD55" s="384"/>
      <c r="AE55" s="384"/>
      <c r="AF55" s="384"/>
      <c r="AG55" s="384"/>
      <c r="AH55" s="384"/>
      <c r="AI55" s="384"/>
      <c r="AJ55" s="384"/>
      <c r="AK55" s="384"/>
      <c r="AL55" s="384"/>
      <c r="AM55" s="384"/>
      <c r="AN55" s="384"/>
      <c r="AO55" s="384"/>
      <c r="AP55" s="384"/>
      <c r="AQ55" s="384"/>
      <c r="AR55" s="384"/>
      <c r="AS55" s="384"/>
      <c r="AT55" s="384"/>
      <c r="AU55" s="384"/>
      <c r="AV55" s="384"/>
      <c r="AW55" s="384"/>
      <c r="AX55" s="384"/>
      <c r="AY55" s="384"/>
      <c r="AZ55" s="334"/>
      <c r="BA55" s="330"/>
      <c r="BB55" s="185"/>
      <c r="BC55" s="185"/>
      <c r="BD55" s="185"/>
      <c r="BE55" s="185"/>
      <c r="BF55" s="185"/>
    </row>
    <row r="56" spans="1:58" ht="16.2" x14ac:dyDescent="0.3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3"/>
      <c r="AA56" s="363"/>
      <c r="AB56" s="363"/>
      <c r="AC56" s="384"/>
      <c r="AD56" s="384"/>
      <c r="AE56" s="384"/>
      <c r="AF56" s="384"/>
      <c r="AG56" s="384"/>
      <c r="AH56" s="384"/>
      <c r="AI56" s="384"/>
      <c r="AJ56" s="384"/>
      <c r="AK56" s="384"/>
      <c r="AL56" s="384"/>
      <c r="AM56" s="384"/>
      <c r="AN56" s="384"/>
      <c r="AO56" s="384"/>
      <c r="AP56" s="384"/>
      <c r="AQ56" s="384"/>
      <c r="AR56" s="384"/>
      <c r="AS56" s="384"/>
      <c r="AT56" s="384"/>
      <c r="AU56" s="384"/>
      <c r="AV56" s="384"/>
      <c r="AW56" s="384"/>
      <c r="AX56" s="384"/>
      <c r="AY56" s="384"/>
      <c r="AZ56" s="334"/>
      <c r="BA56" s="330"/>
      <c r="BB56" s="185"/>
      <c r="BC56" s="185"/>
      <c r="BD56" s="185"/>
      <c r="BE56" s="185"/>
      <c r="BF56" s="185"/>
    </row>
    <row r="57" spans="1:58" ht="16.2" x14ac:dyDescent="0.3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3"/>
      <c r="AA57" s="363"/>
      <c r="AB57" s="363"/>
      <c r="AC57" s="384"/>
      <c r="AD57" s="384"/>
      <c r="AE57" s="384"/>
      <c r="AF57" s="384"/>
      <c r="AG57" s="384"/>
      <c r="AH57" s="384"/>
      <c r="AI57" s="384"/>
      <c r="AJ57" s="384"/>
      <c r="AK57" s="384"/>
      <c r="AL57" s="384"/>
      <c r="AM57" s="384"/>
      <c r="AN57" s="384"/>
      <c r="AO57" s="384"/>
      <c r="AP57" s="384"/>
      <c r="AQ57" s="384"/>
      <c r="AR57" s="384"/>
      <c r="AS57" s="384"/>
      <c r="AT57" s="384"/>
      <c r="AU57" s="384"/>
      <c r="AV57" s="384"/>
      <c r="AW57" s="384"/>
      <c r="AX57" s="384"/>
      <c r="AY57" s="384"/>
      <c r="AZ57" s="334"/>
      <c r="BA57" s="330"/>
      <c r="BB57" s="185"/>
      <c r="BC57" s="185"/>
      <c r="BD57" s="185"/>
      <c r="BE57" s="185"/>
      <c r="BF57" s="185"/>
    </row>
    <row r="58" spans="1:58" ht="16.2" x14ac:dyDescent="0.3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3"/>
      <c r="AA58" s="363"/>
      <c r="AB58" s="363"/>
      <c r="AC58" s="384"/>
      <c r="AD58" s="384"/>
      <c r="AE58" s="384"/>
      <c r="AF58" s="384"/>
      <c r="AG58" s="384"/>
      <c r="AH58" s="384"/>
      <c r="AI58" s="384"/>
      <c r="AJ58" s="384"/>
      <c r="AK58" s="384"/>
      <c r="AL58" s="384"/>
      <c r="AM58" s="384"/>
      <c r="AN58" s="384"/>
      <c r="AO58" s="384"/>
      <c r="AP58" s="384"/>
      <c r="AQ58" s="384"/>
      <c r="AR58" s="384"/>
      <c r="AS58" s="384"/>
      <c r="AT58" s="384"/>
      <c r="AU58" s="384"/>
      <c r="AV58" s="384"/>
      <c r="AW58" s="384"/>
      <c r="AX58" s="384"/>
      <c r="AY58" s="384"/>
      <c r="AZ58" s="334"/>
      <c r="BA58" s="330"/>
      <c r="BB58" s="185"/>
      <c r="BC58" s="185"/>
      <c r="BD58" s="185"/>
      <c r="BE58" s="185"/>
      <c r="BF58" s="185"/>
    </row>
    <row r="59" spans="1:58" ht="16.2" x14ac:dyDescent="0.3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3"/>
      <c r="AA59" s="363"/>
      <c r="AB59" s="363"/>
      <c r="AC59" s="384"/>
      <c r="AD59" s="384"/>
      <c r="AE59" s="384"/>
      <c r="AF59" s="384"/>
      <c r="AG59" s="384"/>
      <c r="AH59" s="384"/>
      <c r="AI59" s="384"/>
      <c r="AJ59" s="384"/>
      <c r="AK59" s="384"/>
      <c r="AL59" s="384"/>
      <c r="AM59" s="384"/>
      <c r="AN59" s="384"/>
      <c r="AO59" s="384"/>
      <c r="AP59" s="384"/>
      <c r="AQ59" s="384"/>
      <c r="AR59" s="384"/>
      <c r="AS59" s="384"/>
      <c r="AT59" s="384"/>
      <c r="AU59" s="384"/>
      <c r="AV59" s="384"/>
      <c r="AW59" s="384"/>
      <c r="AX59" s="384"/>
      <c r="AY59" s="384"/>
      <c r="AZ59" s="334"/>
      <c r="BA59" s="330"/>
      <c r="BB59" s="185"/>
      <c r="BC59" s="185"/>
      <c r="BD59" s="185"/>
      <c r="BE59" s="185"/>
      <c r="BF59" s="185"/>
    </row>
    <row r="60" spans="1:58" ht="16.2" x14ac:dyDescent="0.35">
      <c r="A60" s="147"/>
      <c r="G60" s="147"/>
      <c r="H60" s="147"/>
      <c r="I60" s="147"/>
      <c r="J60" s="147"/>
      <c r="K60" s="147"/>
      <c r="L60" s="147"/>
      <c r="M60" s="147"/>
      <c r="N60" s="147"/>
      <c r="O60" s="147"/>
      <c r="P60" s="147"/>
      <c r="Q60" s="147"/>
      <c r="R60" s="147"/>
      <c r="S60" s="147"/>
      <c r="T60" s="147"/>
      <c r="U60" s="147"/>
      <c r="V60" s="147"/>
      <c r="W60" s="147"/>
      <c r="X60" s="147"/>
      <c r="Y60" s="147"/>
      <c r="Z60" s="366"/>
      <c r="AA60" s="366"/>
      <c r="AB60" s="366"/>
      <c r="AC60" s="384"/>
      <c r="AD60" s="384"/>
      <c r="AE60" s="384"/>
      <c r="AF60" s="384"/>
      <c r="AG60" s="384"/>
      <c r="AH60" s="384"/>
      <c r="AI60" s="384"/>
      <c r="AJ60" s="384"/>
      <c r="AK60" s="384"/>
      <c r="AL60" s="384"/>
      <c r="AM60" s="384"/>
      <c r="AN60" s="384"/>
      <c r="AO60" s="384"/>
      <c r="AP60" s="384"/>
      <c r="AQ60" s="384"/>
      <c r="AR60" s="384"/>
      <c r="AS60" s="384"/>
      <c r="AT60" s="384"/>
      <c r="AU60" s="384"/>
      <c r="AV60" s="384"/>
      <c r="AW60" s="384"/>
      <c r="AX60" s="384"/>
      <c r="AY60" s="384"/>
      <c r="AZ60" s="334"/>
      <c r="BA60" s="330"/>
      <c r="BB60" s="185"/>
      <c r="BC60" s="185"/>
      <c r="BD60" s="185"/>
      <c r="BE60" s="185"/>
      <c r="BF60" s="185"/>
    </row>
    <row r="61" spans="1:58" ht="16.2" x14ac:dyDescent="0.3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4"/>
      <c r="AD61" s="384"/>
      <c r="AE61" s="384"/>
      <c r="AF61" s="384"/>
      <c r="AG61" s="384"/>
      <c r="AH61" s="384"/>
      <c r="AI61" s="384"/>
      <c r="AJ61" s="384"/>
      <c r="AK61" s="384"/>
      <c r="AL61" s="384"/>
      <c r="AM61" s="384"/>
      <c r="AN61" s="384"/>
      <c r="AO61" s="384"/>
      <c r="AP61" s="384"/>
      <c r="AQ61" s="384"/>
      <c r="AR61" s="384"/>
      <c r="AS61" s="384"/>
      <c r="AT61" s="384"/>
      <c r="AU61" s="384"/>
      <c r="AV61" s="384"/>
      <c r="AW61" s="384"/>
      <c r="AX61" s="384"/>
      <c r="AY61" s="384"/>
      <c r="AZ61" s="334"/>
      <c r="BA61" s="330"/>
      <c r="BB61" s="185"/>
      <c r="BC61" s="185"/>
      <c r="BD61" s="185"/>
      <c r="BE61" s="185"/>
      <c r="BF61" s="185"/>
    </row>
    <row r="62" spans="1:58" ht="13.95" customHeight="1" x14ac:dyDescent="0.35">
      <c r="A62" s="147"/>
      <c r="G62" s="205"/>
      <c r="H62" s="666" t="s">
        <v>299</v>
      </c>
      <c r="I62" s="666"/>
      <c r="J62" s="666"/>
      <c r="K62" s="666"/>
      <c r="L62" s="666"/>
      <c r="M62" s="666"/>
      <c r="N62" s="147"/>
      <c r="O62" s="147"/>
      <c r="P62" s="147"/>
      <c r="Q62" s="147"/>
      <c r="R62" s="147"/>
      <c r="S62" s="147"/>
      <c r="T62" s="147"/>
      <c r="U62" s="147"/>
      <c r="V62" s="147"/>
      <c r="W62" s="147"/>
      <c r="X62" s="147"/>
      <c r="Y62" s="147"/>
      <c r="Z62" s="147"/>
      <c r="AA62" s="147"/>
      <c r="AB62" s="147"/>
      <c r="AC62" s="384"/>
      <c r="AD62" s="384"/>
      <c r="AE62" s="384"/>
      <c r="AF62" s="384"/>
      <c r="AG62" s="384"/>
      <c r="AH62" s="384"/>
      <c r="AI62" s="384"/>
      <c r="AJ62" s="384"/>
      <c r="AK62" s="384"/>
      <c r="AL62" s="384"/>
      <c r="AM62" s="384"/>
      <c r="AN62" s="384"/>
      <c r="AO62" s="384"/>
      <c r="AP62" s="384"/>
      <c r="AQ62" s="384"/>
      <c r="AR62" s="384"/>
      <c r="AS62" s="384"/>
      <c r="AT62" s="384"/>
      <c r="AU62" s="384"/>
      <c r="AV62" s="384"/>
      <c r="AW62" s="384"/>
      <c r="AX62" s="384"/>
      <c r="AY62" s="384"/>
      <c r="AZ62" s="334"/>
      <c r="BA62" s="330"/>
      <c r="BB62" s="185"/>
      <c r="BC62" s="185"/>
      <c r="BD62" s="185"/>
      <c r="BE62" s="185"/>
      <c r="BF62" s="185"/>
    </row>
    <row r="63" spans="1:58" ht="15" customHeight="1" x14ac:dyDescent="0.35">
      <c r="A63" s="147"/>
      <c r="G63" s="208"/>
      <c r="H63" s="666"/>
      <c r="I63" s="666"/>
      <c r="J63" s="666"/>
      <c r="K63" s="666"/>
      <c r="L63" s="666"/>
      <c r="M63" s="666"/>
      <c r="N63" s="367"/>
      <c r="O63" s="367"/>
      <c r="P63" s="367"/>
      <c r="Q63" s="367"/>
      <c r="R63" s="147"/>
      <c r="S63" s="147"/>
      <c r="T63" s="147"/>
      <c r="U63" s="147"/>
      <c r="V63" s="147"/>
      <c r="W63" s="147"/>
      <c r="X63" s="147"/>
      <c r="Y63" s="147"/>
      <c r="Z63" s="147"/>
      <c r="AA63" s="147"/>
      <c r="AB63" s="147"/>
      <c r="AC63" s="384"/>
      <c r="AD63" s="384"/>
      <c r="AE63" s="384"/>
      <c r="AF63" s="384"/>
      <c r="AG63" s="384"/>
      <c r="AH63" s="384"/>
      <c r="AI63" s="384"/>
      <c r="AJ63" s="384"/>
      <c r="AK63" s="384"/>
      <c r="AL63" s="384"/>
      <c r="AM63" s="384"/>
      <c r="AN63" s="384"/>
      <c r="AO63" s="384"/>
      <c r="AP63" s="384"/>
      <c r="AQ63" s="384"/>
      <c r="AR63" s="384"/>
      <c r="AS63" s="384"/>
      <c r="AT63" s="384"/>
      <c r="AU63" s="384"/>
      <c r="AV63" s="384"/>
      <c r="AW63" s="384"/>
      <c r="AX63" s="384"/>
      <c r="AY63" s="384"/>
      <c r="AZ63" s="334"/>
      <c r="BA63" s="330"/>
      <c r="BB63" s="185"/>
      <c r="BC63" s="185"/>
      <c r="BD63" s="185"/>
      <c r="BE63" s="185"/>
      <c r="BF63" s="185"/>
    </row>
    <row r="64" spans="1:58" x14ac:dyDescent="0.35">
      <c r="A64" s="147"/>
      <c r="G64" s="208"/>
      <c r="H64" s="666"/>
      <c r="I64" s="666"/>
      <c r="J64" s="666"/>
      <c r="K64" s="666"/>
      <c r="L64" s="666"/>
      <c r="M64" s="666"/>
      <c r="N64" s="367"/>
      <c r="O64" s="367"/>
      <c r="P64" s="367"/>
      <c r="Q64" s="367"/>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0"/>
      <c r="AT64" s="308"/>
      <c r="AU64" s="308"/>
      <c r="AV64" s="308"/>
      <c r="AW64" s="308"/>
      <c r="AX64" s="308"/>
      <c r="AY64" s="333"/>
      <c r="AZ64" s="334"/>
      <c r="BA64" s="330"/>
      <c r="BB64" s="185"/>
      <c r="BC64" s="185"/>
      <c r="BD64" s="185"/>
      <c r="BE64" s="185"/>
      <c r="BF64" s="185"/>
    </row>
    <row r="65" spans="1:58" x14ac:dyDescent="0.35">
      <c r="A65" s="147"/>
      <c r="G65" s="208"/>
      <c r="H65" s="666"/>
      <c r="I65" s="666"/>
      <c r="J65" s="666"/>
      <c r="K65" s="666"/>
      <c r="L65" s="666"/>
      <c r="M65" s="666"/>
      <c r="N65" s="367"/>
      <c r="O65" s="367"/>
      <c r="P65" s="367"/>
      <c r="Q65" s="36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4"/>
      <c r="BA65" s="330"/>
      <c r="BB65" s="185"/>
      <c r="BC65" s="185"/>
      <c r="BD65" s="185"/>
      <c r="BE65" s="185"/>
      <c r="BF65" s="185"/>
    </row>
    <row r="66" spans="1:58" x14ac:dyDescent="0.35">
      <c r="A66" s="147"/>
      <c r="G66" s="208"/>
      <c r="H66" s="666"/>
      <c r="I66" s="666"/>
      <c r="J66" s="666"/>
      <c r="K66" s="666"/>
      <c r="L66" s="666"/>
      <c r="M66" s="666"/>
      <c r="N66" s="367"/>
      <c r="O66" s="367"/>
      <c r="P66" s="367"/>
      <c r="Q66" s="36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4"/>
      <c r="BA66" s="330"/>
      <c r="BB66" s="185"/>
      <c r="BC66" s="185"/>
      <c r="BD66" s="185"/>
      <c r="BE66" s="185"/>
      <c r="BF66" s="185"/>
    </row>
    <row r="67" spans="1:58" x14ac:dyDescent="0.35">
      <c r="A67" s="84"/>
      <c r="B67" s="84"/>
      <c r="C67" s="84"/>
      <c r="D67" s="84"/>
      <c r="E67" s="84"/>
      <c r="F67" s="208"/>
      <c r="G67" s="208"/>
      <c r="H67" s="666"/>
      <c r="I67" s="666"/>
      <c r="J67" s="666"/>
      <c r="K67" s="666"/>
      <c r="L67" s="666"/>
      <c r="M67" s="666"/>
      <c r="N67" s="367"/>
      <c r="O67" s="367"/>
      <c r="P67" s="367"/>
      <c r="Q67" s="36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4"/>
      <c r="BA67" s="330"/>
      <c r="BB67" s="185"/>
      <c r="BC67" s="185"/>
      <c r="BD67" s="185"/>
      <c r="BE67" s="185"/>
      <c r="BF67" s="185"/>
    </row>
    <row r="68" spans="1:58" x14ac:dyDescent="0.35">
      <c r="A68" s="84"/>
      <c r="B68" s="84"/>
      <c r="C68" s="84"/>
      <c r="D68" s="84"/>
      <c r="E68" s="84"/>
      <c r="F68" s="208"/>
      <c r="G68" s="208"/>
      <c r="H68" s="666"/>
      <c r="I68" s="666"/>
      <c r="J68" s="666"/>
      <c r="K68" s="666"/>
      <c r="L68" s="666"/>
      <c r="M68" s="666"/>
      <c r="N68" s="367"/>
      <c r="O68" s="367"/>
      <c r="P68" s="367"/>
      <c r="Q68" s="36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4"/>
      <c r="BA68" s="330"/>
      <c r="BB68" s="185"/>
      <c r="BC68" s="185"/>
      <c r="BD68" s="185"/>
      <c r="BE68" s="185"/>
      <c r="BF68" s="185"/>
    </row>
    <row r="69" spans="1:58" ht="15.6" x14ac:dyDescent="0.35">
      <c r="A69" s="368"/>
      <c r="B69" s="368"/>
      <c r="C69" s="368"/>
      <c r="D69" s="368"/>
      <c r="E69" s="368"/>
      <c r="F69" s="363"/>
      <c r="G69" s="364"/>
      <c r="H69" s="369"/>
      <c r="I69" s="369"/>
      <c r="J69" s="369"/>
      <c r="K69" s="369"/>
      <c r="L69" s="367"/>
      <c r="M69" s="367"/>
      <c r="N69" s="367"/>
      <c r="O69" s="367"/>
      <c r="P69" s="367"/>
      <c r="Q69" s="36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4"/>
      <c r="BA69" s="330"/>
      <c r="BB69" s="185"/>
      <c r="BC69" s="185"/>
      <c r="BD69" s="185"/>
      <c r="BE69" s="185"/>
      <c r="BF69" s="185"/>
    </row>
    <row r="70" spans="1:58" ht="15.6" x14ac:dyDescent="0.35">
      <c r="A70" s="368"/>
      <c r="B70" s="368"/>
      <c r="C70" s="368"/>
      <c r="D70" s="368"/>
      <c r="E70" s="368"/>
      <c r="F70" s="363"/>
      <c r="G70" s="364"/>
      <c r="H70" s="369"/>
      <c r="I70" s="369"/>
      <c r="J70" s="369"/>
      <c r="K70" s="369"/>
      <c r="L70" s="367"/>
      <c r="M70" s="367"/>
      <c r="N70" s="367"/>
      <c r="O70" s="367"/>
      <c r="P70" s="367"/>
      <c r="Q70" s="36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4"/>
      <c r="BA70" s="330"/>
      <c r="BB70" s="185"/>
      <c r="BC70" s="185"/>
      <c r="BD70" s="185"/>
      <c r="BE70" s="185"/>
      <c r="BF70" s="185"/>
    </row>
    <row r="71" spans="1:58" ht="15.6" x14ac:dyDescent="0.35">
      <c r="A71" s="364"/>
      <c r="B71" s="364"/>
      <c r="C71" s="364"/>
      <c r="D71" s="364"/>
      <c r="E71" s="364"/>
      <c r="F71" s="364"/>
      <c r="G71" s="364"/>
      <c r="H71" s="369"/>
      <c r="I71" s="369"/>
      <c r="J71" s="369"/>
      <c r="K71" s="369"/>
      <c r="L71" s="367"/>
      <c r="M71" s="367"/>
      <c r="N71" s="367"/>
      <c r="O71" s="367"/>
      <c r="P71" s="367"/>
      <c r="Q71" s="36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4"/>
      <c r="BA71" s="330"/>
      <c r="BB71" s="185"/>
      <c r="BC71" s="185"/>
      <c r="BD71" s="185"/>
      <c r="BE71" s="185"/>
      <c r="BF71" s="185"/>
    </row>
    <row r="72" spans="1:58" x14ac:dyDescent="0.35">
      <c r="A72" s="364"/>
      <c r="B72" s="364"/>
      <c r="C72" s="364"/>
      <c r="D72" s="364"/>
      <c r="E72" s="364"/>
      <c r="F72" s="364"/>
      <c r="G72" s="363"/>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4"/>
      <c r="BA72" s="330"/>
      <c r="BB72" s="185"/>
      <c r="BC72" s="185"/>
      <c r="BD72" s="185"/>
      <c r="BE72" s="185"/>
      <c r="BF72" s="185"/>
    </row>
    <row r="73" spans="1:58" x14ac:dyDescent="0.35">
      <c r="A73" s="364"/>
      <c r="B73" s="364"/>
      <c r="C73" s="364"/>
      <c r="D73" s="364"/>
      <c r="E73" s="364"/>
      <c r="F73" s="364"/>
      <c r="G73" s="363"/>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4"/>
      <c r="BA73" s="330"/>
      <c r="BB73" s="185"/>
      <c r="BC73" s="185"/>
      <c r="BD73" s="185"/>
      <c r="BE73" s="185"/>
      <c r="BF73" s="185"/>
    </row>
    <row r="74" spans="1:58" x14ac:dyDescent="0.35">
      <c r="A74" s="363"/>
      <c r="B74" s="363"/>
      <c r="C74" s="363"/>
      <c r="D74" s="363"/>
      <c r="E74" s="363"/>
      <c r="F74" s="363"/>
      <c r="G74" s="363"/>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0"/>
      <c r="BA74" s="330"/>
      <c r="BB74" s="185"/>
      <c r="BC74" s="185"/>
      <c r="BD74" s="185"/>
      <c r="BE74" s="185"/>
      <c r="BF74" s="185"/>
    </row>
    <row r="75" spans="1:58" x14ac:dyDescent="0.35">
      <c r="A75" s="363"/>
      <c r="B75" s="363"/>
      <c r="C75" s="363"/>
      <c r="D75" s="363"/>
      <c r="E75" s="363"/>
      <c r="F75" s="363"/>
      <c r="G75" s="363"/>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0"/>
      <c r="BA75" s="330"/>
      <c r="BB75" s="185"/>
      <c r="BC75" s="185"/>
      <c r="BD75" s="185"/>
      <c r="BE75" s="185"/>
      <c r="BF75" s="185"/>
    </row>
    <row r="76" spans="1:58"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0"/>
      <c r="BA76" s="330"/>
      <c r="BB76" s="185"/>
      <c r="BC76" s="185"/>
      <c r="BD76" s="185"/>
      <c r="BE76" s="185"/>
      <c r="BF76" s="185"/>
    </row>
    <row r="77" spans="1:58"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0"/>
      <c r="BA77" s="330"/>
      <c r="BB77" s="185"/>
      <c r="BC77" s="185"/>
      <c r="BD77" s="185"/>
      <c r="BE77" s="185"/>
      <c r="BF77" s="185"/>
    </row>
    <row r="78" spans="1:58"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0"/>
      <c r="BA78" s="330"/>
      <c r="BB78" s="330"/>
      <c r="BC78" s="185"/>
      <c r="BD78" s="185"/>
      <c r="BE78" s="185"/>
      <c r="BF78" s="185"/>
    </row>
    <row r="79" spans="1:58"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0"/>
      <c r="BA79" s="330"/>
      <c r="BB79" s="330"/>
      <c r="BC79" s="185"/>
      <c r="BD79" s="185"/>
      <c r="BE79" s="185"/>
      <c r="BF79" s="185"/>
    </row>
    <row r="80" spans="1:58" ht="16.2" x14ac:dyDescent="0.35">
      <c r="A80" s="147"/>
      <c r="B80" s="147"/>
      <c r="C80" s="384"/>
      <c r="D80" s="384"/>
      <c r="E80" s="384"/>
      <c r="F80" s="384"/>
      <c r="G80" s="384"/>
      <c r="H80" s="384"/>
      <c r="I80" s="384"/>
      <c r="J80" s="384"/>
      <c r="K80" s="384"/>
      <c r="L80" s="384"/>
      <c r="M80" s="384"/>
      <c r="N80" s="384"/>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0"/>
      <c r="BA80" s="330"/>
      <c r="BB80" s="330"/>
      <c r="BC80" s="185"/>
      <c r="BD80" s="185"/>
      <c r="BE80" s="185"/>
      <c r="BF80" s="185"/>
    </row>
    <row r="81" spans="1:58" ht="16.2" x14ac:dyDescent="0.35">
      <c r="A81" s="147"/>
      <c r="B81" s="147"/>
      <c r="C81" s="384"/>
      <c r="D81" s="384"/>
      <c r="E81" s="384"/>
      <c r="F81" s="384"/>
      <c r="G81" s="384"/>
      <c r="H81" s="384"/>
      <c r="I81" s="384"/>
      <c r="J81" s="384"/>
      <c r="K81" s="384"/>
      <c r="L81" s="384"/>
      <c r="M81" s="384"/>
      <c r="N81" s="384"/>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6.2" x14ac:dyDescent="0.35">
      <c r="A82" s="147"/>
      <c r="B82" s="147"/>
      <c r="C82" s="384"/>
      <c r="D82" s="384"/>
      <c r="E82" s="384"/>
      <c r="F82" s="384"/>
      <c r="G82" s="384"/>
      <c r="H82" s="384"/>
      <c r="I82" s="384"/>
      <c r="J82" s="384"/>
      <c r="K82" s="384"/>
      <c r="L82" s="384"/>
      <c r="M82" s="384"/>
      <c r="N82" s="384"/>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6.2" x14ac:dyDescent="0.35">
      <c r="A83" s="147"/>
      <c r="B83" s="147"/>
      <c r="C83" s="384"/>
      <c r="D83" s="384"/>
      <c r="E83" s="384"/>
      <c r="F83" s="384"/>
      <c r="G83" s="384"/>
      <c r="H83" s="384"/>
      <c r="I83" s="384"/>
      <c r="J83" s="384"/>
      <c r="K83" s="384"/>
      <c r="L83" s="384"/>
      <c r="M83" s="384"/>
      <c r="N83" s="384"/>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6.2" x14ac:dyDescent="0.35">
      <c r="A84" s="147"/>
      <c r="B84" s="147"/>
      <c r="C84" s="384"/>
      <c r="D84" s="384"/>
      <c r="E84" s="384"/>
      <c r="F84" s="384"/>
      <c r="G84" s="384"/>
      <c r="H84" s="384"/>
      <c r="I84" s="384"/>
      <c r="J84" s="384"/>
      <c r="K84" s="384"/>
      <c r="L84" s="384"/>
      <c r="M84" s="384"/>
      <c r="N84" s="384"/>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6.2" x14ac:dyDescent="0.35">
      <c r="A85" s="147"/>
      <c r="B85" s="147"/>
      <c r="C85" s="384"/>
      <c r="D85" s="384"/>
      <c r="E85" s="384"/>
      <c r="F85" s="384"/>
      <c r="G85" s="384"/>
      <c r="H85" s="384"/>
      <c r="I85" s="384"/>
      <c r="J85" s="384"/>
      <c r="K85" s="384"/>
      <c r="L85" s="384"/>
      <c r="M85" s="384"/>
      <c r="N85" s="384"/>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6.2" x14ac:dyDescent="0.35">
      <c r="A86" s="147"/>
      <c r="B86" s="147"/>
      <c r="C86" s="384"/>
      <c r="D86" s="384"/>
      <c r="E86" s="384"/>
      <c r="F86" s="384"/>
      <c r="G86" s="384"/>
      <c r="H86" s="384"/>
      <c r="I86" s="384"/>
      <c r="J86" s="384"/>
      <c r="K86" s="384"/>
      <c r="L86" s="384"/>
      <c r="M86" s="384"/>
      <c r="N86" s="384"/>
      <c r="O86" s="147"/>
      <c r="P86" s="147"/>
      <c r="Q86" s="147"/>
      <c r="R86" s="147"/>
      <c r="S86" s="147"/>
      <c r="T86" s="147"/>
      <c r="U86" s="147"/>
      <c r="V86" s="147"/>
      <c r="W86" s="147"/>
      <c r="X86" s="147"/>
      <c r="Y86" s="147"/>
      <c r="Z86" s="147"/>
      <c r="AA86" s="384"/>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6.2" x14ac:dyDescent="0.35">
      <c r="A87" s="147"/>
      <c r="B87" s="147"/>
      <c r="C87" s="384"/>
      <c r="D87" s="384"/>
      <c r="E87" s="384"/>
      <c r="F87" s="384"/>
      <c r="G87" s="384"/>
      <c r="H87" s="384"/>
      <c r="I87" s="384"/>
      <c r="J87" s="384"/>
      <c r="K87" s="384"/>
      <c r="L87" s="384"/>
      <c r="M87" s="384"/>
      <c r="N87" s="384"/>
      <c r="O87" s="147"/>
      <c r="P87" s="147"/>
      <c r="Q87" s="147"/>
      <c r="R87" s="147"/>
      <c r="S87" s="147"/>
      <c r="T87" s="147"/>
      <c r="U87" s="147"/>
      <c r="V87" s="147"/>
      <c r="W87" s="147"/>
      <c r="X87" s="147"/>
      <c r="Y87" s="147"/>
      <c r="Z87" s="147"/>
      <c r="AA87" s="384"/>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6.2" x14ac:dyDescent="0.35">
      <c r="A88" s="147"/>
      <c r="B88" s="147"/>
      <c r="C88" s="384"/>
      <c r="D88" s="384"/>
      <c r="E88" s="384"/>
      <c r="F88" s="384"/>
      <c r="G88" s="384"/>
      <c r="H88" s="384"/>
      <c r="I88" s="384"/>
      <c r="J88" s="384"/>
      <c r="K88" s="384"/>
      <c r="L88" s="384"/>
      <c r="M88" s="384"/>
      <c r="N88" s="384"/>
      <c r="O88" s="147"/>
      <c r="P88" s="147"/>
      <c r="Q88" s="147"/>
      <c r="R88" s="147"/>
      <c r="S88" s="147"/>
      <c r="T88" s="147"/>
      <c r="U88" s="147"/>
      <c r="V88" s="147"/>
      <c r="W88" s="147"/>
      <c r="X88" s="147"/>
      <c r="Y88" s="147"/>
      <c r="Z88" s="147"/>
      <c r="AA88" s="384"/>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6.2" x14ac:dyDescent="0.35">
      <c r="A89" s="147"/>
      <c r="B89" s="147"/>
      <c r="C89" s="384"/>
      <c r="D89" s="384"/>
      <c r="E89" s="384"/>
      <c r="F89" s="384"/>
      <c r="G89" s="384"/>
      <c r="H89" s="384"/>
      <c r="I89" s="384"/>
      <c r="J89" s="384"/>
      <c r="K89" s="384"/>
      <c r="L89" s="384"/>
      <c r="M89" s="384"/>
      <c r="N89" s="384"/>
      <c r="O89" s="147"/>
      <c r="P89" s="147"/>
      <c r="Q89" s="147"/>
      <c r="R89" s="147"/>
      <c r="S89" s="147"/>
      <c r="T89" s="147"/>
      <c r="U89" s="147"/>
      <c r="V89" s="147"/>
      <c r="W89" s="147"/>
      <c r="X89" s="147"/>
      <c r="Y89" s="147"/>
      <c r="Z89" s="147"/>
      <c r="AA89" s="384"/>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6.2" x14ac:dyDescent="0.35">
      <c r="A90" s="147"/>
      <c r="B90" s="147"/>
      <c r="C90" s="384"/>
      <c r="D90" s="384"/>
      <c r="E90" s="384"/>
      <c r="F90" s="384"/>
      <c r="G90" s="384"/>
      <c r="H90" s="384"/>
      <c r="I90" s="384"/>
      <c r="J90" s="384"/>
      <c r="K90" s="384"/>
      <c r="L90" s="384"/>
      <c r="M90" s="384"/>
      <c r="N90" s="384"/>
      <c r="O90" s="147"/>
      <c r="P90" s="147"/>
      <c r="Q90" s="147"/>
      <c r="R90" s="147"/>
      <c r="S90" s="147"/>
      <c r="T90" s="147"/>
      <c r="U90" s="147"/>
      <c r="V90" s="147"/>
      <c r="W90" s="147"/>
      <c r="X90" s="147"/>
      <c r="Y90" s="147"/>
      <c r="Z90" s="147"/>
      <c r="AA90" s="384"/>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6.2" x14ac:dyDescent="0.35">
      <c r="A91" s="147"/>
      <c r="B91" s="147"/>
      <c r="C91" s="384"/>
      <c r="D91" s="384"/>
      <c r="E91" s="384"/>
      <c r="F91" s="384"/>
      <c r="G91" s="384"/>
      <c r="H91" s="384"/>
      <c r="I91" s="384"/>
      <c r="J91" s="384"/>
      <c r="K91" s="384"/>
      <c r="L91" s="384"/>
      <c r="M91" s="384"/>
      <c r="N91" s="384"/>
      <c r="O91" s="147"/>
      <c r="P91" s="147"/>
      <c r="Q91" s="147"/>
      <c r="R91" s="147"/>
      <c r="S91" s="147"/>
      <c r="T91" s="147"/>
      <c r="U91" s="147"/>
      <c r="V91" s="147"/>
      <c r="W91" s="147"/>
      <c r="X91" s="147"/>
      <c r="Y91" s="147"/>
      <c r="Z91" s="147"/>
      <c r="AA91" s="384"/>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6.2" x14ac:dyDescent="0.35">
      <c r="A92" s="147"/>
      <c r="B92" s="147"/>
      <c r="C92" s="384"/>
      <c r="D92" s="384"/>
      <c r="E92" s="384"/>
      <c r="F92" s="384"/>
      <c r="G92" s="384"/>
      <c r="H92" s="384"/>
      <c r="I92" s="384"/>
      <c r="J92" s="384"/>
      <c r="K92" s="384"/>
      <c r="L92" s="384"/>
      <c r="M92" s="384"/>
      <c r="N92" s="384"/>
      <c r="O92" s="147"/>
      <c r="P92" s="147"/>
      <c r="Q92" s="147"/>
      <c r="R92" s="147"/>
      <c r="S92" s="147"/>
      <c r="T92" s="147"/>
      <c r="U92" s="147"/>
      <c r="V92" s="147"/>
      <c r="W92" s="147"/>
      <c r="X92" s="147"/>
      <c r="Y92" s="147"/>
      <c r="Z92" s="147"/>
      <c r="AA92" s="384"/>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6.2" x14ac:dyDescent="0.35">
      <c r="A93" s="147"/>
      <c r="B93" s="147"/>
      <c r="C93" s="384"/>
      <c r="D93" s="384"/>
      <c r="E93" s="384"/>
      <c r="F93" s="384"/>
      <c r="G93" s="384"/>
      <c r="H93" s="384"/>
      <c r="I93" s="384"/>
      <c r="J93" s="384"/>
      <c r="K93" s="384"/>
      <c r="L93" s="384"/>
      <c r="M93" s="384"/>
      <c r="N93" s="384"/>
      <c r="O93" s="147"/>
      <c r="P93" s="147"/>
      <c r="Q93" s="147"/>
      <c r="R93" s="147"/>
      <c r="S93" s="147"/>
      <c r="T93" s="147"/>
      <c r="U93" s="147"/>
      <c r="V93" s="147"/>
      <c r="W93" s="147"/>
      <c r="X93" s="147"/>
      <c r="Y93" s="147"/>
      <c r="Z93" s="147"/>
      <c r="AA93" s="384"/>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6.2" x14ac:dyDescent="0.35">
      <c r="A94" s="147"/>
      <c r="B94" s="147"/>
      <c r="C94" s="384"/>
      <c r="D94" s="384"/>
      <c r="E94" s="384"/>
      <c r="F94" s="384"/>
      <c r="G94" s="384"/>
      <c r="H94" s="384"/>
      <c r="I94" s="384"/>
      <c r="J94" s="384"/>
      <c r="K94" s="384"/>
      <c r="L94" s="384"/>
      <c r="M94" s="384"/>
      <c r="N94" s="384"/>
      <c r="O94" s="147"/>
      <c r="P94" s="147"/>
      <c r="Q94" s="147"/>
      <c r="R94" s="147"/>
      <c r="S94" s="147"/>
      <c r="T94" s="147"/>
      <c r="U94" s="147"/>
      <c r="V94" s="147"/>
      <c r="W94" s="147"/>
      <c r="X94" s="147"/>
      <c r="Y94" s="147"/>
      <c r="Z94" s="147"/>
      <c r="AA94" s="384"/>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4"/>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4"/>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x14ac:dyDescent="0.35">
      <c r="A122" s="147"/>
      <c r="B122" s="147"/>
      <c r="C122" s="147"/>
      <c r="D122" s="147"/>
      <c r="E122" s="582"/>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x14ac:dyDescent="0.35">
      <c r="A123" s="147"/>
      <c r="B123" s="147"/>
      <c r="C123" s="147"/>
      <c r="D123" s="147"/>
      <c r="E123" s="582"/>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x14ac:dyDescent="0.35">
      <c r="A124" s="147"/>
      <c r="B124" s="147"/>
      <c r="C124" s="147"/>
      <c r="D124" s="147"/>
      <c r="E124" s="582"/>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x14ac:dyDescent="0.35">
      <c r="A125" s="147"/>
      <c r="B125" s="147"/>
      <c r="C125" s="147"/>
      <c r="D125" s="147"/>
      <c r="E125" s="582"/>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6.2" x14ac:dyDescent="0.35">
      <c r="A126" s="147"/>
      <c r="B126" s="147"/>
      <c r="C126" s="384"/>
      <c r="D126" s="147"/>
      <c r="E126" s="585" t="s">
        <v>351</v>
      </c>
      <c r="F126" s="147"/>
      <c r="G126" s="147"/>
      <c r="H126" s="607">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6.2" x14ac:dyDescent="0.35">
      <c r="A127" s="147"/>
      <c r="B127" s="147"/>
      <c r="C127" s="384"/>
      <c r="D127" s="147"/>
      <c r="E127" s="585" t="s">
        <v>352</v>
      </c>
      <c r="F127" s="147"/>
      <c r="G127" s="147"/>
      <c r="H127" s="607">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6.2" x14ac:dyDescent="0.35">
      <c r="A128" s="147"/>
      <c r="B128" s="147"/>
      <c r="C128" s="384"/>
      <c r="D128" s="147"/>
      <c r="E128" s="585" t="s">
        <v>353</v>
      </c>
      <c r="F128" s="147"/>
      <c r="G128" s="147"/>
      <c r="H128" s="607">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6.2" x14ac:dyDescent="0.35">
      <c r="A129" s="147"/>
      <c r="B129" s="147"/>
      <c r="C129" s="384"/>
      <c r="D129" s="147"/>
      <c r="E129" s="585"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6.2" x14ac:dyDescent="0.35">
      <c r="A130" s="147"/>
      <c r="B130" s="147"/>
      <c r="C130" s="384"/>
      <c r="D130" s="147"/>
      <c r="E130" s="583"/>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6.2" x14ac:dyDescent="0.35">
      <c r="A131" s="147"/>
      <c r="B131" s="147"/>
      <c r="C131" s="384"/>
      <c r="D131" s="147"/>
      <c r="E131" s="583"/>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6.2" x14ac:dyDescent="0.35">
      <c r="A132" s="147"/>
      <c r="B132" s="147"/>
      <c r="C132" s="384"/>
      <c r="D132" s="147"/>
      <c r="E132" s="584"/>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6.2" x14ac:dyDescent="0.35">
      <c r="A133" s="147"/>
      <c r="B133" s="147"/>
      <c r="C133" s="384"/>
      <c r="D133" s="147"/>
      <c r="E133" s="584"/>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6.2" x14ac:dyDescent="0.35">
      <c r="A134" s="147"/>
      <c r="B134" s="147"/>
      <c r="C134" s="384"/>
      <c r="D134" s="147"/>
      <c r="E134" s="584"/>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6.2" x14ac:dyDescent="0.35">
      <c r="A135" s="147"/>
      <c r="B135" s="147"/>
      <c r="C135" s="384"/>
      <c r="D135" s="147"/>
      <c r="E135" s="584"/>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6.2" x14ac:dyDescent="0.35">
      <c r="A136" s="147"/>
      <c r="B136" s="147"/>
      <c r="C136" s="384"/>
      <c r="D136" s="147"/>
      <c r="E136" s="584"/>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6.2" x14ac:dyDescent="0.35">
      <c r="A137" s="147"/>
      <c r="B137" s="147"/>
      <c r="C137" s="384"/>
      <c r="D137" s="147"/>
      <c r="E137" s="584"/>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6.2" x14ac:dyDescent="0.35">
      <c r="A138" s="147"/>
      <c r="B138" s="147"/>
      <c r="C138" s="384"/>
      <c r="D138" s="147"/>
      <c r="E138" s="584"/>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6.2" x14ac:dyDescent="0.35">
      <c r="A139" s="147"/>
      <c r="B139" s="147"/>
      <c r="C139" s="384"/>
      <c r="D139" s="147"/>
      <c r="E139" s="582"/>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6.2" x14ac:dyDescent="0.35">
      <c r="A140" s="147"/>
      <c r="B140" s="147"/>
      <c r="C140" s="384"/>
      <c r="D140" s="147"/>
      <c r="E140" s="582"/>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6.2" x14ac:dyDescent="0.35">
      <c r="A141" s="147"/>
      <c r="B141" s="147"/>
      <c r="C141" s="384"/>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6.2" x14ac:dyDescent="0.35">
      <c r="A142" s="147"/>
      <c r="B142" s="147"/>
      <c r="C142" s="384"/>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6.2" x14ac:dyDescent="0.35">
      <c r="A143" s="147"/>
      <c r="B143" s="147"/>
      <c r="C143" s="384"/>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6.2" x14ac:dyDescent="0.35">
      <c r="A144" s="147"/>
      <c r="B144" s="147"/>
      <c r="C144" s="384"/>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6.2" x14ac:dyDescent="0.35">
      <c r="A145" s="147"/>
      <c r="B145" s="147"/>
      <c r="C145" s="384"/>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x14ac:dyDescent="0.35">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x14ac:dyDescent="0.35">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x14ac:dyDescent="0.35">
      <c r="A509" s="350"/>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x14ac:dyDescent="0.35">
      <c r="A510" s="350"/>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x14ac:dyDescent="0.35">
      <c r="A511" s="350"/>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0"/>
      <c r="AD518" s="350"/>
      <c r="AE518" s="350"/>
      <c r="AF518" s="350"/>
      <c r="AG518" s="350"/>
      <c r="AH518" s="350"/>
      <c r="AI518" s="350"/>
    </row>
    <row r="519" spans="1:58"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0"/>
      <c r="AD519" s="350"/>
      <c r="AE519" s="350"/>
      <c r="AF519" s="350"/>
      <c r="AG519" s="350"/>
      <c r="AH519" s="350"/>
      <c r="AI519" s="350"/>
    </row>
    <row r="520" spans="1:58"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0"/>
      <c r="AD520" s="350"/>
      <c r="AE520" s="350"/>
      <c r="AF520" s="350"/>
      <c r="AG520" s="350"/>
      <c r="AH520" s="350"/>
      <c r="AI520" s="350"/>
    </row>
    <row r="521" spans="1:58"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58"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58"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58"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58"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58"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58"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58"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0"/>
      <c r="Z622" s="350"/>
      <c r="AA622" s="350"/>
      <c r="AB622" s="350"/>
      <c r="AC622" s="350"/>
      <c r="AD622" s="350"/>
      <c r="AE622" s="350"/>
      <c r="AF622" s="350"/>
      <c r="AG622" s="350"/>
      <c r="AH622" s="350"/>
      <c r="AI622" s="350"/>
    </row>
    <row r="623" spans="1:35" x14ac:dyDescent="0.35">
      <c r="A623" s="350"/>
      <c r="B623" s="350"/>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0"/>
      <c r="Z623" s="350"/>
      <c r="AA623" s="350"/>
      <c r="AB623" s="350"/>
      <c r="AC623" s="350"/>
      <c r="AD623" s="350"/>
      <c r="AE623" s="350"/>
      <c r="AF623" s="350"/>
      <c r="AG623" s="350"/>
      <c r="AH623" s="350"/>
      <c r="AI623" s="350"/>
    </row>
    <row r="624" spans="1:35" x14ac:dyDescent="0.35">
      <c r="A624" s="350"/>
      <c r="B624" s="350"/>
      <c r="C624" s="147"/>
      <c r="D624" s="147"/>
      <c r="E624" s="147"/>
      <c r="F624" s="147"/>
      <c r="G624" s="147"/>
      <c r="H624" s="147"/>
      <c r="I624" s="147"/>
      <c r="J624" s="147"/>
      <c r="K624" s="147"/>
      <c r="L624" s="147"/>
      <c r="M624" s="147"/>
      <c r="N624" s="147"/>
      <c r="O624" s="147"/>
      <c r="P624" s="147"/>
      <c r="Q624" s="147"/>
      <c r="R624" s="147"/>
      <c r="S624" s="147"/>
      <c r="T624" s="147"/>
      <c r="U624" s="147"/>
      <c r="V624" s="147"/>
      <c r="W624" s="350"/>
      <c r="X624" s="350"/>
      <c r="Y624" s="350"/>
      <c r="Z624" s="350"/>
      <c r="AA624" s="350"/>
      <c r="AB624" s="350"/>
      <c r="AC624" s="350"/>
      <c r="AD624" s="350"/>
      <c r="AE624" s="350"/>
      <c r="AF624" s="350"/>
      <c r="AG624" s="350"/>
      <c r="AH624" s="350"/>
      <c r="AI624" s="350"/>
    </row>
    <row r="625" spans="1:35" x14ac:dyDescent="0.35">
      <c r="A625" s="350"/>
      <c r="B625" s="350"/>
      <c r="C625" s="350"/>
      <c r="D625" s="350"/>
      <c r="E625" s="350"/>
      <c r="F625" s="350"/>
      <c r="G625" s="350"/>
      <c r="H625" s="350"/>
      <c r="I625" s="350"/>
      <c r="J625" s="350"/>
      <c r="K625" s="350"/>
      <c r="L625" s="350"/>
      <c r="M625" s="350"/>
      <c r="N625" s="350"/>
      <c r="O625" s="350"/>
      <c r="P625" s="350"/>
      <c r="Q625" s="350"/>
      <c r="R625" s="350"/>
      <c r="S625" s="350"/>
      <c r="T625" s="350"/>
      <c r="U625" s="350"/>
      <c r="V625" s="350"/>
      <c r="W625" s="350"/>
      <c r="X625" s="350"/>
      <c r="Y625" s="350"/>
      <c r="Z625" s="350"/>
      <c r="AA625" s="350"/>
      <c r="AB625" s="350"/>
      <c r="AC625" s="350"/>
      <c r="AD625" s="350"/>
      <c r="AE625" s="350"/>
      <c r="AF625" s="350"/>
      <c r="AG625" s="350"/>
      <c r="AH625" s="350"/>
      <c r="AI625" s="350"/>
    </row>
    <row r="626" spans="1:35" x14ac:dyDescent="0.35">
      <c r="A626" s="350"/>
      <c r="B626" s="350"/>
      <c r="C626" s="350"/>
      <c r="D626" s="350"/>
      <c r="E626" s="350"/>
      <c r="F626" s="350"/>
      <c r="G626" s="350"/>
      <c r="H626" s="350"/>
      <c r="I626" s="350"/>
      <c r="J626" s="350"/>
      <c r="K626" s="350"/>
      <c r="L626" s="350"/>
      <c r="M626" s="350"/>
      <c r="N626" s="350"/>
      <c r="O626" s="350"/>
      <c r="P626" s="350"/>
      <c r="Q626" s="350"/>
      <c r="R626" s="350"/>
      <c r="S626" s="350"/>
      <c r="T626" s="350"/>
      <c r="U626" s="350"/>
      <c r="V626" s="350"/>
      <c r="W626" s="350"/>
      <c r="X626" s="350"/>
      <c r="Y626" s="350"/>
      <c r="Z626" s="350"/>
      <c r="AA626" s="350"/>
      <c r="AB626" s="350"/>
      <c r="AC626" s="350"/>
      <c r="AD626" s="350"/>
      <c r="AE626" s="350"/>
      <c r="AF626" s="350"/>
      <c r="AG626" s="350"/>
      <c r="AH626" s="350"/>
      <c r="AI626" s="350"/>
    </row>
    <row r="627" spans="1:35"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x14ac:dyDescent="0.35">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row>
    <row r="795" spans="1:35" x14ac:dyDescent="0.35">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row>
    <row r="796" spans="1:35" x14ac:dyDescent="0.35">
      <c r="C796" s="350"/>
      <c r="D796" s="350"/>
      <c r="E796" s="350"/>
      <c r="F796" s="350"/>
      <c r="G796" s="350"/>
      <c r="H796" s="350"/>
      <c r="I796" s="350"/>
      <c r="J796" s="350"/>
      <c r="K796" s="350"/>
      <c r="L796" s="350"/>
      <c r="M796" s="350"/>
      <c r="N796" s="350"/>
      <c r="O796" s="350"/>
      <c r="P796" s="350"/>
      <c r="Q796" s="350"/>
      <c r="R796" s="350"/>
      <c r="S796" s="350"/>
      <c r="T796" s="350"/>
      <c r="U796" s="350"/>
      <c r="V796" s="350"/>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4"/>
    <col min="2" max="2" width="42.796875" style="84" customWidth="1"/>
    <col min="3" max="3" width="30.796875" style="84" bestFit="1" customWidth="1"/>
    <col min="4" max="4" width="23.19921875" style="84" customWidth="1"/>
    <col min="5" max="5" width="36.5" style="84" customWidth="1"/>
    <col min="6" max="10" width="10.796875" style="84"/>
    <col min="11" max="11" width="22.5" style="84" customWidth="1"/>
    <col min="12" max="12" width="21.69921875" style="84" bestFit="1" customWidth="1"/>
    <col min="13" max="13" width="23.796875" style="84" bestFit="1" customWidth="1"/>
    <col min="14" max="16384" width="10.796875" style="84"/>
  </cols>
  <sheetData>
    <row r="3" spans="2:3" ht="27.6" x14ac:dyDescent="0.45">
      <c r="B3" s="352" t="s">
        <v>302</v>
      </c>
    </row>
    <row r="10" spans="2:3" ht="21.6" thickBot="1" x14ac:dyDescent="0.45">
      <c r="B10" s="622" t="s">
        <v>380</v>
      </c>
      <c r="C10" s="384"/>
    </row>
    <row r="11" spans="2:3" ht="15.6" x14ac:dyDescent="0.25">
      <c r="B11" s="623" t="s">
        <v>381</v>
      </c>
      <c r="C11" s="628">
        <v>1.1000000000000001</v>
      </c>
    </row>
    <row r="12" spans="2:3" ht="16.2" thickBot="1" x14ac:dyDescent="0.3">
      <c r="B12" s="623" t="s">
        <v>382</v>
      </c>
      <c r="C12" s="627">
        <v>1000000</v>
      </c>
    </row>
    <row r="18" spans="2:3" ht="21.6" thickBot="1" x14ac:dyDescent="0.45">
      <c r="B18" s="622" t="s">
        <v>383</v>
      </c>
    </row>
    <row r="19" spans="2:3" ht="15.6" x14ac:dyDescent="0.25">
      <c r="B19" s="623" t="s">
        <v>384</v>
      </c>
      <c r="C19" s="624">
        <v>1</v>
      </c>
    </row>
    <row r="20" spans="2:3" ht="15.6" x14ac:dyDescent="0.25">
      <c r="B20" s="623" t="s">
        <v>385</v>
      </c>
      <c r="C20" s="625">
        <v>12</v>
      </c>
    </row>
    <row r="21" spans="2:3" ht="16.2" thickBot="1" x14ac:dyDescent="0.3">
      <c r="B21" s="623" t="s">
        <v>386</v>
      </c>
      <c r="C21" s="626">
        <v>0.1</v>
      </c>
    </row>
    <row r="115" spans="3:3" x14ac:dyDescent="0.25">
      <c r="C115" s="370" t="b">
        <v>1</v>
      </c>
    </row>
    <row r="116" spans="3:3" x14ac:dyDescent="0.25">
      <c r="C116" s="370"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C28" sqref="C28:C29"/>
    </sheetView>
  </sheetViews>
  <sheetFormatPr defaultColWidth="9.19921875" defaultRowHeight="15" x14ac:dyDescent="0.35"/>
  <cols>
    <col min="1" max="2" width="4.5" style="49" customWidth="1"/>
    <col min="3" max="3" width="6" style="49" bestFit="1" customWidth="1"/>
    <col min="4" max="16" width="15" style="49" customWidth="1"/>
    <col min="17" max="17" width="14.19921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0" t="s">
        <v>147</v>
      </c>
      <c r="C5" s="654" t="s">
        <v>253</v>
      </c>
      <c r="D5" s="656" t="s">
        <v>333</v>
      </c>
      <c r="E5" s="657"/>
      <c r="F5" s="657"/>
      <c r="G5" s="657"/>
      <c r="H5" s="658"/>
      <c r="I5" s="656" t="s">
        <v>336</v>
      </c>
      <c r="J5" s="657"/>
      <c r="K5" s="657"/>
      <c r="L5" s="657"/>
      <c r="M5" s="65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1"/>
      <c r="C6" s="655"/>
      <c r="D6" s="479" t="s">
        <v>261</v>
      </c>
      <c r="E6" s="480" t="s">
        <v>332</v>
      </c>
      <c r="F6" s="480" t="s">
        <v>262</v>
      </c>
      <c r="G6" s="480" t="s">
        <v>263</v>
      </c>
      <c r="H6" s="481" t="s">
        <v>264</v>
      </c>
      <c r="I6" s="480" t="s">
        <v>334</v>
      </c>
      <c r="J6" s="480" t="s">
        <v>335</v>
      </c>
      <c r="K6" s="480" t="s">
        <v>262</v>
      </c>
      <c r="L6" s="480" t="s">
        <v>263</v>
      </c>
      <c r="M6" s="481"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2"/>
      <c r="C7" s="467">
        <v>2014</v>
      </c>
      <c r="D7" s="468">
        <v>20</v>
      </c>
      <c r="E7" s="511">
        <v>5.3999999999999999E-2</v>
      </c>
      <c r="F7" s="469">
        <v>0.2</v>
      </c>
      <c r="G7" s="469">
        <v>0.10199999999999999</v>
      </c>
      <c r="H7" s="482">
        <v>0.4</v>
      </c>
      <c r="I7" s="470">
        <v>20</v>
      </c>
      <c r="J7" s="511">
        <v>7.0000000000000007E-2</v>
      </c>
      <c r="K7" s="469">
        <v>0</v>
      </c>
      <c r="L7" s="469">
        <v>0.10199999999999999</v>
      </c>
      <c r="M7" s="471">
        <v>0.4</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2"/>
      <c r="C8" s="472">
        <v>2016</v>
      </c>
      <c r="D8" s="463">
        <f t="shared" ref="D8:M8" si="0">D7</f>
        <v>20</v>
      </c>
      <c r="E8" s="512">
        <f t="shared" si="0"/>
        <v>5.3999999999999999E-2</v>
      </c>
      <c r="F8" s="464">
        <f t="shared" si="0"/>
        <v>0.2</v>
      </c>
      <c r="G8" s="464">
        <f t="shared" si="0"/>
        <v>0.10199999999999999</v>
      </c>
      <c r="H8" s="466">
        <f t="shared" si="0"/>
        <v>0.4</v>
      </c>
      <c r="I8" s="465">
        <f t="shared" si="0"/>
        <v>20</v>
      </c>
      <c r="J8" s="512">
        <f t="shared" si="0"/>
        <v>7.0000000000000007E-2</v>
      </c>
      <c r="K8" s="464">
        <f t="shared" si="0"/>
        <v>0</v>
      </c>
      <c r="L8" s="464">
        <f t="shared" si="0"/>
        <v>0.10199999999999999</v>
      </c>
      <c r="M8" s="473">
        <f t="shared" si="0"/>
        <v>0.4</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2"/>
      <c r="C9" s="472">
        <v>2018</v>
      </c>
      <c r="D9" s="463">
        <f t="shared" ref="D9:D24" si="1">D8</f>
        <v>20</v>
      </c>
      <c r="E9" s="512">
        <f t="shared" ref="E9:E24" si="2">E8</f>
        <v>5.3999999999999999E-2</v>
      </c>
      <c r="F9" s="464">
        <f t="shared" ref="F9:F24" si="3">F8</f>
        <v>0.2</v>
      </c>
      <c r="G9" s="464">
        <f t="shared" ref="G9:G24" si="4">G8</f>
        <v>0.10199999999999999</v>
      </c>
      <c r="H9" s="466">
        <f t="shared" ref="H9:H24" si="5">H8</f>
        <v>0.4</v>
      </c>
      <c r="I9" s="465">
        <f t="shared" ref="I9:I24" si="6">I8</f>
        <v>20</v>
      </c>
      <c r="J9" s="512">
        <f t="shared" ref="J9:J24" si="7">J8</f>
        <v>7.0000000000000007E-2</v>
      </c>
      <c r="K9" s="464">
        <f t="shared" ref="K9:K24" si="8">K8</f>
        <v>0</v>
      </c>
      <c r="L9" s="464">
        <f t="shared" ref="L9:L24" si="9">L8</f>
        <v>0.10199999999999999</v>
      </c>
      <c r="M9" s="473">
        <f t="shared" ref="M9:M24" si="10">M8</f>
        <v>0.4</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2"/>
      <c r="C10" s="472">
        <v>2020</v>
      </c>
      <c r="D10" s="463">
        <f t="shared" si="1"/>
        <v>20</v>
      </c>
      <c r="E10" s="512">
        <f t="shared" si="2"/>
        <v>5.3999999999999999E-2</v>
      </c>
      <c r="F10" s="464">
        <f t="shared" si="3"/>
        <v>0.2</v>
      </c>
      <c r="G10" s="464">
        <f t="shared" si="4"/>
        <v>0.10199999999999999</v>
      </c>
      <c r="H10" s="466">
        <f t="shared" si="5"/>
        <v>0.4</v>
      </c>
      <c r="I10" s="465">
        <f t="shared" si="6"/>
        <v>20</v>
      </c>
      <c r="J10" s="512">
        <f t="shared" si="7"/>
        <v>7.0000000000000007E-2</v>
      </c>
      <c r="K10" s="464">
        <f t="shared" si="8"/>
        <v>0</v>
      </c>
      <c r="L10" s="464">
        <f t="shared" si="9"/>
        <v>0.10199999999999999</v>
      </c>
      <c r="M10" s="473">
        <f t="shared" si="10"/>
        <v>0.4</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2"/>
      <c r="C11" s="472">
        <v>2022</v>
      </c>
      <c r="D11" s="463">
        <f t="shared" si="1"/>
        <v>20</v>
      </c>
      <c r="E11" s="512">
        <f t="shared" si="2"/>
        <v>5.3999999999999999E-2</v>
      </c>
      <c r="F11" s="464">
        <f t="shared" si="3"/>
        <v>0.2</v>
      </c>
      <c r="G11" s="464">
        <f t="shared" si="4"/>
        <v>0.10199999999999999</v>
      </c>
      <c r="H11" s="466">
        <f t="shared" si="5"/>
        <v>0.4</v>
      </c>
      <c r="I11" s="465">
        <f t="shared" si="6"/>
        <v>20</v>
      </c>
      <c r="J11" s="512">
        <f t="shared" si="7"/>
        <v>7.0000000000000007E-2</v>
      </c>
      <c r="K11" s="464">
        <f t="shared" si="8"/>
        <v>0</v>
      </c>
      <c r="L11" s="464">
        <f t="shared" si="9"/>
        <v>0.10199999999999999</v>
      </c>
      <c r="M11" s="473">
        <f t="shared" si="10"/>
        <v>0.4</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2"/>
      <c r="C12" s="472">
        <v>2024</v>
      </c>
      <c r="D12" s="463">
        <f t="shared" si="1"/>
        <v>20</v>
      </c>
      <c r="E12" s="512">
        <f t="shared" si="2"/>
        <v>5.3999999999999999E-2</v>
      </c>
      <c r="F12" s="464">
        <f t="shared" si="3"/>
        <v>0.2</v>
      </c>
      <c r="G12" s="464">
        <f t="shared" si="4"/>
        <v>0.10199999999999999</v>
      </c>
      <c r="H12" s="466">
        <f t="shared" si="5"/>
        <v>0.4</v>
      </c>
      <c r="I12" s="465">
        <f t="shared" si="6"/>
        <v>20</v>
      </c>
      <c r="J12" s="512">
        <f t="shared" si="7"/>
        <v>7.0000000000000007E-2</v>
      </c>
      <c r="K12" s="464">
        <f t="shared" si="8"/>
        <v>0</v>
      </c>
      <c r="L12" s="464">
        <f t="shared" si="9"/>
        <v>0.10199999999999999</v>
      </c>
      <c r="M12" s="473">
        <f t="shared" si="10"/>
        <v>0.4</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2"/>
      <c r="C13" s="472">
        <v>2026</v>
      </c>
      <c r="D13" s="463">
        <f t="shared" si="1"/>
        <v>20</v>
      </c>
      <c r="E13" s="512">
        <f t="shared" si="2"/>
        <v>5.3999999999999999E-2</v>
      </c>
      <c r="F13" s="464">
        <f t="shared" si="3"/>
        <v>0.2</v>
      </c>
      <c r="G13" s="464">
        <f t="shared" si="4"/>
        <v>0.10199999999999999</v>
      </c>
      <c r="H13" s="466">
        <f t="shared" si="5"/>
        <v>0.4</v>
      </c>
      <c r="I13" s="465">
        <f t="shared" si="6"/>
        <v>20</v>
      </c>
      <c r="J13" s="512">
        <f t="shared" si="7"/>
        <v>7.0000000000000007E-2</v>
      </c>
      <c r="K13" s="464">
        <f t="shared" si="8"/>
        <v>0</v>
      </c>
      <c r="L13" s="464">
        <f t="shared" si="9"/>
        <v>0.10199999999999999</v>
      </c>
      <c r="M13" s="473">
        <f t="shared" si="10"/>
        <v>0.4</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2"/>
      <c r="C14" s="472">
        <v>2028</v>
      </c>
      <c r="D14" s="463">
        <f t="shared" si="1"/>
        <v>20</v>
      </c>
      <c r="E14" s="512">
        <f t="shared" si="2"/>
        <v>5.3999999999999999E-2</v>
      </c>
      <c r="F14" s="464">
        <f t="shared" si="3"/>
        <v>0.2</v>
      </c>
      <c r="G14" s="464">
        <f t="shared" si="4"/>
        <v>0.10199999999999999</v>
      </c>
      <c r="H14" s="466">
        <f t="shared" si="5"/>
        <v>0.4</v>
      </c>
      <c r="I14" s="465">
        <f t="shared" si="6"/>
        <v>20</v>
      </c>
      <c r="J14" s="512">
        <f t="shared" si="7"/>
        <v>7.0000000000000007E-2</v>
      </c>
      <c r="K14" s="464">
        <f t="shared" si="8"/>
        <v>0</v>
      </c>
      <c r="L14" s="464">
        <f t="shared" si="9"/>
        <v>0.10199999999999999</v>
      </c>
      <c r="M14" s="473">
        <f t="shared" si="10"/>
        <v>0.4</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2"/>
      <c r="C15" s="472">
        <v>2030</v>
      </c>
      <c r="D15" s="463">
        <f t="shared" si="1"/>
        <v>20</v>
      </c>
      <c r="E15" s="512">
        <f t="shared" si="2"/>
        <v>5.3999999999999999E-2</v>
      </c>
      <c r="F15" s="464">
        <f t="shared" si="3"/>
        <v>0.2</v>
      </c>
      <c r="G15" s="464">
        <f t="shared" si="4"/>
        <v>0.10199999999999999</v>
      </c>
      <c r="H15" s="466">
        <f t="shared" si="5"/>
        <v>0.4</v>
      </c>
      <c r="I15" s="465">
        <f t="shared" si="6"/>
        <v>20</v>
      </c>
      <c r="J15" s="512">
        <f t="shared" si="7"/>
        <v>7.0000000000000007E-2</v>
      </c>
      <c r="K15" s="464">
        <f t="shared" si="8"/>
        <v>0</v>
      </c>
      <c r="L15" s="464">
        <f t="shared" si="9"/>
        <v>0.10199999999999999</v>
      </c>
      <c r="M15" s="473">
        <f t="shared" si="10"/>
        <v>0.4</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2"/>
      <c r="C16" s="472">
        <v>2032</v>
      </c>
      <c r="D16" s="463">
        <f t="shared" si="1"/>
        <v>20</v>
      </c>
      <c r="E16" s="512">
        <f t="shared" si="2"/>
        <v>5.3999999999999999E-2</v>
      </c>
      <c r="F16" s="464">
        <f t="shared" si="3"/>
        <v>0.2</v>
      </c>
      <c r="G16" s="464">
        <f t="shared" si="4"/>
        <v>0.10199999999999999</v>
      </c>
      <c r="H16" s="466">
        <f t="shared" si="5"/>
        <v>0.4</v>
      </c>
      <c r="I16" s="465">
        <f t="shared" si="6"/>
        <v>20</v>
      </c>
      <c r="J16" s="512">
        <f t="shared" si="7"/>
        <v>7.0000000000000007E-2</v>
      </c>
      <c r="K16" s="464">
        <f t="shared" si="8"/>
        <v>0</v>
      </c>
      <c r="L16" s="464">
        <f t="shared" si="9"/>
        <v>0.10199999999999999</v>
      </c>
      <c r="M16" s="473">
        <f t="shared" si="10"/>
        <v>0.4</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2"/>
      <c r="C17" s="472">
        <v>2034</v>
      </c>
      <c r="D17" s="463">
        <f t="shared" si="1"/>
        <v>20</v>
      </c>
      <c r="E17" s="512">
        <f t="shared" si="2"/>
        <v>5.3999999999999999E-2</v>
      </c>
      <c r="F17" s="464">
        <f t="shared" si="3"/>
        <v>0.2</v>
      </c>
      <c r="G17" s="464">
        <f t="shared" si="4"/>
        <v>0.10199999999999999</v>
      </c>
      <c r="H17" s="466">
        <f t="shared" si="5"/>
        <v>0.4</v>
      </c>
      <c r="I17" s="465">
        <f t="shared" si="6"/>
        <v>20</v>
      </c>
      <c r="J17" s="512">
        <f t="shared" si="7"/>
        <v>7.0000000000000007E-2</v>
      </c>
      <c r="K17" s="464">
        <f t="shared" si="8"/>
        <v>0</v>
      </c>
      <c r="L17" s="464">
        <f t="shared" si="9"/>
        <v>0.10199999999999999</v>
      </c>
      <c r="M17" s="473">
        <f t="shared" si="10"/>
        <v>0.4</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2"/>
      <c r="C18" s="472">
        <v>2036</v>
      </c>
      <c r="D18" s="463">
        <f t="shared" si="1"/>
        <v>20</v>
      </c>
      <c r="E18" s="512">
        <f t="shared" si="2"/>
        <v>5.3999999999999999E-2</v>
      </c>
      <c r="F18" s="464">
        <f t="shared" si="3"/>
        <v>0.2</v>
      </c>
      <c r="G18" s="464">
        <f t="shared" si="4"/>
        <v>0.10199999999999999</v>
      </c>
      <c r="H18" s="466">
        <f t="shared" si="5"/>
        <v>0.4</v>
      </c>
      <c r="I18" s="465">
        <f t="shared" si="6"/>
        <v>20</v>
      </c>
      <c r="J18" s="512">
        <f t="shared" si="7"/>
        <v>7.0000000000000007E-2</v>
      </c>
      <c r="K18" s="464">
        <f t="shared" si="8"/>
        <v>0</v>
      </c>
      <c r="L18" s="464">
        <f t="shared" si="9"/>
        <v>0.10199999999999999</v>
      </c>
      <c r="M18" s="473">
        <f t="shared" si="10"/>
        <v>0.4</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2"/>
      <c r="C19" s="472">
        <v>2038</v>
      </c>
      <c r="D19" s="463">
        <f t="shared" si="1"/>
        <v>20</v>
      </c>
      <c r="E19" s="512">
        <f t="shared" si="2"/>
        <v>5.3999999999999999E-2</v>
      </c>
      <c r="F19" s="464">
        <f t="shared" si="3"/>
        <v>0.2</v>
      </c>
      <c r="G19" s="464">
        <f t="shared" si="4"/>
        <v>0.10199999999999999</v>
      </c>
      <c r="H19" s="466">
        <f t="shared" si="5"/>
        <v>0.4</v>
      </c>
      <c r="I19" s="465">
        <f t="shared" si="6"/>
        <v>20</v>
      </c>
      <c r="J19" s="512">
        <f t="shared" si="7"/>
        <v>7.0000000000000007E-2</v>
      </c>
      <c r="K19" s="464">
        <f t="shared" si="8"/>
        <v>0</v>
      </c>
      <c r="L19" s="464">
        <f t="shared" si="9"/>
        <v>0.10199999999999999</v>
      </c>
      <c r="M19" s="473">
        <f t="shared" si="10"/>
        <v>0.4</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2"/>
      <c r="C20" s="472">
        <v>2040</v>
      </c>
      <c r="D20" s="463">
        <f t="shared" si="1"/>
        <v>20</v>
      </c>
      <c r="E20" s="512">
        <f t="shared" si="2"/>
        <v>5.3999999999999999E-2</v>
      </c>
      <c r="F20" s="464">
        <f t="shared" si="3"/>
        <v>0.2</v>
      </c>
      <c r="G20" s="464">
        <f t="shared" si="4"/>
        <v>0.10199999999999999</v>
      </c>
      <c r="H20" s="466">
        <f t="shared" si="5"/>
        <v>0.4</v>
      </c>
      <c r="I20" s="465">
        <f t="shared" si="6"/>
        <v>20</v>
      </c>
      <c r="J20" s="512">
        <f t="shared" si="7"/>
        <v>7.0000000000000007E-2</v>
      </c>
      <c r="K20" s="464">
        <f t="shared" si="8"/>
        <v>0</v>
      </c>
      <c r="L20" s="464">
        <f t="shared" si="9"/>
        <v>0.10199999999999999</v>
      </c>
      <c r="M20" s="473">
        <f t="shared" si="10"/>
        <v>0.4</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2"/>
      <c r="C21" s="472">
        <v>2042</v>
      </c>
      <c r="D21" s="463">
        <f t="shared" si="1"/>
        <v>20</v>
      </c>
      <c r="E21" s="512">
        <f t="shared" si="2"/>
        <v>5.3999999999999999E-2</v>
      </c>
      <c r="F21" s="464">
        <f t="shared" si="3"/>
        <v>0.2</v>
      </c>
      <c r="G21" s="464">
        <f t="shared" si="4"/>
        <v>0.10199999999999999</v>
      </c>
      <c r="H21" s="466">
        <f t="shared" si="5"/>
        <v>0.4</v>
      </c>
      <c r="I21" s="465">
        <f t="shared" si="6"/>
        <v>20</v>
      </c>
      <c r="J21" s="512">
        <f t="shared" si="7"/>
        <v>7.0000000000000007E-2</v>
      </c>
      <c r="K21" s="464">
        <f t="shared" si="8"/>
        <v>0</v>
      </c>
      <c r="L21" s="464">
        <f t="shared" si="9"/>
        <v>0.10199999999999999</v>
      </c>
      <c r="M21" s="473">
        <f t="shared" si="10"/>
        <v>0.4</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2"/>
      <c r="C22" s="472">
        <v>2044</v>
      </c>
      <c r="D22" s="463">
        <f t="shared" si="1"/>
        <v>20</v>
      </c>
      <c r="E22" s="512">
        <f t="shared" si="2"/>
        <v>5.3999999999999999E-2</v>
      </c>
      <c r="F22" s="464">
        <f t="shared" si="3"/>
        <v>0.2</v>
      </c>
      <c r="G22" s="464">
        <f t="shared" si="4"/>
        <v>0.10199999999999999</v>
      </c>
      <c r="H22" s="466">
        <f t="shared" si="5"/>
        <v>0.4</v>
      </c>
      <c r="I22" s="465">
        <f t="shared" si="6"/>
        <v>20</v>
      </c>
      <c r="J22" s="512">
        <f t="shared" si="7"/>
        <v>7.0000000000000007E-2</v>
      </c>
      <c r="K22" s="464">
        <f t="shared" si="8"/>
        <v>0</v>
      </c>
      <c r="L22" s="464">
        <f t="shared" si="9"/>
        <v>0.10199999999999999</v>
      </c>
      <c r="M22" s="473">
        <f t="shared" si="10"/>
        <v>0.4</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2"/>
      <c r="C23" s="472">
        <v>2046</v>
      </c>
      <c r="D23" s="463">
        <f t="shared" si="1"/>
        <v>20</v>
      </c>
      <c r="E23" s="512">
        <f t="shared" si="2"/>
        <v>5.3999999999999999E-2</v>
      </c>
      <c r="F23" s="464">
        <f t="shared" si="3"/>
        <v>0.2</v>
      </c>
      <c r="G23" s="464">
        <f t="shared" si="4"/>
        <v>0.10199999999999999</v>
      </c>
      <c r="H23" s="466">
        <f t="shared" si="5"/>
        <v>0.4</v>
      </c>
      <c r="I23" s="465">
        <f t="shared" si="6"/>
        <v>20</v>
      </c>
      <c r="J23" s="512">
        <f t="shared" si="7"/>
        <v>7.0000000000000007E-2</v>
      </c>
      <c r="K23" s="464">
        <f t="shared" si="8"/>
        <v>0</v>
      </c>
      <c r="L23" s="464">
        <f t="shared" si="9"/>
        <v>0.10199999999999999</v>
      </c>
      <c r="M23" s="473">
        <f t="shared" si="10"/>
        <v>0.4</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2"/>
      <c r="C24" s="472">
        <v>2048</v>
      </c>
      <c r="D24" s="463">
        <f t="shared" si="1"/>
        <v>20</v>
      </c>
      <c r="E24" s="512">
        <f t="shared" si="2"/>
        <v>5.3999999999999999E-2</v>
      </c>
      <c r="F24" s="464">
        <f t="shared" si="3"/>
        <v>0.2</v>
      </c>
      <c r="G24" s="464">
        <f t="shared" si="4"/>
        <v>0.10199999999999999</v>
      </c>
      <c r="H24" s="466">
        <f t="shared" si="5"/>
        <v>0.4</v>
      </c>
      <c r="I24" s="465">
        <f t="shared" si="6"/>
        <v>20</v>
      </c>
      <c r="J24" s="512">
        <f t="shared" si="7"/>
        <v>7.0000000000000007E-2</v>
      </c>
      <c r="K24" s="464">
        <f t="shared" si="8"/>
        <v>0</v>
      </c>
      <c r="L24" s="464">
        <f t="shared" si="9"/>
        <v>0.10199999999999999</v>
      </c>
      <c r="M24" s="473">
        <f t="shared" si="10"/>
        <v>0.4</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3"/>
      <c r="C25" s="474">
        <v>2050</v>
      </c>
      <c r="D25" s="475">
        <f t="shared" ref="D25:M25" si="11">D24</f>
        <v>20</v>
      </c>
      <c r="E25" s="513">
        <f t="shared" si="11"/>
        <v>5.3999999999999999E-2</v>
      </c>
      <c r="F25" s="476">
        <f t="shared" si="11"/>
        <v>0.2</v>
      </c>
      <c r="G25" s="476">
        <f t="shared" si="11"/>
        <v>0.10199999999999999</v>
      </c>
      <c r="H25" s="483">
        <f t="shared" si="11"/>
        <v>0.4</v>
      </c>
      <c r="I25" s="477">
        <f t="shared" si="11"/>
        <v>20</v>
      </c>
      <c r="J25" s="513">
        <f t="shared" si="11"/>
        <v>7.0000000000000007E-2</v>
      </c>
      <c r="K25" s="476">
        <f t="shared" si="11"/>
        <v>0</v>
      </c>
      <c r="L25" s="476">
        <f t="shared" si="11"/>
        <v>0.10199999999999999</v>
      </c>
      <c r="M25" s="478">
        <f t="shared" si="11"/>
        <v>0.4</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3"/>
      <c r="R27" s="648" t="s">
        <v>260</v>
      </c>
      <c r="S27" s="648"/>
      <c r="T27" s="648"/>
      <c r="U27" s="648"/>
      <c r="V27" s="648"/>
      <c r="W27" s="648"/>
      <c r="X27" s="648"/>
      <c r="Y27" s="648"/>
      <c r="Z27" s="648"/>
      <c r="AA27" s="648"/>
      <c r="AB27" s="648"/>
      <c r="AC27" s="648"/>
      <c r="AD27" s="648"/>
      <c r="AE27" s="648"/>
      <c r="AF27" s="648"/>
      <c r="AG27" s="648"/>
      <c r="AH27" s="648"/>
      <c r="AI27" s="648"/>
      <c r="AJ27" s="649"/>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 customHeight="1" thickBot="1" x14ac:dyDescent="0.35">
      <c r="B28" s="650" t="s">
        <v>212</v>
      </c>
      <c r="C28" s="654" t="s">
        <v>253</v>
      </c>
      <c r="D28" s="656" t="s">
        <v>333</v>
      </c>
      <c r="E28" s="657"/>
      <c r="F28" s="657"/>
      <c r="G28" s="657"/>
      <c r="H28" s="657"/>
      <c r="I28" s="658"/>
      <c r="J28" s="656" t="s">
        <v>336</v>
      </c>
      <c r="K28" s="657"/>
      <c r="L28" s="657"/>
      <c r="M28" s="657"/>
      <c r="N28" s="657"/>
      <c r="O28" s="658"/>
      <c r="Q28" s="554"/>
      <c r="R28" s="670" t="s">
        <v>349</v>
      </c>
      <c r="S28" s="671"/>
      <c r="T28" s="671"/>
      <c r="U28" s="671"/>
      <c r="V28" s="671"/>
      <c r="W28" s="671"/>
      <c r="X28" s="671"/>
      <c r="Y28" s="671"/>
      <c r="Z28" s="671"/>
      <c r="AA28" s="671"/>
      <c r="AB28" s="671"/>
      <c r="AC28" s="671"/>
      <c r="AD28" s="671"/>
      <c r="AE28" s="671"/>
      <c r="AF28" s="671"/>
      <c r="AG28" s="671"/>
      <c r="AH28" s="671"/>
      <c r="AI28" s="671"/>
      <c r="AJ28" s="672"/>
    </row>
    <row r="29" spans="1:84" s="384" customFormat="1" ht="54.6" thickBot="1" x14ac:dyDescent="0.35">
      <c r="B29" s="651"/>
      <c r="C29" s="655"/>
      <c r="D29" s="495" t="s">
        <v>261</v>
      </c>
      <c r="E29" s="496" t="s">
        <v>332</v>
      </c>
      <c r="F29" s="496" t="s">
        <v>262</v>
      </c>
      <c r="G29" s="496" t="s">
        <v>263</v>
      </c>
      <c r="H29" s="497" t="s">
        <v>264</v>
      </c>
      <c r="I29" s="498" t="s">
        <v>337</v>
      </c>
      <c r="J29" s="479" t="s">
        <v>334</v>
      </c>
      <c r="K29" s="480" t="s">
        <v>335</v>
      </c>
      <c r="L29" s="480" t="s">
        <v>262</v>
      </c>
      <c r="M29" s="480" t="s">
        <v>263</v>
      </c>
      <c r="N29" s="490" t="s">
        <v>264</v>
      </c>
      <c r="O29" s="498" t="s">
        <v>337</v>
      </c>
      <c r="Q29" s="555" t="s">
        <v>348</v>
      </c>
      <c r="R29" s="556">
        <v>2014</v>
      </c>
      <c r="S29" s="556">
        <v>2016</v>
      </c>
      <c r="T29" s="556">
        <v>2018</v>
      </c>
      <c r="U29" s="556">
        <v>2020</v>
      </c>
      <c r="V29" s="556">
        <v>2022</v>
      </c>
      <c r="W29" s="556">
        <v>2024</v>
      </c>
      <c r="X29" s="556">
        <v>2026</v>
      </c>
      <c r="Y29" s="556">
        <v>2028</v>
      </c>
      <c r="Z29" s="556">
        <v>2030</v>
      </c>
      <c r="AA29" s="556">
        <v>2032</v>
      </c>
      <c r="AB29" s="556">
        <v>2034</v>
      </c>
      <c r="AC29" s="556">
        <v>2036</v>
      </c>
      <c r="AD29" s="556">
        <v>2038</v>
      </c>
      <c r="AE29" s="556">
        <v>2040</v>
      </c>
      <c r="AF29" s="556">
        <v>2042</v>
      </c>
      <c r="AG29" s="556">
        <v>2044</v>
      </c>
      <c r="AH29" s="556">
        <v>2046</v>
      </c>
      <c r="AI29" s="556">
        <v>2048</v>
      </c>
      <c r="AJ29" s="557">
        <v>2050</v>
      </c>
    </row>
    <row r="30" spans="1:84" s="384" customFormat="1" ht="22.05" customHeight="1" x14ac:dyDescent="0.3">
      <c r="B30" s="652"/>
      <c r="C30" s="467">
        <v>2014</v>
      </c>
      <c r="D30" s="468">
        <v>20</v>
      </c>
      <c r="E30" s="511">
        <v>5.3999999999999999E-2</v>
      </c>
      <c r="F30" s="469">
        <v>0.2</v>
      </c>
      <c r="G30" s="469">
        <v>0.10199999999999999</v>
      </c>
      <c r="H30" s="482">
        <v>0.4</v>
      </c>
      <c r="I30" s="499">
        <v>25</v>
      </c>
      <c r="J30" s="468">
        <v>20</v>
      </c>
      <c r="K30" s="511">
        <v>5.3999999999999999E-2</v>
      </c>
      <c r="L30" s="469">
        <v>0.4</v>
      </c>
      <c r="M30" s="469">
        <v>0.10199999999999999</v>
      </c>
      <c r="N30" s="482">
        <v>0.4</v>
      </c>
      <c r="O30" s="501">
        <v>25</v>
      </c>
      <c r="Q30" s="558">
        <v>1</v>
      </c>
      <c r="R30" s="548">
        <v>0.6</v>
      </c>
      <c r="S30" s="548">
        <v>0.6</v>
      </c>
      <c r="T30" s="548">
        <v>0.6</v>
      </c>
      <c r="U30" s="548">
        <v>0.56000000000000005</v>
      </c>
      <c r="V30" s="548">
        <v>0.32</v>
      </c>
      <c r="W30" s="548">
        <v>0.2</v>
      </c>
      <c r="X30" s="548">
        <v>0.2</v>
      </c>
      <c r="Y30" s="548">
        <v>0.2</v>
      </c>
      <c r="Z30" s="548">
        <v>0.2</v>
      </c>
      <c r="AA30" s="548">
        <v>0.2</v>
      </c>
      <c r="AB30" s="548">
        <v>0.2</v>
      </c>
      <c r="AC30" s="548">
        <v>0.2</v>
      </c>
      <c r="AD30" s="548">
        <v>0.2</v>
      </c>
      <c r="AE30" s="548">
        <v>0.2</v>
      </c>
      <c r="AF30" s="548">
        <v>0.2</v>
      </c>
      <c r="AG30" s="548">
        <v>0.2</v>
      </c>
      <c r="AH30" s="548">
        <v>0.2</v>
      </c>
      <c r="AI30" s="548">
        <v>0.2</v>
      </c>
      <c r="AJ30" s="549">
        <v>0.2</v>
      </c>
    </row>
    <row r="31" spans="1:84" s="384" customFormat="1" ht="17.25" customHeight="1" x14ac:dyDescent="0.3">
      <c r="B31" s="652"/>
      <c r="C31" s="472">
        <v>2016</v>
      </c>
      <c r="D31" s="463">
        <f t="shared" ref="D31:O31" si="12">D30</f>
        <v>20</v>
      </c>
      <c r="E31" s="512">
        <f t="shared" si="12"/>
        <v>5.3999999999999999E-2</v>
      </c>
      <c r="F31" s="464">
        <f t="shared" si="12"/>
        <v>0.2</v>
      </c>
      <c r="G31" s="464">
        <f t="shared" si="12"/>
        <v>0.10199999999999999</v>
      </c>
      <c r="H31" s="466">
        <f t="shared" si="12"/>
        <v>0.4</v>
      </c>
      <c r="I31" s="494">
        <f t="shared" si="12"/>
        <v>25</v>
      </c>
      <c r="J31" s="463">
        <f t="shared" si="12"/>
        <v>20</v>
      </c>
      <c r="K31" s="512">
        <f t="shared" si="12"/>
        <v>5.3999999999999999E-2</v>
      </c>
      <c r="L31" s="464">
        <f t="shared" si="12"/>
        <v>0.4</v>
      </c>
      <c r="M31" s="464">
        <f t="shared" si="12"/>
        <v>0.10199999999999999</v>
      </c>
      <c r="N31" s="466">
        <f t="shared" si="12"/>
        <v>0.4</v>
      </c>
      <c r="O31" s="502">
        <f t="shared" si="12"/>
        <v>25</v>
      </c>
      <c r="Q31" s="558">
        <v>2</v>
      </c>
      <c r="R31" s="548">
        <v>0.16</v>
      </c>
      <c r="S31" s="548">
        <v>0.16</v>
      </c>
      <c r="T31" s="548">
        <v>0.16</v>
      </c>
      <c r="U31" s="548">
        <v>0.17599999999999999</v>
      </c>
      <c r="V31" s="548">
        <v>0.27200000000000002</v>
      </c>
      <c r="W31" s="548">
        <v>0.32</v>
      </c>
      <c r="X31" s="548">
        <v>0.32</v>
      </c>
      <c r="Y31" s="548">
        <v>0.32</v>
      </c>
      <c r="Z31" s="548">
        <v>0.32</v>
      </c>
      <c r="AA31" s="548">
        <v>0.32</v>
      </c>
      <c r="AB31" s="548">
        <v>0.32</v>
      </c>
      <c r="AC31" s="548">
        <v>0.32</v>
      </c>
      <c r="AD31" s="548">
        <v>0.32</v>
      </c>
      <c r="AE31" s="548">
        <v>0.32</v>
      </c>
      <c r="AF31" s="548">
        <v>0.32</v>
      </c>
      <c r="AG31" s="548">
        <v>0.32</v>
      </c>
      <c r="AH31" s="548">
        <v>0.32</v>
      </c>
      <c r="AI31" s="548">
        <v>0.32</v>
      </c>
      <c r="AJ31" s="549">
        <v>0.32</v>
      </c>
    </row>
    <row r="32" spans="1:84" s="384" customFormat="1" ht="15.6" x14ac:dyDescent="0.3">
      <c r="B32" s="652"/>
      <c r="C32" s="472">
        <v>2018</v>
      </c>
      <c r="D32" s="463">
        <f t="shared" ref="D32:D47" si="13">D31</f>
        <v>20</v>
      </c>
      <c r="E32" s="512">
        <f t="shared" ref="E32:E47" si="14">E31</f>
        <v>5.3999999999999999E-2</v>
      </c>
      <c r="F32" s="464">
        <f t="shared" ref="F32:F47" si="15">F31</f>
        <v>0.2</v>
      </c>
      <c r="G32" s="464">
        <f t="shared" ref="G32:G47" si="16">G31</f>
        <v>0.10199999999999999</v>
      </c>
      <c r="H32" s="466">
        <f t="shared" ref="H32:H47" si="17">H31</f>
        <v>0.4</v>
      </c>
      <c r="I32" s="494">
        <f t="shared" ref="I32:I47" si="18">I31</f>
        <v>25</v>
      </c>
      <c r="J32" s="463">
        <f t="shared" ref="J32:J47" si="19">J31</f>
        <v>20</v>
      </c>
      <c r="K32" s="512">
        <f t="shared" ref="K32:K47" si="20">K31</f>
        <v>5.3999999999999999E-2</v>
      </c>
      <c r="L32" s="464">
        <f t="shared" ref="L32:L47" si="21">L31</f>
        <v>0.4</v>
      </c>
      <c r="M32" s="464">
        <f t="shared" ref="M32:M47" si="22">M31</f>
        <v>0.10199999999999999</v>
      </c>
      <c r="N32" s="466">
        <f t="shared" ref="N32:N47" si="23">N31</f>
        <v>0.4</v>
      </c>
      <c r="O32" s="502">
        <f t="shared" ref="O32:O47" si="24">O31</f>
        <v>25</v>
      </c>
      <c r="Q32" s="558">
        <v>3</v>
      </c>
      <c r="R32" s="548">
        <v>9.6000000000000002E-2</v>
      </c>
      <c r="S32" s="548">
        <v>9.6000000000000002E-2</v>
      </c>
      <c r="T32" s="548">
        <v>9.6000000000000002E-2</v>
      </c>
      <c r="U32" s="548">
        <v>0.1056</v>
      </c>
      <c r="V32" s="548">
        <v>0.16320000000000001</v>
      </c>
      <c r="W32" s="548">
        <v>0.192</v>
      </c>
      <c r="X32" s="548">
        <v>0.192</v>
      </c>
      <c r="Y32" s="548">
        <v>0.192</v>
      </c>
      <c r="Z32" s="548">
        <v>0.192</v>
      </c>
      <c r="AA32" s="548">
        <v>0.192</v>
      </c>
      <c r="AB32" s="548">
        <v>0.192</v>
      </c>
      <c r="AC32" s="548">
        <v>0.192</v>
      </c>
      <c r="AD32" s="548">
        <v>0.192</v>
      </c>
      <c r="AE32" s="548">
        <v>0.192</v>
      </c>
      <c r="AF32" s="548">
        <v>0.192</v>
      </c>
      <c r="AG32" s="548">
        <v>0.192</v>
      </c>
      <c r="AH32" s="548">
        <v>0.192</v>
      </c>
      <c r="AI32" s="548">
        <v>0.192</v>
      </c>
      <c r="AJ32" s="549">
        <v>0.192</v>
      </c>
    </row>
    <row r="33" spans="2:36" s="384" customFormat="1" ht="15.6" x14ac:dyDescent="0.3">
      <c r="B33" s="652"/>
      <c r="C33" s="472">
        <v>2020</v>
      </c>
      <c r="D33" s="463">
        <f t="shared" si="13"/>
        <v>20</v>
      </c>
      <c r="E33" s="512">
        <f t="shared" si="14"/>
        <v>5.3999999999999999E-2</v>
      </c>
      <c r="F33" s="464">
        <f t="shared" si="15"/>
        <v>0.2</v>
      </c>
      <c r="G33" s="464">
        <f t="shared" si="16"/>
        <v>0.10199999999999999</v>
      </c>
      <c r="H33" s="466">
        <f t="shared" si="17"/>
        <v>0.4</v>
      </c>
      <c r="I33" s="494">
        <f t="shared" si="18"/>
        <v>25</v>
      </c>
      <c r="J33" s="463">
        <f t="shared" si="19"/>
        <v>20</v>
      </c>
      <c r="K33" s="512">
        <f t="shared" si="20"/>
        <v>5.3999999999999999E-2</v>
      </c>
      <c r="L33" s="464">
        <f t="shared" si="21"/>
        <v>0.4</v>
      </c>
      <c r="M33" s="464">
        <f t="shared" si="22"/>
        <v>0.10199999999999999</v>
      </c>
      <c r="N33" s="466">
        <f t="shared" si="23"/>
        <v>0.4</v>
      </c>
      <c r="O33" s="502">
        <f t="shared" si="24"/>
        <v>25</v>
      </c>
      <c r="Q33" s="558">
        <v>4</v>
      </c>
      <c r="R33" s="548">
        <v>5.7599999999999998E-2</v>
      </c>
      <c r="S33" s="548">
        <v>5.7599999999999998E-2</v>
      </c>
      <c r="T33" s="548">
        <v>5.7599999999999998E-2</v>
      </c>
      <c r="U33" s="548">
        <v>6.336E-2</v>
      </c>
      <c r="V33" s="548">
        <v>9.7919999999999993E-2</v>
      </c>
      <c r="W33" s="548">
        <v>0.1152</v>
      </c>
      <c r="X33" s="548">
        <v>0.1152</v>
      </c>
      <c r="Y33" s="548">
        <v>0.1152</v>
      </c>
      <c r="Z33" s="548">
        <v>0.1152</v>
      </c>
      <c r="AA33" s="548">
        <v>0.1152</v>
      </c>
      <c r="AB33" s="548">
        <v>0.1152</v>
      </c>
      <c r="AC33" s="548">
        <v>0.1152</v>
      </c>
      <c r="AD33" s="548">
        <v>0.1152</v>
      </c>
      <c r="AE33" s="548">
        <v>0.1152</v>
      </c>
      <c r="AF33" s="548">
        <v>0.1152</v>
      </c>
      <c r="AG33" s="548">
        <v>0.1152</v>
      </c>
      <c r="AH33" s="548">
        <v>0.1152</v>
      </c>
      <c r="AI33" s="548">
        <v>0.1152</v>
      </c>
      <c r="AJ33" s="549">
        <v>0.1152</v>
      </c>
    </row>
    <row r="34" spans="2:36" s="384" customFormat="1" ht="15.6" x14ac:dyDescent="0.3">
      <c r="B34" s="652"/>
      <c r="C34" s="472">
        <v>2022</v>
      </c>
      <c r="D34" s="463">
        <f t="shared" si="13"/>
        <v>20</v>
      </c>
      <c r="E34" s="512">
        <f t="shared" si="14"/>
        <v>5.3999999999999999E-2</v>
      </c>
      <c r="F34" s="464">
        <f t="shared" si="15"/>
        <v>0.2</v>
      </c>
      <c r="G34" s="464">
        <f t="shared" si="16"/>
        <v>0.10199999999999999</v>
      </c>
      <c r="H34" s="466">
        <f t="shared" si="17"/>
        <v>0.4</v>
      </c>
      <c r="I34" s="494">
        <f t="shared" si="18"/>
        <v>25</v>
      </c>
      <c r="J34" s="463">
        <f t="shared" si="19"/>
        <v>20</v>
      </c>
      <c r="K34" s="512">
        <f t="shared" si="20"/>
        <v>5.3999999999999999E-2</v>
      </c>
      <c r="L34" s="464">
        <f t="shared" si="21"/>
        <v>0.4</v>
      </c>
      <c r="M34" s="464">
        <f t="shared" si="22"/>
        <v>0.10199999999999999</v>
      </c>
      <c r="N34" s="466">
        <f t="shared" si="23"/>
        <v>0.4</v>
      </c>
      <c r="O34" s="502">
        <f t="shared" si="24"/>
        <v>25</v>
      </c>
      <c r="Q34" s="558">
        <v>5</v>
      </c>
      <c r="R34" s="548">
        <v>5.7599999999999998E-2</v>
      </c>
      <c r="S34" s="548">
        <v>5.7599999999999998E-2</v>
      </c>
      <c r="T34" s="548">
        <v>5.7599999999999998E-2</v>
      </c>
      <c r="U34" s="548">
        <v>6.336E-2</v>
      </c>
      <c r="V34" s="548">
        <v>9.7919999999999993E-2</v>
      </c>
      <c r="W34" s="548">
        <v>0.1152</v>
      </c>
      <c r="X34" s="548">
        <v>0.1152</v>
      </c>
      <c r="Y34" s="548">
        <v>0.1152</v>
      </c>
      <c r="Z34" s="548">
        <v>0.1152</v>
      </c>
      <c r="AA34" s="548">
        <v>0.1152</v>
      </c>
      <c r="AB34" s="548">
        <v>0.1152</v>
      </c>
      <c r="AC34" s="548">
        <v>0.1152</v>
      </c>
      <c r="AD34" s="548">
        <v>0.1152</v>
      </c>
      <c r="AE34" s="548">
        <v>0.1152</v>
      </c>
      <c r="AF34" s="548">
        <v>0.1152</v>
      </c>
      <c r="AG34" s="548">
        <v>0.1152</v>
      </c>
      <c r="AH34" s="548">
        <v>0.1152</v>
      </c>
      <c r="AI34" s="548">
        <v>0.1152</v>
      </c>
      <c r="AJ34" s="549">
        <v>0.1152</v>
      </c>
    </row>
    <row r="35" spans="2:36" s="384" customFormat="1" ht="15.6" x14ac:dyDescent="0.3">
      <c r="B35" s="652"/>
      <c r="C35" s="472">
        <v>2024</v>
      </c>
      <c r="D35" s="463">
        <f t="shared" si="13"/>
        <v>20</v>
      </c>
      <c r="E35" s="512">
        <f t="shared" si="14"/>
        <v>5.3999999999999999E-2</v>
      </c>
      <c r="F35" s="464">
        <f t="shared" si="15"/>
        <v>0.2</v>
      </c>
      <c r="G35" s="464">
        <f t="shared" si="16"/>
        <v>0.10199999999999999</v>
      </c>
      <c r="H35" s="466">
        <f t="shared" si="17"/>
        <v>0.4</v>
      </c>
      <c r="I35" s="494">
        <f t="shared" si="18"/>
        <v>25</v>
      </c>
      <c r="J35" s="463">
        <f t="shared" si="19"/>
        <v>20</v>
      </c>
      <c r="K35" s="512">
        <f t="shared" si="20"/>
        <v>5.3999999999999999E-2</v>
      </c>
      <c r="L35" s="464">
        <f t="shared" si="21"/>
        <v>0.4</v>
      </c>
      <c r="M35" s="464">
        <f t="shared" si="22"/>
        <v>0.10199999999999999</v>
      </c>
      <c r="N35" s="466">
        <f t="shared" si="23"/>
        <v>0.4</v>
      </c>
      <c r="O35" s="502">
        <f t="shared" si="24"/>
        <v>25</v>
      </c>
      <c r="Q35" s="558">
        <v>6</v>
      </c>
      <c r="R35" s="548">
        <v>2.8799999999999999E-2</v>
      </c>
      <c r="S35" s="548">
        <v>2.8799999999999999E-2</v>
      </c>
      <c r="T35" s="548">
        <v>2.8799999999999999E-2</v>
      </c>
      <c r="U35" s="548">
        <v>3.168E-2</v>
      </c>
      <c r="V35" s="548">
        <v>4.8959999999999997E-2</v>
      </c>
      <c r="W35" s="548">
        <v>5.7599999999999998E-2</v>
      </c>
      <c r="X35" s="548">
        <v>5.7599999999999998E-2</v>
      </c>
      <c r="Y35" s="548">
        <v>5.7599999999999998E-2</v>
      </c>
      <c r="Z35" s="548">
        <v>5.7599999999999998E-2</v>
      </c>
      <c r="AA35" s="548">
        <v>5.7599999999999998E-2</v>
      </c>
      <c r="AB35" s="548">
        <v>5.7599999999999998E-2</v>
      </c>
      <c r="AC35" s="548">
        <v>5.7599999999999998E-2</v>
      </c>
      <c r="AD35" s="548">
        <v>5.7599999999999998E-2</v>
      </c>
      <c r="AE35" s="548">
        <v>5.7599999999999998E-2</v>
      </c>
      <c r="AF35" s="548">
        <v>5.7599999999999998E-2</v>
      </c>
      <c r="AG35" s="548">
        <v>5.7599999999999998E-2</v>
      </c>
      <c r="AH35" s="548">
        <v>5.7599999999999998E-2</v>
      </c>
      <c r="AI35" s="548">
        <v>5.7599999999999998E-2</v>
      </c>
      <c r="AJ35" s="549">
        <v>5.7599999999999998E-2</v>
      </c>
    </row>
    <row r="36" spans="2:36" s="384" customFormat="1" ht="15.6" x14ac:dyDescent="0.3">
      <c r="B36" s="652"/>
      <c r="C36" s="472">
        <v>2026</v>
      </c>
      <c r="D36" s="463">
        <f t="shared" si="13"/>
        <v>20</v>
      </c>
      <c r="E36" s="512">
        <f t="shared" si="14"/>
        <v>5.3999999999999999E-2</v>
      </c>
      <c r="F36" s="464">
        <f t="shared" si="15"/>
        <v>0.2</v>
      </c>
      <c r="G36" s="464">
        <f t="shared" si="16"/>
        <v>0.10199999999999999</v>
      </c>
      <c r="H36" s="466">
        <f t="shared" si="17"/>
        <v>0.4</v>
      </c>
      <c r="I36" s="494">
        <f t="shared" si="18"/>
        <v>25</v>
      </c>
      <c r="J36" s="463">
        <f t="shared" si="19"/>
        <v>20</v>
      </c>
      <c r="K36" s="512">
        <f t="shared" si="20"/>
        <v>5.3999999999999999E-2</v>
      </c>
      <c r="L36" s="464">
        <f t="shared" si="21"/>
        <v>0.4</v>
      </c>
      <c r="M36" s="464">
        <f t="shared" si="22"/>
        <v>0.10199999999999999</v>
      </c>
      <c r="N36" s="466">
        <f t="shared" si="23"/>
        <v>0.4</v>
      </c>
      <c r="O36" s="502">
        <f t="shared" si="24"/>
        <v>25</v>
      </c>
      <c r="Q36" s="558">
        <v>7</v>
      </c>
      <c r="R36" s="544">
        <v>0</v>
      </c>
      <c r="S36" s="544">
        <v>0</v>
      </c>
      <c r="T36" s="544">
        <v>0</v>
      </c>
      <c r="U36" s="544">
        <v>0</v>
      </c>
      <c r="V36" s="544">
        <v>0</v>
      </c>
      <c r="W36" s="544">
        <v>0</v>
      </c>
      <c r="X36" s="544">
        <v>0</v>
      </c>
      <c r="Y36" s="544">
        <v>0</v>
      </c>
      <c r="Z36" s="544">
        <v>0</v>
      </c>
      <c r="AA36" s="544">
        <v>0</v>
      </c>
      <c r="AB36" s="544">
        <v>0</v>
      </c>
      <c r="AC36" s="544">
        <v>0</v>
      </c>
      <c r="AD36" s="544">
        <v>0</v>
      </c>
      <c r="AE36" s="544">
        <v>0</v>
      </c>
      <c r="AF36" s="544">
        <v>0</v>
      </c>
      <c r="AG36" s="544">
        <v>0</v>
      </c>
      <c r="AH36" s="544">
        <v>0</v>
      </c>
      <c r="AI36" s="544">
        <v>0</v>
      </c>
      <c r="AJ36" s="545">
        <v>0</v>
      </c>
    </row>
    <row r="37" spans="2:36" s="384" customFormat="1" ht="15.6" x14ac:dyDescent="0.3">
      <c r="B37" s="652"/>
      <c r="C37" s="472">
        <v>2028</v>
      </c>
      <c r="D37" s="463">
        <f t="shared" si="13"/>
        <v>20</v>
      </c>
      <c r="E37" s="512">
        <f t="shared" si="14"/>
        <v>5.3999999999999999E-2</v>
      </c>
      <c r="F37" s="464">
        <f t="shared" si="15"/>
        <v>0.2</v>
      </c>
      <c r="G37" s="464">
        <f t="shared" si="16"/>
        <v>0.10199999999999999</v>
      </c>
      <c r="H37" s="466">
        <f t="shared" si="17"/>
        <v>0.4</v>
      </c>
      <c r="I37" s="494">
        <f t="shared" si="18"/>
        <v>25</v>
      </c>
      <c r="J37" s="463">
        <f t="shared" si="19"/>
        <v>20</v>
      </c>
      <c r="K37" s="512">
        <f t="shared" si="20"/>
        <v>5.3999999999999999E-2</v>
      </c>
      <c r="L37" s="464">
        <f t="shared" si="21"/>
        <v>0.4</v>
      </c>
      <c r="M37" s="464">
        <f t="shared" si="22"/>
        <v>0.10199999999999999</v>
      </c>
      <c r="N37" s="466">
        <f t="shared" si="23"/>
        <v>0.4</v>
      </c>
      <c r="O37" s="502">
        <f t="shared" si="24"/>
        <v>25</v>
      </c>
      <c r="Q37" s="558">
        <v>8</v>
      </c>
      <c r="R37" s="544">
        <v>0</v>
      </c>
      <c r="S37" s="544">
        <v>0</v>
      </c>
      <c r="T37" s="544">
        <v>0</v>
      </c>
      <c r="U37" s="544">
        <v>0</v>
      </c>
      <c r="V37" s="544">
        <v>0</v>
      </c>
      <c r="W37" s="544">
        <v>0</v>
      </c>
      <c r="X37" s="544">
        <v>0</v>
      </c>
      <c r="Y37" s="544">
        <v>0</v>
      </c>
      <c r="Z37" s="544">
        <v>0</v>
      </c>
      <c r="AA37" s="544">
        <v>0</v>
      </c>
      <c r="AB37" s="544">
        <v>0</v>
      </c>
      <c r="AC37" s="544">
        <v>0</v>
      </c>
      <c r="AD37" s="544">
        <v>0</v>
      </c>
      <c r="AE37" s="544">
        <v>0</v>
      </c>
      <c r="AF37" s="544">
        <v>0</v>
      </c>
      <c r="AG37" s="544">
        <v>0</v>
      </c>
      <c r="AH37" s="544">
        <v>0</v>
      </c>
      <c r="AI37" s="544">
        <v>0</v>
      </c>
      <c r="AJ37" s="545">
        <v>0</v>
      </c>
    </row>
    <row r="38" spans="2:36" s="384" customFormat="1" ht="15.6" x14ac:dyDescent="0.3">
      <c r="B38" s="652"/>
      <c r="C38" s="472">
        <v>2030</v>
      </c>
      <c r="D38" s="463">
        <f t="shared" si="13"/>
        <v>20</v>
      </c>
      <c r="E38" s="512">
        <f t="shared" si="14"/>
        <v>5.3999999999999999E-2</v>
      </c>
      <c r="F38" s="464">
        <f t="shared" si="15"/>
        <v>0.2</v>
      </c>
      <c r="G38" s="464">
        <f t="shared" si="16"/>
        <v>0.10199999999999999</v>
      </c>
      <c r="H38" s="466">
        <f t="shared" si="17"/>
        <v>0.4</v>
      </c>
      <c r="I38" s="494">
        <f t="shared" si="18"/>
        <v>25</v>
      </c>
      <c r="J38" s="463">
        <f t="shared" si="19"/>
        <v>20</v>
      </c>
      <c r="K38" s="512">
        <f t="shared" si="20"/>
        <v>5.3999999999999999E-2</v>
      </c>
      <c r="L38" s="464">
        <f t="shared" si="21"/>
        <v>0.4</v>
      </c>
      <c r="M38" s="464">
        <f t="shared" si="22"/>
        <v>0.10199999999999999</v>
      </c>
      <c r="N38" s="466">
        <f t="shared" si="23"/>
        <v>0.4</v>
      </c>
      <c r="O38" s="502">
        <f t="shared" si="24"/>
        <v>25</v>
      </c>
      <c r="Q38" s="558">
        <v>9</v>
      </c>
      <c r="R38" s="544">
        <v>0</v>
      </c>
      <c r="S38" s="544">
        <v>0</v>
      </c>
      <c r="T38" s="544">
        <v>0</v>
      </c>
      <c r="U38" s="544">
        <v>0</v>
      </c>
      <c r="V38" s="544">
        <v>0</v>
      </c>
      <c r="W38" s="544">
        <v>0</v>
      </c>
      <c r="X38" s="544">
        <v>0</v>
      </c>
      <c r="Y38" s="544">
        <v>0</v>
      </c>
      <c r="Z38" s="544">
        <v>0</v>
      </c>
      <c r="AA38" s="544">
        <v>0</v>
      </c>
      <c r="AB38" s="544">
        <v>0</v>
      </c>
      <c r="AC38" s="544">
        <v>0</v>
      </c>
      <c r="AD38" s="544">
        <v>0</v>
      </c>
      <c r="AE38" s="544">
        <v>0</v>
      </c>
      <c r="AF38" s="544">
        <v>0</v>
      </c>
      <c r="AG38" s="544">
        <v>0</v>
      </c>
      <c r="AH38" s="544">
        <v>0</v>
      </c>
      <c r="AI38" s="544">
        <v>0</v>
      </c>
      <c r="AJ38" s="545">
        <v>0</v>
      </c>
    </row>
    <row r="39" spans="2:36" s="384" customFormat="1" ht="15.6" x14ac:dyDescent="0.3">
      <c r="B39" s="652"/>
      <c r="C39" s="472">
        <v>2032</v>
      </c>
      <c r="D39" s="463">
        <f t="shared" si="13"/>
        <v>20</v>
      </c>
      <c r="E39" s="512">
        <f t="shared" si="14"/>
        <v>5.3999999999999999E-2</v>
      </c>
      <c r="F39" s="464">
        <f t="shared" si="15"/>
        <v>0.2</v>
      </c>
      <c r="G39" s="464">
        <f t="shared" si="16"/>
        <v>0.10199999999999999</v>
      </c>
      <c r="H39" s="466">
        <f t="shared" si="17"/>
        <v>0.4</v>
      </c>
      <c r="I39" s="494">
        <f t="shared" si="18"/>
        <v>25</v>
      </c>
      <c r="J39" s="463">
        <f t="shared" si="19"/>
        <v>20</v>
      </c>
      <c r="K39" s="512">
        <f t="shared" si="20"/>
        <v>5.3999999999999999E-2</v>
      </c>
      <c r="L39" s="464">
        <f t="shared" si="21"/>
        <v>0.4</v>
      </c>
      <c r="M39" s="464">
        <f t="shared" si="22"/>
        <v>0.10199999999999999</v>
      </c>
      <c r="N39" s="466">
        <f t="shared" si="23"/>
        <v>0.4</v>
      </c>
      <c r="O39" s="502">
        <f t="shared" si="24"/>
        <v>25</v>
      </c>
      <c r="Q39" s="558">
        <v>10</v>
      </c>
      <c r="R39" s="544">
        <v>0</v>
      </c>
      <c r="S39" s="544">
        <v>0</v>
      </c>
      <c r="T39" s="544">
        <v>0</v>
      </c>
      <c r="U39" s="544">
        <v>0</v>
      </c>
      <c r="V39" s="544">
        <v>0</v>
      </c>
      <c r="W39" s="544">
        <v>0</v>
      </c>
      <c r="X39" s="544">
        <v>0</v>
      </c>
      <c r="Y39" s="544">
        <v>0</v>
      </c>
      <c r="Z39" s="544">
        <v>0</v>
      </c>
      <c r="AA39" s="544">
        <v>0</v>
      </c>
      <c r="AB39" s="544">
        <v>0</v>
      </c>
      <c r="AC39" s="544">
        <v>0</v>
      </c>
      <c r="AD39" s="544">
        <v>0</v>
      </c>
      <c r="AE39" s="544">
        <v>0</v>
      </c>
      <c r="AF39" s="544">
        <v>0</v>
      </c>
      <c r="AG39" s="544">
        <v>0</v>
      </c>
      <c r="AH39" s="544">
        <v>0</v>
      </c>
      <c r="AI39" s="544">
        <v>0</v>
      </c>
      <c r="AJ39" s="545">
        <v>0</v>
      </c>
    </row>
    <row r="40" spans="2:36" s="384" customFormat="1" ht="15.6" x14ac:dyDescent="0.3">
      <c r="B40" s="652"/>
      <c r="C40" s="472">
        <v>2034</v>
      </c>
      <c r="D40" s="463">
        <f t="shared" si="13"/>
        <v>20</v>
      </c>
      <c r="E40" s="512">
        <f t="shared" si="14"/>
        <v>5.3999999999999999E-2</v>
      </c>
      <c r="F40" s="464">
        <f t="shared" si="15"/>
        <v>0.2</v>
      </c>
      <c r="G40" s="464">
        <f t="shared" si="16"/>
        <v>0.10199999999999999</v>
      </c>
      <c r="H40" s="466">
        <f t="shared" si="17"/>
        <v>0.4</v>
      </c>
      <c r="I40" s="494">
        <f t="shared" si="18"/>
        <v>25</v>
      </c>
      <c r="J40" s="463">
        <f t="shared" si="19"/>
        <v>20</v>
      </c>
      <c r="K40" s="512">
        <f t="shared" si="20"/>
        <v>5.3999999999999999E-2</v>
      </c>
      <c r="L40" s="464">
        <f t="shared" si="21"/>
        <v>0.4</v>
      </c>
      <c r="M40" s="464">
        <f t="shared" si="22"/>
        <v>0.10199999999999999</v>
      </c>
      <c r="N40" s="466">
        <f t="shared" si="23"/>
        <v>0.4</v>
      </c>
      <c r="O40" s="502">
        <f t="shared" si="24"/>
        <v>25</v>
      </c>
      <c r="Q40" s="558">
        <v>11</v>
      </c>
      <c r="R40" s="544">
        <v>0</v>
      </c>
      <c r="S40" s="544">
        <v>0</v>
      </c>
      <c r="T40" s="544">
        <v>0</v>
      </c>
      <c r="U40" s="544">
        <v>0</v>
      </c>
      <c r="V40" s="544">
        <v>0</v>
      </c>
      <c r="W40" s="544">
        <v>0</v>
      </c>
      <c r="X40" s="544">
        <v>0</v>
      </c>
      <c r="Y40" s="544">
        <v>0</v>
      </c>
      <c r="Z40" s="544">
        <v>0</v>
      </c>
      <c r="AA40" s="544">
        <v>0</v>
      </c>
      <c r="AB40" s="544">
        <v>0</v>
      </c>
      <c r="AC40" s="544">
        <v>0</v>
      </c>
      <c r="AD40" s="544">
        <v>0</v>
      </c>
      <c r="AE40" s="544">
        <v>0</v>
      </c>
      <c r="AF40" s="544">
        <v>0</v>
      </c>
      <c r="AG40" s="544">
        <v>0</v>
      </c>
      <c r="AH40" s="544">
        <v>0</v>
      </c>
      <c r="AI40" s="544">
        <v>0</v>
      </c>
      <c r="AJ40" s="545">
        <v>0</v>
      </c>
    </row>
    <row r="41" spans="2:36" s="384" customFormat="1" ht="15.6" x14ac:dyDescent="0.3">
      <c r="B41" s="652"/>
      <c r="C41" s="472">
        <v>2036</v>
      </c>
      <c r="D41" s="463">
        <f t="shared" si="13"/>
        <v>20</v>
      </c>
      <c r="E41" s="512">
        <f t="shared" si="14"/>
        <v>5.3999999999999999E-2</v>
      </c>
      <c r="F41" s="464">
        <f t="shared" si="15"/>
        <v>0.2</v>
      </c>
      <c r="G41" s="464">
        <f t="shared" si="16"/>
        <v>0.10199999999999999</v>
      </c>
      <c r="H41" s="466">
        <f t="shared" si="17"/>
        <v>0.4</v>
      </c>
      <c r="I41" s="494">
        <f t="shared" si="18"/>
        <v>25</v>
      </c>
      <c r="J41" s="463">
        <f t="shared" si="19"/>
        <v>20</v>
      </c>
      <c r="K41" s="512">
        <f t="shared" si="20"/>
        <v>5.3999999999999999E-2</v>
      </c>
      <c r="L41" s="464">
        <f t="shared" si="21"/>
        <v>0.4</v>
      </c>
      <c r="M41" s="464">
        <f t="shared" si="22"/>
        <v>0.10199999999999999</v>
      </c>
      <c r="N41" s="466">
        <f t="shared" si="23"/>
        <v>0.4</v>
      </c>
      <c r="O41" s="502">
        <f t="shared" si="24"/>
        <v>25</v>
      </c>
      <c r="Q41" s="558">
        <v>12</v>
      </c>
      <c r="R41" s="544">
        <v>0</v>
      </c>
      <c r="S41" s="544">
        <v>0</v>
      </c>
      <c r="T41" s="544">
        <v>0</v>
      </c>
      <c r="U41" s="544">
        <v>0</v>
      </c>
      <c r="V41" s="544">
        <v>0</v>
      </c>
      <c r="W41" s="544">
        <v>0</v>
      </c>
      <c r="X41" s="544">
        <v>0</v>
      </c>
      <c r="Y41" s="544">
        <v>0</v>
      </c>
      <c r="Z41" s="544">
        <v>0</v>
      </c>
      <c r="AA41" s="544">
        <v>0</v>
      </c>
      <c r="AB41" s="544">
        <v>0</v>
      </c>
      <c r="AC41" s="544">
        <v>0</v>
      </c>
      <c r="AD41" s="544">
        <v>0</v>
      </c>
      <c r="AE41" s="544">
        <v>0</v>
      </c>
      <c r="AF41" s="544">
        <v>0</v>
      </c>
      <c r="AG41" s="544">
        <v>0</v>
      </c>
      <c r="AH41" s="544">
        <v>0</v>
      </c>
      <c r="AI41" s="544">
        <v>0</v>
      </c>
      <c r="AJ41" s="545">
        <v>0</v>
      </c>
    </row>
    <row r="42" spans="2:36" s="384" customFormat="1" ht="15.6" x14ac:dyDescent="0.3">
      <c r="B42" s="652"/>
      <c r="C42" s="472">
        <v>2038</v>
      </c>
      <c r="D42" s="463">
        <f t="shared" si="13"/>
        <v>20</v>
      </c>
      <c r="E42" s="512">
        <f t="shared" si="14"/>
        <v>5.3999999999999999E-2</v>
      </c>
      <c r="F42" s="464">
        <f t="shared" si="15"/>
        <v>0.2</v>
      </c>
      <c r="G42" s="464">
        <f t="shared" si="16"/>
        <v>0.10199999999999999</v>
      </c>
      <c r="H42" s="466">
        <f t="shared" si="17"/>
        <v>0.4</v>
      </c>
      <c r="I42" s="494">
        <f t="shared" si="18"/>
        <v>25</v>
      </c>
      <c r="J42" s="463">
        <f t="shared" si="19"/>
        <v>20</v>
      </c>
      <c r="K42" s="512">
        <f t="shared" si="20"/>
        <v>5.3999999999999999E-2</v>
      </c>
      <c r="L42" s="464">
        <f t="shared" si="21"/>
        <v>0.4</v>
      </c>
      <c r="M42" s="464">
        <f t="shared" si="22"/>
        <v>0.10199999999999999</v>
      </c>
      <c r="N42" s="466">
        <f t="shared" si="23"/>
        <v>0.4</v>
      </c>
      <c r="O42" s="502">
        <f t="shared" si="24"/>
        <v>25</v>
      </c>
      <c r="Q42" s="558">
        <v>13</v>
      </c>
      <c r="R42" s="544">
        <v>0</v>
      </c>
      <c r="S42" s="544">
        <v>0</v>
      </c>
      <c r="T42" s="544">
        <v>0</v>
      </c>
      <c r="U42" s="544">
        <v>0</v>
      </c>
      <c r="V42" s="544">
        <v>0</v>
      </c>
      <c r="W42" s="544">
        <v>0</v>
      </c>
      <c r="X42" s="544">
        <v>0</v>
      </c>
      <c r="Y42" s="544">
        <v>0</v>
      </c>
      <c r="Z42" s="544">
        <v>0</v>
      </c>
      <c r="AA42" s="544">
        <v>0</v>
      </c>
      <c r="AB42" s="544">
        <v>0</v>
      </c>
      <c r="AC42" s="544">
        <v>0</v>
      </c>
      <c r="AD42" s="544">
        <v>0</v>
      </c>
      <c r="AE42" s="544">
        <v>0</v>
      </c>
      <c r="AF42" s="544">
        <v>0</v>
      </c>
      <c r="AG42" s="544">
        <v>0</v>
      </c>
      <c r="AH42" s="544">
        <v>0</v>
      </c>
      <c r="AI42" s="544">
        <v>0</v>
      </c>
      <c r="AJ42" s="545">
        <v>0</v>
      </c>
    </row>
    <row r="43" spans="2:36" s="384" customFormat="1" ht="15.6" x14ac:dyDescent="0.3">
      <c r="B43" s="652"/>
      <c r="C43" s="472">
        <v>2040</v>
      </c>
      <c r="D43" s="463">
        <f t="shared" si="13"/>
        <v>20</v>
      </c>
      <c r="E43" s="512">
        <f t="shared" si="14"/>
        <v>5.3999999999999999E-2</v>
      </c>
      <c r="F43" s="464">
        <f t="shared" si="15"/>
        <v>0.2</v>
      </c>
      <c r="G43" s="464">
        <f t="shared" si="16"/>
        <v>0.10199999999999999</v>
      </c>
      <c r="H43" s="466">
        <f t="shared" si="17"/>
        <v>0.4</v>
      </c>
      <c r="I43" s="494">
        <f t="shared" si="18"/>
        <v>25</v>
      </c>
      <c r="J43" s="463">
        <f t="shared" si="19"/>
        <v>20</v>
      </c>
      <c r="K43" s="512">
        <f t="shared" si="20"/>
        <v>5.3999999999999999E-2</v>
      </c>
      <c r="L43" s="464">
        <f t="shared" si="21"/>
        <v>0.4</v>
      </c>
      <c r="M43" s="464">
        <f t="shared" si="22"/>
        <v>0.10199999999999999</v>
      </c>
      <c r="N43" s="466">
        <f t="shared" si="23"/>
        <v>0.4</v>
      </c>
      <c r="O43" s="502">
        <f t="shared" si="24"/>
        <v>25</v>
      </c>
      <c r="Q43" s="558">
        <v>14</v>
      </c>
      <c r="R43" s="544">
        <v>0</v>
      </c>
      <c r="S43" s="544">
        <v>0</v>
      </c>
      <c r="T43" s="544">
        <v>0</v>
      </c>
      <c r="U43" s="544">
        <v>0</v>
      </c>
      <c r="V43" s="544">
        <v>0</v>
      </c>
      <c r="W43" s="544">
        <v>0</v>
      </c>
      <c r="X43" s="544">
        <v>0</v>
      </c>
      <c r="Y43" s="544">
        <v>0</v>
      </c>
      <c r="Z43" s="544">
        <v>0</v>
      </c>
      <c r="AA43" s="544">
        <v>0</v>
      </c>
      <c r="AB43" s="544">
        <v>0</v>
      </c>
      <c r="AC43" s="544">
        <v>0</v>
      </c>
      <c r="AD43" s="544">
        <v>0</v>
      </c>
      <c r="AE43" s="544">
        <v>0</v>
      </c>
      <c r="AF43" s="544">
        <v>0</v>
      </c>
      <c r="AG43" s="544">
        <v>0</v>
      </c>
      <c r="AH43" s="544">
        <v>0</v>
      </c>
      <c r="AI43" s="544">
        <v>0</v>
      </c>
      <c r="AJ43" s="545">
        <v>0</v>
      </c>
    </row>
    <row r="44" spans="2:36" s="384" customFormat="1" ht="15.6" x14ac:dyDescent="0.3">
      <c r="B44" s="652"/>
      <c r="C44" s="472">
        <v>2042</v>
      </c>
      <c r="D44" s="463">
        <f t="shared" si="13"/>
        <v>20</v>
      </c>
      <c r="E44" s="512">
        <f t="shared" si="14"/>
        <v>5.3999999999999999E-2</v>
      </c>
      <c r="F44" s="464">
        <f t="shared" si="15"/>
        <v>0.2</v>
      </c>
      <c r="G44" s="464">
        <f t="shared" si="16"/>
        <v>0.10199999999999999</v>
      </c>
      <c r="H44" s="466">
        <f t="shared" si="17"/>
        <v>0.4</v>
      </c>
      <c r="I44" s="494">
        <f t="shared" si="18"/>
        <v>25</v>
      </c>
      <c r="J44" s="463">
        <f t="shared" si="19"/>
        <v>20</v>
      </c>
      <c r="K44" s="512">
        <f t="shared" si="20"/>
        <v>5.3999999999999999E-2</v>
      </c>
      <c r="L44" s="464">
        <f t="shared" si="21"/>
        <v>0.4</v>
      </c>
      <c r="M44" s="464">
        <f t="shared" si="22"/>
        <v>0.10199999999999999</v>
      </c>
      <c r="N44" s="466">
        <f t="shared" si="23"/>
        <v>0.4</v>
      </c>
      <c r="O44" s="502">
        <f t="shared" si="24"/>
        <v>25</v>
      </c>
      <c r="Q44" s="558">
        <v>15</v>
      </c>
      <c r="R44" s="544">
        <v>0</v>
      </c>
      <c r="S44" s="544">
        <v>0</v>
      </c>
      <c r="T44" s="544">
        <v>0</v>
      </c>
      <c r="U44" s="544">
        <v>0</v>
      </c>
      <c r="V44" s="544">
        <v>0</v>
      </c>
      <c r="W44" s="544">
        <v>0</v>
      </c>
      <c r="X44" s="544">
        <v>0</v>
      </c>
      <c r="Y44" s="544">
        <v>0</v>
      </c>
      <c r="Z44" s="544">
        <v>0</v>
      </c>
      <c r="AA44" s="544">
        <v>0</v>
      </c>
      <c r="AB44" s="544">
        <v>0</v>
      </c>
      <c r="AC44" s="544">
        <v>0</v>
      </c>
      <c r="AD44" s="544">
        <v>0</v>
      </c>
      <c r="AE44" s="544">
        <v>0</v>
      </c>
      <c r="AF44" s="544">
        <v>0</v>
      </c>
      <c r="AG44" s="544">
        <v>0</v>
      </c>
      <c r="AH44" s="544">
        <v>0</v>
      </c>
      <c r="AI44" s="544">
        <v>0</v>
      </c>
      <c r="AJ44" s="545">
        <v>0</v>
      </c>
    </row>
    <row r="45" spans="2:36" s="384" customFormat="1" ht="15.6" x14ac:dyDescent="0.3">
      <c r="B45" s="652"/>
      <c r="C45" s="472">
        <v>2044</v>
      </c>
      <c r="D45" s="463">
        <f t="shared" si="13"/>
        <v>20</v>
      </c>
      <c r="E45" s="512">
        <f t="shared" si="14"/>
        <v>5.3999999999999999E-2</v>
      </c>
      <c r="F45" s="464">
        <f t="shared" si="15"/>
        <v>0.2</v>
      </c>
      <c r="G45" s="464">
        <f t="shared" si="16"/>
        <v>0.10199999999999999</v>
      </c>
      <c r="H45" s="466">
        <f t="shared" si="17"/>
        <v>0.4</v>
      </c>
      <c r="I45" s="494">
        <f t="shared" si="18"/>
        <v>25</v>
      </c>
      <c r="J45" s="463">
        <f t="shared" si="19"/>
        <v>20</v>
      </c>
      <c r="K45" s="512">
        <f t="shared" si="20"/>
        <v>5.3999999999999999E-2</v>
      </c>
      <c r="L45" s="464">
        <f t="shared" si="21"/>
        <v>0.4</v>
      </c>
      <c r="M45" s="464">
        <f t="shared" si="22"/>
        <v>0.10199999999999999</v>
      </c>
      <c r="N45" s="466">
        <f t="shared" si="23"/>
        <v>0.4</v>
      </c>
      <c r="O45" s="502">
        <f t="shared" si="24"/>
        <v>25</v>
      </c>
      <c r="Q45" s="558">
        <v>16</v>
      </c>
      <c r="R45" s="544">
        <v>0</v>
      </c>
      <c r="S45" s="544">
        <v>0</v>
      </c>
      <c r="T45" s="544">
        <v>0</v>
      </c>
      <c r="U45" s="544">
        <v>0</v>
      </c>
      <c r="V45" s="544">
        <v>0</v>
      </c>
      <c r="W45" s="544">
        <v>0</v>
      </c>
      <c r="X45" s="544">
        <v>0</v>
      </c>
      <c r="Y45" s="544">
        <v>0</v>
      </c>
      <c r="Z45" s="544">
        <v>0</v>
      </c>
      <c r="AA45" s="544">
        <v>0</v>
      </c>
      <c r="AB45" s="544">
        <v>0</v>
      </c>
      <c r="AC45" s="544">
        <v>0</v>
      </c>
      <c r="AD45" s="544">
        <v>0</v>
      </c>
      <c r="AE45" s="544">
        <v>0</v>
      </c>
      <c r="AF45" s="544">
        <v>0</v>
      </c>
      <c r="AG45" s="544">
        <v>0</v>
      </c>
      <c r="AH45" s="544">
        <v>0</v>
      </c>
      <c r="AI45" s="544">
        <v>0</v>
      </c>
      <c r="AJ45" s="545">
        <v>0</v>
      </c>
    </row>
    <row r="46" spans="2:36" s="384" customFormat="1" ht="15.6" x14ac:dyDescent="0.3">
      <c r="B46" s="652"/>
      <c r="C46" s="472">
        <v>2046</v>
      </c>
      <c r="D46" s="463">
        <f t="shared" si="13"/>
        <v>20</v>
      </c>
      <c r="E46" s="512">
        <f t="shared" si="14"/>
        <v>5.3999999999999999E-2</v>
      </c>
      <c r="F46" s="464">
        <f t="shared" si="15"/>
        <v>0.2</v>
      </c>
      <c r="G46" s="464">
        <f t="shared" si="16"/>
        <v>0.10199999999999999</v>
      </c>
      <c r="H46" s="466">
        <f t="shared" si="17"/>
        <v>0.4</v>
      </c>
      <c r="I46" s="494">
        <f t="shared" si="18"/>
        <v>25</v>
      </c>
      <c r="J46" s="463">
        <f t="shared" si="19"/>
        <v>20</v>
      </c>
      <c r="K46" s="512">
        <f t="shared" si="20"/>
        <v>5.3999999999999999E-2</v>
      </c>
      <c r="L46" s="464">
        <f t="shared" si="21"/>
        <v>0.4</v>
      </c>
      <c r="M46" s="464">
        <f t="shared" si="22"/>
        <v>0.10199999999999999</v>
      </c>
      <c r="N46" s="466">
        <f t="shared" si="23"/>
        <v>0.4</v>
      </c>
      <c r="O46" s="502">
        <f t="shared" si="24"/>
        <v>25</v>
      </c>
      <c r="Q46" s="558">
        <v>17</v>
      </c>
      <c r="R46" s="544">
        <v>0</v>
      </c>
      <c r="S46" s="544">
        <v>0</v>
      </c>
      <c r="T46" s="544">
        <v>0</v>
      </c>
      <c r="U46" s="544">
        <v>0</v>
      </c>
      <c r="V46" s="544">
        <v>0</v>
      </c>
      <c r="W46" s="544">
        <v>0</v>
      </c>
      <c r="X46" s="544">
        <v>0</v>
      </c>
      <c r="Y46" s="544">
        <v>0</v>
      </c>
      <c r="Z46" s="544">
        <v>0</v>
      </c>
      <c r="AA46" s="544">
        <v>0</v>
      </c>
      <c r="AB46" s="544">
        <v>0</v>
      </c>
      <c r="AC46" s="544">
        <v>0</v>
      </c>
      <c r="AD46" s="544">
        <v>0</v>
      </c>
      <c r="AE46" s="544">
        <v>0</v>
      </c>
      <c r="AF46" s="544">
        <v>0</v>
      </c>
      <c r="AG46" s="544">
        <v>0</v>
      </c>
      <c r="AH46" s="544">
        <v>0</v>
      </c>
      <c r="AI46" s="544">
        <v>0</v>
      </c>
      <c r="AJ46" s="545">
        <v>0</v>
      </c>
    </row>
    <row r="47" spans="2:36" s="384" customFormat="1" ht="15.6" x14ac:dyDescent="0.3">
      <c r="B47" s="652"/>
      <c r="C47" s="472">
        <v>2048</v>
      </c>
      <c r="D47" s="463">
        <f t="shared" si="13"/>
        <v>20</v>
      </c>
      <c r="E47" s="512">
        <f t="shared" si="14"/>
        <v>5.3999999999999999E-2</v>
      </c>
      <c r="F47" s="464">
        <f t="shared" si="15"/>
        <v>0.2</v>
      </c>
      <c r="G47" s="464">
        <f t="shared" si="16"/>
        <v>0.10199999999999999</v>
      </c>
      <c r="H47" s="466">
        <f t="shared" si="17"/>
        <v>0.4</v>
      </c>
      <c r="I47" s="494">
        <f t="shared" si="18"/>
        <v>25</v>
      </c>
      <c r="J47" s="463">
        <f t="shared" si="19"/>
        <v>20</v>
      </c>
      <c r="K47" s="512">
        <f t="shared" si="20"/>
        <v>5.3999999999999999E-2</v>
      </c>
      <c r="L47" s="464">
        <f t="shared" si="21"/>
        <v>0.4</v>
      </c>
      <c r="M47" s="464">
        <f t="shared" si="22"/>
        <v>0.10199999999999999</v>
      </c>
      <c r="N47" s="466">
        <f t="shared" si="23"/>
        <v>0.4</v>
      </c>
      <c r="O47" s="502">
        <f t="shared" si="24"/>
        <v>25</v>
      </c>
      <c r="Q47" s="558">
        <v>18</v>
      </c>
      <c r="R47" s="544">
        <v>0</v>
      </c>
      <c r="S47" s="544">
        <v>0</v>
      </c>
      <c r="T47" s="544">
        <v>0</v>
      </c>
      <c r="U47" s="544">
        <v>0</v>
      </c>
      <c r="V47" s="544">
        <v>0</v>
      </c>
      <c r="W47" s="544">
        <v>0</v>
      </c>
      <c r="X47" s="544">
        <v>0</v>
      </c>
      <c r="Y47" s="544">
        <v>0</v>
      </c>
      <c r="Z47" s="544">
        <v>0</v>
      </c>
      <c r="AA47" s="544">
        <v>0</v>
      </c>
      <c r="AB47" s="544">
        <v>0</v>
      </c>
      <c r="AC47" s="544">
        <v>0</v>
      </c>
      <c r="AD47" s="544">
        <v>0</v>
      </c>
      <c r="AE47" s="544">
        <v>0</v>
      </c>
      <c r="AF47" s="544">
        <v>0</v>
      </c>
      <c r="AG47" s="544">
        <v>0</v>
      </c>
      <c r="AH47" s="544">
        <v>0</v>
      </c>
      <c r="AI47" s="544">
        <v>0</v>
      </c>
      <c r="AJ47" s="545">
        <v>0</v>
      </c>
    </row>
    <row r="48" spans="2:36" s="384" customFormat="1" ht="16.2" thickBot="1" x14ac:dyDescent="0.35">
      <c r="B48" s="653"/>
      <c r="C48" s="474">
        <v>2050</v>
      </c>
      <c r="D48" s="475">
        <f t="shared" ref="D48:O48" si="25">D47</f>
        <v>20</v>
      </c>
      <c r="E48" s="513">
        <f t="shared" si="25"/>
        <v>5.3999999999999999E-2</v>
      </c>
      <c r="F48" s="476">
        <f t="shared" si="25"/>
        <v>0.2</v>
      </c>
      <c r="G48" s="476">
        <f t="shared" si="25"/>
        <v>0.10199999999999999</v>
      </c>
      <c r="H48" s="483">
        <f t="shared" si="25"/>
        <v>0.4</v>
      </c>
      <c r="I48" s="500">
        <f t="shared" si="25"/>
        <v>25</v>
      </c>
      <c r="J48" s="475">
        <f t="shared" si="25"/>
        <v>20</v>
      </c>
      <c r="K48" s="513">
        <f t="shared" si="25"/>
        <v>5.3999999999999999E-2</v>
      </c>
      <c r="L48" s="476">
        <f t="shared" si="25"/>
        <v>0.4</v>
      </c>
      <c r="M48" s="476">
        <f t="shared" si="25"/>
        <v>0.10199999999999999</v>
      </c>
      <c r="N48" s="483">
        <f t="shared" si="25"/>
        <v>0.4</v>
      </c>
      <c r="O48" s="503">
        <f t="shared" si="25"/>
        <v>25</v>
      </c>
      <c r="Q48" s="558">
        <v>19</v>
      </c>
      <c r="R48" s="544">
        <v>0</v>
      </c>
      <c r="S48" s="544">
        <v>0</v>
      </c>
      <c r="T48" s="544">
        <v>0</v>
      </c>
      <c r="U48" s="544">
        <v>0</v>
      </c>
      <c r="V48" s="544">
        <v>0</v>
      </c>
      <c r="W48" s="544">
        <v>0</v>
      </c>
      <c r="X48" s="544">
        <v>0</v>
      </c>
      <c r="Y48" s="544">
        <v>0</v>
      </c>
      <c r="Z48" s="544">
        <v>0</v>
      </c>
      <c r="AA48" s="544">
        <v>0</v>
      </c>
      <c r="AB48" s="544">
        <v>0</v>
      </c>
      <c r="AC48" s="544">
        <v>0</v>
      </c>
      <c r="AD48" s="544">
        <v>0</v>
      </c>
      <c r="AE48" s="544">
        <v>0</v>
      </c>
      <c r="AF48" s="544">
        <v>0</v>
      </c>
      <c r="AG48" s="544">
        <v>0</v>
      </c>
      <c r="AH48" s="544">
        <v>0</v>
      </c>
      <c r="AI48" s="544">
        <v>0</v>
      </c>
      <c r="AJ48" s="545">
        <v>0</v>
      </c>
    </row>
    <row r="49" spans="1:84" s="6" customFormat="1" ht="15.6" thickBot="1" x14ac:dyDescent="0.4">
      <c r="A49" s="1"/>
      <c r="B49" s="1"/>
      <c r="C49" s="1"/>
      <c r="D49" s="1"/>
      <c r="E49" s="1"/>
      <c r="F49" s="1"/>
      <c r="G49" s="1"/>
      <c r="H49" s="1"/>
      <c r="I49" s="1"/>
      <c r="J49" s="1"/>
      <c r="K49" s="1"/>
      <c r="L49" s="1"/>
      <c r="M49" s="1"/>
      <c r="N49" s="1"/>
      <c r="O49" s="1"/>
      <c r="P49" s="1"/>
      <c r="Q49" s="559">
        <v>20</v>
      </c>
      <c r="R49" s="546">
        <v>0</v>
      </c>
      <c r="S49" s="546">
        <v>0</v>
      </c>
      <c r="T49" s="546">
        <v>0</v>
      </c>
      <c r="U49" s="546">
        <v>0</v>
      </c>
      <c r="V49" s="546">
        <v>0</v>
      </c>
      <c r="W49" s="546">
        <v>0</v>
      </c>
      <c r="X49" s="546">
        <v>0</v>
      </c>
      <c r="Y49" s="546">
        <v>0</v>
      </c>
      <c r="Z49" s="546">
        <v>0</v>
      </c>
      <c r="AA49" s="546">
        <v>0</v>
      </c>
      <c r="AB49" s="546">
        <v>0</v>
      </c>
      <c r="AC49" s="546">
        <v>0</v>
      </c>
      <c r="AD49" s="546">
        <v>0</v>
      </c>
      <c r="AE49" s="546">
        <v>0</v>
      </c>
      <c r="AF49" s="546">
        <v>0</v>
      </c>
      <c r="AG49" s="546">
        <v>0</v>
      </c>
      <c r="AH49" s="546">
        <v>0</v>
      </c>
      <c r="AI49" s="546">
        <v>0</v>
      </c>
      <c r="AJ49" s="547">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560"/>
      <c r="R50" s="561">
        <v>1</v>
      </c>
      <c r="S50" s="561">
        <v>1</v>
      </c>
      <c r="T50" s="561">
        <v>1</v>
      </c>
      <c r="U50" s="561">
        <v>1</v>
      </c>
      <c r="V50" s="561">
        <v>1</v>
      </c>
      <c r="W50" s="561">
        <v>1</v>
      </c>
      <c r="X50" s="561">
        <v>1</v>
      </c>
      <c r="Y50" s="561">
        <v>1</v>
      </c>
      <c r="Z50" s="561">
        <v>1</v>
      </c>
      <c r="AA50" s="561">
        <v>1</v>
      </c>
      <c r="AB50" s="561">
        <v>1</v>
      </c>
      <c r="AC50" s="561">
        <v>1</v>
      </c>
      <c r="AD50" s="561">
        <v>1</v>
      </c>
      <c r="AE50" s="561">
        <v>1</v>
      </c>
      <c r="AF50" s="561">
        <v>1</v>
      </c>
      <c r="AG50" s="561">
        <v>1</v>
      </c>
      <c r="AH50" s="561">
        <v>1</v>
      </c>
      <c r="AI50" s="561">
        <v>1</v>
      </c>
      <c r="AJ50" s="561">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0" t="s">
        <v>213</v>
      </c>
      <c r="C51" s="654" t="s">
        <v>253</v>
      </c>
      <c r="D51" s="656" t="s">
        <v>333</v>
      </c>
      <c r="E51" s="657"/>
      <c r="F51" s="657"/>
      <c r="G51" s="657"/>
      <c r="H51" s="657"/>
      <c r="I51" s="658"/>
      <c r="J51" s="656" t="s">
        <v>336</v>
      </c>
      <c r="K51" s="657"/>
      <c r="L51" s="657"/>
      <c r="M51" s="657"/>
      <c r="N51" s="657"/>
      <c r="O51" s="658"/>
      <c r="P51" s="1"/>
      <c r="Q51" s="560"/>
      <c r="R51" s="560" t="s">
        <v>350</v>
      </c>
      <c r="S51" s="560"/>
      <c r="T51" s="562"/>
      <c r="U51" s="562"/>
      <c r="V51" s="562"/>
      <c r="W51" s="562"/>
      <c r="X51" s="562"/>
      <c r="Y51" s="562"/>
      <c r="Z51" s="562"/>
      <c r="AA51" s="562"/>
      <c r="AB51" s="562"/>
      <c r="AC51" s="562"/>
      <c r="AD51" s="562"/>
      <c r="AE51" s="562"/>
      <c r="AF51" s="562"/>
      <c r="AG51" s="562"/>
      <c r="AH51" s="562"/>
      <c r="AI51" s="562"/>
      <c r="AJ51" s="562"/>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1"/>
      <c r="C52" s="655"/>
      <c r="D52" s="495" t="s">
        <v>261</v>
      </c>
      <c r="E52" s="496" t="s">
        <v>332</v>
      </c>
      <c r="F52" s="496" t="s">
        <v>262</v>
      </c>
      <c r="G52" s="496" t="s">
        <v>263</v>
      </c>
      <c r="H52" s="497" t="s">
        <v>264</v>
      </c>
      <c r="I52" s="498" t="s">
        <v>337</v>
      </c>
      <c r="J52" s="479" t="s">
        <v>334</v>
      </c>
      <c r="K52" s="480" t="s">
        <v>335</v>
      </c>
      <c r="L52" s="480" t="s">
        <v>262</v>
      </c>
      <c r="M52" s="480" t="s">
        <v>263</v>
      </c>
      <c r="N52" s="490" t="s">
        <v>264</v>
      </c>
      <c r="O52" s="498"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2"/>
      <c r="C53" s="467">
        <v>2014</v>
      </c>
      <c r="D53" s="468">
        <v>20</v>
      </c>
      <c r="E53" s="511">
        <v>5.3999999999999999E-2</v>
      </c>
      <c r="F53" s="469">
        <v>0.2</v>
      </c>
      <c r="G53" s="469">
        <v>0.10199999999999999</v>
      </c>
      <c r="H53" s="482">
        <v>0.4</v>
      </c>
      <c r="I53" s="499">
        <v>25</v>
      </c>
      <c r="J53" s="468">
        <v>20</v>
      </c>
      <c r="K53" s="511">
        <v>5.3999999999999999E-2</v>
      </c>
      <c r="L53" s="469">
        <v>0.4</v>
      </c>
      <c r="M53" s="469">
        <v>0.10199999999999999</v>
      </c>
      <c r="N53" s="482">
        <v>0.4</v>
      </c>
      <c r="O53" s="501">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2"/>
      <c r="C54" s="472">
        <v>2016</v>
      </c>
      <c r="D54" s="463">
        <f t="shared" ref="D54:O54" si="26">D53</f>
        <v>20</v>
      </c>
      <c r="E54" s="512">
        <f t="shared" si="26"/>
        <v>5.3999999999999999E-2</v>
      </c>
      <c r="F54" s="464">
        <f t="shared" si="26"/>
        <v>0.2</v>
      </c>
      <c r="G54" s="464">
        <f t="shared" si="26"/>
        <v>0.10199999999999999</v>
      </c>
      <c r="H54" s="466">
        <f t="shared" si="26"/>
        <v>0.4</v>
      </c>
      <c r="I54" s="494">
        <f t="shared" si="26"/>
        <v>25</v>
      </c>
      <c r="J54" s="463">
        <f t="shared" si="26"/>
        <v>20</v>
      </c>
      <c r="K54" s="512">
        <f t="shared" si="26"/>
        <v>5.3999999999999999E-2</v>
      </c>
      <c r="L54" s="464">
        <f t="shared" si="26"/>
        <v>0.4</v>
      </c>
      <c r="M54" s="464">
        <f t="shared" si="26"/>
        <v>0.10199999999999999</v>
      </c>
      <c r="N54" s="466">
        <f t="shared" si="26"/>
        <v>0.4</v>
      </c>
      <c r="O54" s="502">
        <f t="shared" si="26"/>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2"/>
      <c r="C55" s="472">
        <v>2018</v>
      </c>
      <c r="D55" s="463">
        <f t="shared" ref="D55:D70" si="27">D54</f>
        <v>20</v>
      </c>
      <c r="E55" s="512">
        <f t="shared" ref="E55:E70" si="28">E54</f>
        <v>5.3999999999999999E-2</v>
      </c>
      <c r="F55" s="464">
        <f t="shared" ref="F55:F70" si="29">F54</f>
        <v>0.2</v>
      </c>
      <c r="G55" s="464">
        <f t="shared" ref="G55:G70" si="30">G54</f>
        <v>0.10199999999999999</v>
      </c>
      <c r="H55" s="466">
        <f t="shared" ref="H55:H70" si="31">H54</f>
        <v>0.4</v>
      </c>
      <c r="I55" s="494">
        <f t="shared" ref="I55:I70" si="32">I54</f>
        <v>25</v>
      </c>
      <c r="J55" s="463">
        <f t="shared" ref="J55:J70" si="33">J54</f>
        <v>20</v>
      </c>
      <c r="K55" s="512">
        <f t="shared" ref="K55:K70" si="34">K54</f>
        <v>5.3999999999999999E-2</v>
      </c>
      <c r="L55" s="464">
        <f t="shared" ref="L55:L70" si="35">L54</f>
        <v>0.4</v>
      </c>
      <c r="M55" s="464">
        <f t="shared" ref="M55:M70" si="36">M54</f>
        <v>0.10199999999999999</v>
      </c>
      <c r="N55" s="466">
        <f t="shared" ref="N55:N70" si="37">N54</f>
        <v>0.4</v>
      </c>
      <c r="O55" s="502">
        <f t="shared" ref="O55:O70" si="38">O54</f>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2"/>
      <c r="C56" s="472">
        <v>2020</v>
      </c>
      <c r="D56" s="463">
        <f t="shared" si="27"/>
        <v>20</v>
      </c>
      <c r="E56" s="512">
        <f t="shared" si="28"/>
        <v>5.3999999999999999E-2</v>
      </c>
      <c r="F56" s="464">
        <f t="shared" si="29"/>
        <v>0.2</v>
      </c>
      <c r="G56" s="464">
        <f t="shared" si="30"/>
        <v>0.10199999999999999</v>
      </c>
      <c r="H56" s="466">
        <f t="shared" si="31"/>
        <v>0.4</v>
      </c>
      <c r="I56" s="494">
        <f t="shared" si="32"/>
        <v>25</v>
      </c>
      <c r="J56" s="463">
        <f t="shared" si="33"/>
        <v>20</v>
      </c>
      <c r="K56" s="512">
        <f t="shared" si="34"/>
        <v>5.3999999999999999E-2</v>
      </c>
      <c r="L56" s="464">
        <f t="shared" si="35"/>
        <v>0.4</v>
      </c>
      <c r="M56" s="464">
        <f t="shared" si="36"/>
        <v>0.10199999999999999</v>
      </c>
      <c r="N56" s="466">
        <f t="shared" si="37"/>
        <v>0.4</v>
      </c>
      <c r="O56" s="502">
        <f t="shared" si="38"/>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2"/>
      <c r="C57" s="472">
        <v>2022</v>
      </c>
      <c r="D57" s="463">
        <f t="shared" si="27"/>
        <v>20</v>
      </c>
      <c r="E57" s="512">
        <f t="shared" si="28"/>
        <v>5.3999999999999999E-2</v>
      </c>
      <c r="F57" s="464">
        <f t="shared" si="29"/>
        <v>0.2</v>
      </c>
      <c r="G57" s="464">
        <f t="shared" si="30"/>
        <v>0.10199999999999999</v>
      </c>
      <c r="H57" s="466">
        <f t="shared" si="31"/>
        <v>0.4</v>
      </c>
      <c r="I57" s="494">
        <f t="shared" si="32"/>
        <v>25</v>
      </c>
      <c r="J57" s="463">
        <f t="shared" si="33"/>
        <v>20</v>
      </c>
      <c r="K57" s="512">
        <f t="shared" si="34"/>
        <v>5.3999999999999999E-2</v>
      </c>
      <c r="L57" s="464">
        <f t="shared" si="35"/>
        <v>0.4</v>
      </c>
      <c r="M57" s="464">
        <f t="shared" si="36"/>
        <v>0.10199999999999999</v>
      </c>
      <c r="N57" s="466">
        <f t="shared" si="37"/>
        <v>0.4</v>
      </c>
      <c r="O57" s="502">
        <f t="shared" si="38"/>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2"/>
      <c r="C58" s="472">
        <v>2024</v>
      </c>
      <c r="D58" s="463">
        <f t="shared" si="27"/>
        <v>20</v>
      </c>
      <c r="E58" s="512">
        <f t="shared" si="28"/>
        <v>5.3999999999999999E-2</v>
      </c>
      <c r="F58" s="464">
        <f t="shared" si="29"/>
        <v>0.2</v>
      </c>
      <c r="G58" s="464">
        <f t="shared" si="30"/>
        <v>0.10199999999999999</v>
      </c>
      <c r="H58" s="466">
        <f t="shared" si="31"/>
        <v>0.4</v>
      </c>
      <c r="I58" s="494">
        <f t="shared" si="32"/>
        <v>25</v>
      </c>
      <c r="J58" s="463">
        <f t="shared" si="33"/>
        <v>20</v>
      </c>
      <c r="K58" s="512">
        <f t="shared" si="34"/>
        <v>5.3999999999999999E-2</v>
      </c>
      <c r="L58" s="464">
        <f t="shared" si="35"/>
        <v>0.4</v>
      </c>
      <c r="M58" s="464">
        <f t="shared" si="36"/>
        <v>0.10199999999999999</v>
      </c>
      <c r="N58" s="466">
        <f t="shared" si="37"/>
        <v>0.4</v>
      </c>
      <c r="O58" s="502">
        <f t="shared" si="38"/>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2"/>
      <c r="C59" s="472">
        <v>2026</v>
      </c>
      <c r="D59" s="463">
        <f t="shared" si="27"/>
        <v>20</v>
      </c>
      <c r="E59" s="512">
        <f t="shared" si="28"/>
        <v>5.3999999999999999E-2</v>
      </c>
      <c r="F59" s="464">
        <f t="shared" si="29"/>
        <v>0.2</v>
      </c>
      <c r="G59" s="464">
        <f t="shared" si="30"/>
        <v>0.10199999999999999</v>
      </c>
      <c r="H59" s="466">
        <f t="shared" si="31"/>
        <v>0.4</v>
      </c>
      <c r="I59" s="494">
        <f t="shared" si="32"/>
        <v>25</v>
      </c>
      <c r="J59" s="463">
        <f t="shared" si="33"/>
        <v>20</v>
      </c>
      <c r="K59" s="512">
        <f t="shared" si="34"/>
        <v>5.3999999999999999E-2</v>
      </c>
      <c r="L59" s="464">
        <f t="shared" si="35"/>
        <v>0.4</v>
      </c>
      <c r="M59" s="464">
        <f t="shared" si="36"/>
        <v>0.10199999999999999</v>
      </c>
      <c r="N59" s="466">
        <f t="shared" si="37"/>
        <v>0.4</v>
      </c>
      <c r="O59" s="502">
        <f t="shared" si="38"/>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2"/>
      <c r="C60" s="472">
        <v>2028</v>
      </c>
      <c r="D60" s="463">
        <f t="shared" si="27"/>
        <v>20</v>
      </c>
      <c r="E60" s="512">
        <f t="shared" si="28"/>
        <v>5.3999999999999999E-2</v>
      </c>
      <c r="F60" s="464">
        <f t="shared" si="29"/>
        <v>0.2</v>
      </c>
      <c r="G60" s="464">
        <f t="shared" si="30"/>
        <v>0.10199999999999999</v>
      </c>
      <c r="H60" s="466">
        <f t="shared" si="31"/>
        <v>0.4</v>
      </c>
      <c r="I60" s="494">
        <f t="shared" si="32"/>
        <v>25</v>
      </c>
      <c r="J60" s="463">
        <f t="shared" si="33"/>
        <v>20</v>
      </c>
      <c r="K60" s="512">
        <f t="shared" si="34"/>
        <v>5.3999999999999999E-2</v>
      </c>
      <c r="L60" s="464">
        <f t="shared" si="35"/>
        <v>0.4</v>
      </c>
      <c r="M60" s="464">
        <f t="shared" si="36"/>
        <v>0.10199999999999999</v>
      </c>
      <c r="N60" s="466">
        <f t="shared" si="37"/>
        <v>0.4</v>
      </c>
      <c r="O60" s="502">
        <f t="shared" si="38"/>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2"/>
      <c r="C61" s="472">
        <v>2030</v>
      </c>
      <c r="D61" s="463">
        <f t="shared" si="27"/>
        <v>20</v>
      </c>
      <c r="E61" s="512">
        <f t="shared" si="28"/>
        <v>5.3999999999999999E-2</v>
      </c>
      <c r="F61" s="464">
        <f t="shared" si="29"/>
        <v>0.2</v>
      </c>
      <c r="G61" s="464">
        <f t="shared" si="30"/>
        <v>0.10199999999999999</v>
      </c>
      <c r="H61" s="466">
        <f t="shared" si="31"/>
        <v>0.4</v>
      </c>
      <c r="I61" s="494">
        <f t="shared" si="32"/>
        <v>25</v>
      </c>
      <c r="J61" s="463">
        <f t="shared" si="33"/>
        <v>20</v>
      </c>
      <c r="K61" s="512">
        <f t="shared" si="34"/>
        <v>5.3999999999999999E-2</v>
      </c>
      <c r="L61" s="464">
        <f t="shared" si="35"/>
        <v>0.4</v>
      </c>
      <c r="M61" s="464">
        <f t="shared" si="36"/>
        <v>0.10199999999999999</v>
      </c>
      <c r="N61" s="466">
        <f t="shared" si="37"/>
        <v>0.4</v>
      </c>
      <c r="O61" s="502">
        <f t="shared" si="38"/>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2"/>
      <c r="C62" s="472">
        <v>2032</v>
      </c>
      <c r="D62" s="463">
        <f t="shared" si="27"/>
        <v>20</v>
      </c>
      <c r="E62" s="512">
        <f t="shared" si="28"/>
        <v>5.3999999999999999E-2</v>
      </c>
      <c r="F62" s="464">
        <f t="shared" si="29"/>
        <v>0.2</v>
      </c>
      <c r="G62" s="464">
        <f t="shared" si="30"/>
        <v>0.10199999999999999</v>
      </c>
      <c r="H62" s="466">
        <f t="shared" si="31"/>
        <v>0.4</v>
      </c>
      <c r="I62" s="494">
        <f t="shared" si="32"/>
        <v>25</v>
      </c>
      <c r="J62" s="463">
        <f t="shared" si="33"/>
        <v>20</v>
      </c>
      <c r="K62" s="512">
        <f t="shared" si="34"/>
        <v>5.3999999999999999E-2</v>
      </c>
      <c r="L62" s="464">
        <f t="shared" si="35"/>
        <v>0.4</v>
      </c>
      <c r="M62" s="464">
        <f t="shared" si="36"/>
        <v>0.10199999999999999</v>
      </c>
      <c r="N62" s="466">
        <f t="shared" si="37"/>
        <v>0.4</v>
      </c>
      <c r="O62" s="502">
        <f t="shared" si="38"/>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2"/>
      <c r="C63" s="472">
        <v>2034</v>
      </c>
      <c r="D63" s="463">
        <f t="shared" si="27"/>
        <v>20</v>
      </c>
      <c r="E63" s="512">
        <f t="shared" si="28"/>
        <v>5.3999999999999999E-2</v>
      </c>
      <c r="F63" s="464">
        <f t="shared" si="29"/>
        <v>0.2</v>
      </c>
      <c r="G63" s="464">
        <f t="shared" si="30"/>
        <v>0.10199999999999999</v>
      </c>
      <c r="H63" s="466">
        <f t="shared" si="31"/>
        <v>0.4</v>
      </c>
      <c r="I63" s="494">
        <f t="shared" si="32"/>
        <v>25</v>
      </c>
      <c r="J63" s="463">
        <f t="shared" si="33"/>
        <v>20</v>
      </c>
      <c r="K63" s="512">
        <f t="shared" si="34"/>
        <v>5.3999999999999999E-2</v>
      </c>
      <c r="L63" s="464">
        <f t="shared" si="35"/>
        <v>0.4</v>
      </c>
      <c r="M63" s="464">
        <f t="shared" si="36"/>
        <v>0.10199999999999999</v>
      </c>
      <c r="N63" s="466">
        <f t="shared" si="37"/>
        <v>0.4</v>
      </c>
      <c r="O63" s="502">
        <f t="shared" si="38"/>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2"/>
      <c r="C64" s="472">
        <v>2036</v>
      </c>
      <c r="D64" s="463">
        <f t="shared" si="27"/>
        <v>20</v>
      </c>
      <c r="E64" s="512">
        <f t="shared" si="28"/>
        <v>5.3999999999999999E-2</v>
      </c>
      <c r="F64" s="464">
        <f t="shared" si="29"/>
        <v>0.2</v>
      </c>
      <c r="G64" s="464">
        <f t="shared" si="30"/>
        <v>0.10199999999999999</v>
      </c>
      <c r="H64" s="466">
        <f t="shared" si="31"/>
        <v>0.4</v>
      </c>
      <c r="I64" s="494">
        <f t="shared" si="32"/>
        <v>25</v>
      </c>
      <c r="J64" s="463">
        <f t="shared" si="33"/>
        <v>20</v>
      </c>
      <c r="K64" s="512">
        <f t="shared" si="34"/>
        <v>5.3999999999999999E-2</v>
      </c>
      <c r="L64" s="464">
        <f t="shared" si="35"/>
        <v>0.4</v>
      </c>
      <c r="M64" s="464">
        <f t="shared" si="36"/>
        <v>0.10199999999999999</v>
      </c>
      <c r="N64" s="466">
        <f t="shared" si="37"/>
        <v>0.4</v>
      </c>
      <c r="O64" s="502">
        <f t="shared" si="38"/>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2"/>
      <c r="C65" s="472">
        <v>2038</v>
      </c>
      <c r="D65" s="463">
        <f t="shared" si="27"/>
        <v>20</v>
      </c>
      <c r="E65" s="512">
        <f t="shared" si="28"/>
        <v>5.3999999999999999E-2</v>
      </c>
      <c r="F65" s="464">
        <f t="shared" si="29"/>
        <v>0.2</v>
      </c>
      <c r="G65" s="464">
        <f t="shared" si="30"/>
        <v>0.10199999999999999</v>
      </c>
      <c r="H65" s="466">
        <f t="shared" si="31"/>
        <v>0.4</v>
      </c>
      <c r="I65" s="494">
        <f t="shared" si="32"/>
        <v>25</v>
      </c>
      <c r="J65" s="463">
        <f t="shared" si="33"/>
        <v>20</v>
      </c>
      <c r="K65" s="512">
        <f t="shared" si="34"/>
        <v>5.3999999999999999E-2</v>
      </c>
      <c r="L65" s="464">
        <f t="shared" si="35"/>
        <v>0.4</v>
      </c>
      <c r="M65" s="464">
        <f t="shared" si="36"/>
        <v>0.10199999999999999</v>
      </c>
      <c r="N65" s="466">
        <f t="shared" si="37"/>
        <v>0.4</v>
      </c>
      <c r="O65" s="502">
        <f t="shared" si="38"/>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2"/>
      <c r="C66" s="472">
        <v>2040</v>
      </c>
      <c r="D66" s="463">
        <f t="shared" si="27"/>
        <v>20</v>
      </c>
      <c r="E66" s="512">
        <f t="shared" si="28"/>
        <v>5.3999999999999999E-2</v>
      </c>
      <c r="F66" s="464">
        <f t="shared" si="29"/>
        <v>0.2</v>
      </c>
      <c r="G66" s="464">
        <f t="shared" si="30"/>
        <v>0.10199999999999999</v>
      </c>
      <c r="H66" s="466">
        <f t="shared" si="31"/>
        <v>0.4</v>
      </c>
      <c r="I66" s="494">
        <f t="shared" si="32"/>
        <v>25</v>
      </c>
      <c r="J66" s="463">
        <f t="shared" si="33"/>
        <v>20</v>
      </c>
      <c r="K66" s="512">
        <f t="shared" si="34"/>
        <v>5.3999999999999999E-2</v>
      </c>
      <c r="L66" s="464">
        <f t="shared" si="35"/>
        <v>0.4</v>
      </c>
      <c r="M66" s="464">
        <f t="shared" si="36"/>
        <v>0.10199999999999999</v>
      </c>
      <c r="N66" s="466">
        <f t="shared" si="37"/>
        <v>0.4</v>
      </c>
      <c r="O66" s="502">
        <f t="shared" si="38"/>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2"/>
      <c r="C67" s="472">
        <v>2042</v>
      </c>
      <c r="D67" s="463">
        <f t="shared" si="27"/>
        <v>20</v>
      </c>
      <c r="E67" s="512">
        <f t="shared" si="28"/>
        <v>5.3999999999999999E-2</v>
      </c>
      <c r="F67" s="464">
        <f t="shared" si="29"/>
        <v>0.2</v>
      </c>
      <c r="G67" s="464">
        <f t="shared" si="30"/>
        <v>0.10199999999999999</v>
      </c>
      <c r="H67" s="466">
        <f t="shared" si="31"/>
        <v>0.4</v>
      </c>
      <c r="I67" s="494">
        <f t="shared" si="32"/>
        <v>25</v>
      </c>
      <c r="J67" s="463">
        <f t="shared" si="33"/>
        <v>20</v>
      </c>
      <c r="K67" s="512">
        <f t="shared" si="34"/>
        <v>5.3999999999999999E-2</v>
      </c>
      <c r="L67" s="464">
        <f t="shared" si="35"/>
        <v>0.4</v>
      </c>
      <c r="M67" s="464">
        <f t="shared" si="36"/>
        <v>0.10199999999999999</v>
      </c>
      <c r="N67" s="466">
        <f t="shared" si="37"/>
        <v>0.4</v>
      </c>
      <c r="O67" s="502">
        <f t="shared" si="38"/>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2"/>
      <c r="C68" s="472">
        <v>2044</v>
      </c>
      <c r="D68" s="463">
        <f t="shared" si="27"/>
        <v>20</v>
      </c>
      <c r="E68" s="512">
        <f t="shared" si="28"/>
        <v>5.3999999999999999E-2</v>
      </c>
      <c r="F68" s="464">
        <f t="shared" si="29"/>
        <v>0.2</v>
      </c>
      <c r="G68" s="464">
        <f t="shared" si="30"/>
        <v>0.10199999999999999</v>
      </c>
      <c r="H68" s="466">
        <f t="shared" si="31"/>
        <v>0.4</v>
      </c>
      <c r="I68" s="494">
        <f t="shared" si="32"/>
        <v>25</v>
      </c>
      <c r="J68" s="463">
        <f t="shared" si="33"/>
        <v>20</v>
      </c>
      <c r="K68" s="512">
        <f t="shared" si="34"/>
        <v>5.3999999999999999E-2</v>
      </c>
      <c r="L68" s="464">
        <f t="shared" si="35"/>
        <v>0.4</v>
      </c>
      <c r="M68" s="464">
        <f t="shared" si="36"/>
        <v>0.10199999999999999</v>
      </c>
      <c r="N68" s="466">
        <f t="shared" si="37"/>
        <v>0.4</v>
      </c>
      <c r="O68" s="502">
        <f t="shared" si="38"/>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2"/>
      <c r="C69" s="472">
        <v>2046</v>
      </c>
      <c r="D69" s="463">
        <f t="shared" si="27"/>
        <v>20</v>
      </c>
      <c r="E69" s="512">
        <f t="shared" si="28"/>
        <v>5.3999999999999999E-2</v>
      </c>
      <c r="F69" s="464">
        <f t="shared" si="29"/>
        <v>0.2</v>
      </c>
      <c r="G69" s="464">
        <f t="shared" si="30"/>
        <v>0.10199999999999999</v>
      </c>
      <c r="H69" s="466">
        <f t="shared" si="31"/>
        <v>0.4</v>
      </c>
      <c r="I69" s="494">
        <f t="shared" si="32"/>
        <v>25</v>
      </c>
      <c r="J69" s="463">
        <f t="shared" si="33"/>
        <v>20</v>
      </c>
      <c r="K69" s="512">
        <f t="shared" si="34"/>
        <v>5.3999999999999999E-2</v>
      </c>
      <c r="L69" s="464">
        <f t="shared" si="35"/>
        <v>0.4</v>
      </c>
      <c r="M69" s="464">
        <f t="shared" si="36"/>
        <v>0.10199999999999999</v>
      </c>
      <c r="N69" s="466">
        <f t="shared" si="37"/>
        <v>0.4</v>
      </c>
      <c r="O69" s="502">
        <f t="shared" si="38"/>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2"/>
      <c r="C70" s="472">
        <v>2048</v>
      </c>
      <c r="D70" s="463">
        <f t="shared" si="27"/>
        <v>20</v>
      </c>
      <c r="E70" s="512">
        <f t="shared" si="28"/>
        <v>5.3999999999999999E-2</v>
      </c>
      <c r="F70" s="464">
        <f t="shared" si="29"/>
        <v>0.2</v>
      </c>
      <c r="G70" s="464">
        <f t="shared" si="30"/>
        <v>0.10199999999999999</v>
      </c>
      <c r="H70" s="466">
        <f t="shared" si="31"/>
        <v>0.4</v>
      </c>
      <c r="I70" s="494">
        <f t="shared" si="32"/>
        <v>25</v>
      </c>
      <c r="J70" s="463">
        <f t="shared" si="33"/>
        <v>20</v>
      </c>
      <c r="K70" s="512">
        <f t="shared" si="34"/>
        <v>5.3999999999999999E-2</v>
      </c>
      <c r="L70" s="464">
        <f t="shared" si="35"/>
        <v>0.4</v>
      </c>
      <c r="M70" s="464">
        <f t="shared" si="36"/>
        <v>0.10199999999999999</v>
      </c>
      <c r="N70" s="466">
        <f t="shared" si="37"/>
        <v>0.4</v>
      </c>
      <c r="O70" s="502">
        <f t="shared" si="38"/>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3"/>
      <c r="C71" s="474">
        <v>2050</v>
      </c>
      <c r="D71" s="475">
        <f t="shared" ref="D71:O71" si="39">D70</f>
        <v>20</v>
      </c>
      <c r="E71" s="513">
        <f t="shared" si="39"/>
        <v>5.3999999999999999E-2</v>
      </c>
      <c r="F71" s="476">
        <f t="shared" si="39"/>
        <v>0.2</v>
      </c>
      <c r="G71" s="476">
        <f t="shared" si="39"/>
        <v>0.10199999999999999</v>
      </c>
      <c r="H71" s="483">
        <f t="shared" si="39"/>
        <v>0.4</v>
      </c>
      <c r="I71" s="500">
        <f t="shared" si="39"/>
        <v>25</v>
      </c>
      <c r="J71" s="475">
        <f t="shared" si="39"/>
        <v>20</v>
      </c>
      <c r="K71" s="513">
        <f t="shared" si="39"/>
        <v>5.3999999999999999E-2</v>
      </c>
      <c r="L71" s="476">
        <f t="shared" si="39"/>
        <v>0.4</v>
      </c>
      <c r="M71" s="476">
        <f t="shared" si="39"/>
        <v>0.10199999999999999</v>
      </c>
      <c r="N71" s="483">
        <f t="shared" si="39"/>
        <v>0.4</v>
      </c>
      <c r="O71" s="503">
        <f t="shared" si="39"/>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O30:O48 D7:D25 I30:J48 D30:D48 I7:I25 O53:O71 I53:J71 D53:D71">
      <formula1>0</formula1>
    </dataValidation>
    <dataValidation type="whole" allowBlank="1" showInputMessage="1" showErrorMessage="1" sqref="C7:C25 C30:C48 C53:C71">
      <formula1>2014</formula1>
      <formula2>2050</formula2>
    </dataValidation>
    <dataValidation type="decimal" allowBlank="1" showInputMessage="1" showErrorMessage="1" sqref="J7:M25 E30:H48 R30:AJ49 E7:H25 K30:N48 E53:H71 K53:N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371" t="b">
        <v>0</v>
      </c>
      <c r="D7" s="372" t="b">
        <v>0</v>
      </c>
      <c r="E7" s="371"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371" t="b">
        <v>0</v>
      </c>
      <c r="D8" s="372" t="b">
        <v>0</v>
      </c>
      <c r="E8" s="371"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371" t="b">
        <v>1</v>
      </c>
      <c r="D9" s="372" t="b">
        <v>1</v>
      </c>
      <c r="E9" s="371"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371" t="b">
        <v>1</v>
      </c>
      <c r="D10" s="372" t="b">
        <v>1</v>
      </c>
      <c r="E10" s="371"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371" t="b">
        <v>1</v>
      </c>
      <c r="D11" s="372" t="b">
        <v>1</v>
      </c>
      <c r="E11" s="371"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371" t="b">
        <v>1</v>
      </c>
      <c r="D12" s="372" t="b">
        <v>1</v>
      </c>
      <c r="E12" s="371"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371" t="b">
        <v>1</v>
      </c>
      <c r="D13" s="372" t="b">
        <v>1</v>
      </c>
      <c r="E13" s="371"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371" t="b">
        <v>1</v>
      </c>
      <c r="D14" s="372" t="b">
        <v>1</v>
      </c>
      <c r="E14" s="371"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371" t="b">
        <v>0</v>
      </c>
      <c r="D15" s="372" t="b">
        <v>0</v>
      </c>
      <c r="E15" s="371"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371" t="b">
        <v>0</v>
      </c>
      <c r="D16" s="372" t="b">
        <v>0</v>
      </c>
      <c r="E16" s="371"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371" t="b">
        <v>0</v>
      </c>
      <c r="D17" s="372" t="b">
        <v>0</v>
      </c>
      <c r="E17" s="371"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371" t="b">
        <v>0</v>
      </c>
      <c r="D18" s="372" t="b">
        <v>0</v>
      </c>
      <c r="E18" s="371"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371" t="b">
        <v>1</v>
      </c>
      <c r="D19" s="372" t="b">
        <v>1</v>
      </c>
      <c r="E19" s="371"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371" t="b">
        <v>0</v>
      </c>
      <c r="D20" s="372" t="b">
        <v>0</v>
      </c>
      <c r="E20" s="371"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371" t="b">
        <v>0</v>
      </c>
      <c r="D21" s="372" t="b">
        <v>0</v>
      </c>
      <c r="E21" s="371"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371" t="b">
        <v>0</v>
      </c>
      <c r="D22" s="372" t="b">
        <v>0</v>
      </c>
      <c r="E22" s="371"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371" t="b">
        <v>0</v>
      </c>
      <c r="D23" s="372" t="b">
        <v>0</v>
      </c>
      <c r="E23" s="371"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371" t="b">
        <v>1</v>
      </c>
      <c r="D24" s="372" t="b">
        <v>1</v>
      </c>
      <c r="E24" s="371"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371" t="b">
        <v>1</v>
      </c>
      <c r="D25" s="372" t="b">
        <v>1</v>
      </c>
      <c r="E25" s="371"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371" t="b">
        <v>0</v>
      </c>
      <c r="D26" s="372" t="b">
        <v>0</v>
      </c>
      <c r="E26" s="371"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371" t="b">
        <v>1</v>
      </c>
      <c r="D27" s="372" t="b">
        <v>1</v>
      </c>
      <c r="E27" s="371"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371" t="b">
        <v>0</v>
      </c>
      <c r="D28" s="372" t="b">
        <v>0</v>
      </c>
      <c r="E28" s="371"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371" t="b">
        <v>0</v>
      </c>
      <c r="D29" s="372" t="b">
        <v>0</v>
      </c>
      <c r="E29" s="371"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371" t="b">
        <v>0</v>
      </c>
      <c r="D30" s="372" t="b">
        <v>0</v>
      </c>
      <c r="E30" s="371"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371" t="b">
        <v>0</v>
      </c>
      <c r="D31" s="372" t="b">
        <v>0</v>
      </c>
      <c r="E31" s="371"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371" t="b">
        <v>0</v>
      </c>
      <c r="D32" s="372" t="b">
        <v>0</v>
      </c>
      <c r="E32" s="371"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371" t="b">
        <v>0</v>
      </c>
      <c r="D33" s="372" t="b">
        <v>0</v>
      </c>
      <c r="E33" s="371"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371" t="b">
        <v>0</v>
      </c>
      <c r="D34" s="372" t="b">
        <v>0</v>
      </c>
      <c r="E34" s="371"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371" t="b">
        <v>1</v>
      </c>
      <c r="D35" s="372" t="b">
        <v>1</v>
      </c>
      <c r="E35" s="371"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371" t="b">
        <v>1</v>
      </c>
      <c r="D36" s="372" t="b">
        <v>1</v>
      </c>
      <c r="E36" s="371"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371" t="b">
        <v>1</v>
      </c>
      <c r="D37" s="372" t="b">
        <v>1</v>
      </c>
      <c r="E37" s="371"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371" t="b">
        <v>1</v>
      </c>
      <c r="D38" s="372" t="b">
        <v>1</v>
      </c>
      <c r="E38" s="371"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371" t="b">
        <v>1</v>
      </c>
      <c r="D39" s="372" t="b">
        <v>1</v>
      </c>
      <c r="E39" s="371"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371" t="b">
        <v>1</v>
      </c>
      <c r="D40" s="372" t="b">
        <v>1</v>
      </c>
      <c r="E40" s="371"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371" t="b">
        <v>0</v>
      </c>
      <c r="D41" s="372" t="b">
        <v>0</v>
      </c>
      <c r="E41" s="371"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380" t="b">
        <v>1</v>
      </c>
      <c r="D42" s="378" t="b">
        <v>1</v>
      </c>
      <c r="E42" s="381"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M7" sqref="M7:O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2" t="s">
        <v>147</v>
      </c>
      <c r="C5" s="662"/>
      <c r="D5" s="662"/>
      <c r="E5" s="662"/>
      <c r="F5" s="443"/>
      <c r="G5" s="662" t="s">
        <v>212</v>
      </c>
      <c r="H5" s="662"/>
      <c r="I5" s="662"/>
      <c r="J5" s="662"/>
      <c r="K5" s="442"/>
      <c r="L5" s="663" t="s">
        <v>213</v>
      </c>
      <c r="M5" s="663"/>
      <c r="N5" s="663"/>
      <c r="O5" s="663"/>
      <c r="P5" s="442"/>
      <c r="Q5" s="443"/>
      <c r="R5" s="443"/>
      <c r="S5" s="443"/>
    </row>
    <row r="6" spans="2:19" ht="16.2" thickBot="1" x14ac:dyDescent="0.35">
      <c r="B6" s="446" t="s">
        <v>143</v>
      </c>
      <c r="C6" s="447" t="s">
        <v>327</v>
      </c>
      <c r="D6" s="447" t="s">
        <v>328</v>
      </c>
      <c r="E6" s="448" t="s">
        <v>326</v>
      </c>
      <c r="F6" s="444"/>
      <c r="G6" s="446" t="s">
        <v>143</v>
      </c>
      <c r="H6" s="447" t="s">
        <v>327</v>
      </c>
      <c r="I6" s="447" t="s">
        <v>328</v>
      </c>
      <c r="J6" s="448" t="s">
        <v>326</v>
      </c>
      <c r="K6" s="445"/>
      <c r="L6" s="446" t="s">
        <v>143</v>
      </c>
      <c r="M6" s="447" t="s">
        <v>327</v>
      </c>
      <c r="N6" s="447" t="s">
        <v>328</v>
      </c>
      <c r="O6" s="448" t="s">
        <v>326</v>
      </c>
      <c r="P6" s="442"/>
      <c r="Q6" s="443"/>
      <c r="R6" s="443"/>
      <c r="S6" s="443"/>
    </row>
    <row r="7" spans="2:19" x14ac:dyDescent="0.3">
      <c r="B7" s="450" t="s">
        <v>151</v>
      </c>
      <c r="C7" s="458">
        <v>1.5E-3</v>
      </c>
      <c r="D7" s="458">
        <v>0.13250000000000001</v>
      </c>
      <c r="E7" s="451">
        <v>2</v>
      </c>
      <c r="F7" s="444"/>
      <c r="G7" s="450" t="s">
        <v>151</v>
      </c>
      <c r="H7" s="458">
        <v>1.5E-3</v>
      </c>
      <c r="I7" s="458">
        <v>0.13250000000000001</v>
      </c>
      <c r="J7" s="451">
        <v>2</v>
      </c>
      <c r="K7" s="444"/>
      <c r="L7" s="450" t="s">
        <v>151</v>
      </c>
      <c r="M7" s="458">
        <v>1.5E-3</v>
      </c>
      <c r="N7" s="458">
        <v>0.13250000000000001</v>
      </c>
      <c r="O7" s="451">
        <v>2</v>
      </c>
      <c r="P7" s="443"/>
      <c r="Q7" s="443"/>
      <c r="R7" s="443"/>
      <c r="S7" s="443"/>
    </row>
    <row r="8" spans="2:19" x14ac:dyDescent="0.3">
      <c r="B8" s="452" t="s">
        <v>153</v>
      </c>
      <c r="C8" s="459">
        <v>1.5E-3</v>
      </c>
      <c r="D8" s="459">
        <v>0.13250000000000001</v>
      </c>
      <c r="E8" s="453">
        <v>2</v>
      </c>
      <c r="F8" s="444"/>
      <c r="G8" s="452" t="s">
        <v>153</v>
      </c>
      <c r="H8" s="459">
        <v>1.5E-3</v>
      </c>
      <c r="I8" s="459">
        <v>0.13250000000000001</v>
      </c>
      <c r="J8" s="453">
        <v>2</v>
      </c>
      <c r="K8" s="444"/>
      <c r="L8" s="452" t="s">
        <v>153</v>
      </c>
      <c r="M8" s="459">
        <v>1.5E-3</v>
      </c>
      <c r="N8" s="459">
        <v>0.13250000000000001</v>
      </c>
      <c r="O8" s="453">
        <v>2</v>
      </c>
      <c r="P8" s="443"/>
      <c r="Q8" s="443"/>
      <c r="R8" s="443"/>
      <c r="S8" s="443"/>
    </row>
    <row r="9" spans="2:19" x14ac:dyDescent="0.3">
      <c r="B9" s="452" t="s">
        <v>155</v>
      </c>
      <c r="C9" s="459">
        <v>1.5E-3</v>
      </c>
      <c r="D9" s="459">
        <v>0.13250000000000001</v>
      </c>
      <c r="E9" s="453">
        <v>2</v>
      </c>
      <c r="F9" s="444"/>
      <c r="G9" s="452" t="s">
        <v>155</v>
      </c>
      <c r="H9" s="459">
        <v>1.5E-3</v>
      </c>
      <c r="I9" s="459">
        <v>0.13250000000000001</v>
      </c>
      <c r="J9" s="453">
        <v>2</v>
      </c>
      <c r="K9" s="444"/>
      <c r="L9" s="452" t="s">
        <v>155</v>
      </c>
      <c r="M9" s="459">
        <v>1.5E-3</v>
      </c>
      <c r="N9" s="459">
        <v>0.13250000000000001</v>
      </c>
      <c r="O9" s="453">
        <v>2</v>
      </c>
      <c r="P9" s="443"/>
      <c r="Q9" s="443"/>
      <c r="R9" s="443"/>
      <c r="S9" s="443"/>
    </row>
    <row r="10" spans="2:19" x14ac:dyDescent="0.3">
      <c r="B10" s="452" t="s">
        <v>157</v>
      </c>
      <c r="C10" s="459">
        <v>1.5E-3</v>
      </c>
      <c r="D10" s="459">
        <v>0.13250000000000001</v>
      </c>
      <c r="E10" s="453">
        <v>2</v>
      </c>
      <c r="F10" s="444"/>
      <c r="G10" s="452" t="s">
        <v>157</v>
      </c>
      <c r="H10" s="459">
        <v>1.5E-3</v>
      </c>
      <c r="I10" s="459">
        <v>0.13250000000000001</v>
      </c>
      <c r="J10" s="453">
        <v>2</v>
      </c>
      <c r="K10" s="444"/>
      <c r="L10" s="452" t="s">
        <v>157</v>
      </c>
      <c r="M10" s="459">
        <v>1.5E-3</v>
      </c>
      <c r="N10" s="459">
        <v>0.13250000000000001</v>
      </c>
      <c r="O10" s="453">
        <v>2</v>
      </c>
      <c r="P10" s="443"/>
      <c r="Q10" s="443"/>
      <c r="R10" s="443"/>
      <c r="S10" s="443"/>
    </row>
    <row r="11" spans="2:19" x14ac:dyDescent="0.3">
      <c r="B11" s="452" t="s">
        <v>159</v>
      </c>
      <c r="C11" s="459">
        <v>1.5E-3</v>
      </c>
      <c r="D11" s="459">
        <v>0.13250000000000001</v>
      </c>
      <c r="E11" s="453">
        <v>2</v>
      </c>
      <c r="F11" s="444"/>
      <c r="G11" s="452" t="s">
        <v>159</v>
      </c>
      <c r="H11" s="459">
        <v>1.5E-3</v>
      </c>
      <c r="I11" s="459">
        <v>0.13250000000000001</v>
      </c>
      <c r="J11" s="453">
        <v>2</v>
      </c>
      <c r="K11" s="444"/>
      <c r="L11" s="452" t="s">
        <v>159</v>
      </c>
      <c r="M11" s="459">
        <v>1.5E-3</v>
      </c>
      <c r="N11" s="459">
        <v>0.13250000000000001</v>
      </c>
      <c r="O11" s="453">
        <v>2</v>
      </c>
      <c r="P11" s="443"/>
      <c r="Q11" s="443"/>
      <c r="R11" s="443"/>
      <c r="S11" s="443"/>
    </row>
    <row r="12" spans="2:19" x14ac:dyDescent="0.3">
      <c r="B12" s="452" t="s">
        <v>161</v>
      </c>
      <c r="C12" s="459">
        <v>1.5E-3</v>
      </c>
      <c r="D12" s="459">
        <v>0.13250000000000001</v>
      </c>
      <c r="E12" s="453">
        <v>2</v>
      </c>
      <c r="F12" s="444"/>
      <c r="G12" s="452" t="s">
        <v>161</v>
      </c>
      <c r="H12" s="459">
        <v>1.5E-3</v>
      </c>
      <c r="I12" s="459">
        <v>0.13250000000000001</v>
      </c>
      <c r="J12" s="453">
        <v>2</v>
      </c>
      <c r="K12" s="444"/>
      <c r="L12" s="452" t="s">
        <v>161</v>
      </c>
      <c r="M12" s="459">
        <v>1.5E-3</v>
      </c>
      <c r="N12" s="459">
        <v>0.13250000000000001</v>
      </c>
      <c r="O12" s="453">
        <v>2</v>
      </c>
      <c r="P12" s="443"/>
      <c r="Q12" s="443"/>
      <c r="R12" s="443"/>
      <c r="S12" s="443"/>
    </row>
    <row r="13" spans="2:19" x14ac:dyDescent="0.3">
      <c r="B13" s="452" t="s">
        <v>163</v>
      </c>
      <c r="C13" s="459">
        <v>1.5E-3</v>
      </c>
      <c r="D13" s="459">
        <v>0.13250000000000001</v>
      </c>
      <c r="E13" s="453">
        <v>2</v>
      </c>
      <c r="F13" s="444"/>
      <c r="G13" s="452" t="s">
        <v>163</v>
      </c>
      <c r="H13" s="459">
        <v>1.5E-3</v>
      </c>
      <c r="I13" s="459">
        <v>0.13250000000000001</v>
      </c>
      <c r="J13" s="453">
        <v>2</v>
      </c>
      <c r="K13" s="444"/>
      <c r="L13" s="452" t="s">
        <v>163</v>
      </c>
      <c r="M13" s="459">
        <v>1.5E-3</v>
      </c>
      <c r="N13" s="459">
        <v>0.13250000000000001</v>
      </c>
      <c r="O13" s="453">
        <v>2</v>
      </c>
      <c r="P13" s="443"/>
      <c r="Q13" s="443"/>
      <c r="R13" s="443"/>
      <c r="S13" s="443"/>
    </row>
    <row r="14" spans="2:19" x14ac:dyDescent="0.3">
      <c r="B14" s="452" t="s">
        <v>165</v>
      </c>
      <c r="C14" s="459">
        <v>1.5E-3</v>
      </c>
      <c r="D14" s="459">
        <v>0.13250000000000001</v>
      </c>
      <c r="E14" s="453">
        <v>2</v>
      </c>
      <c r="F14" s="444"/>
      <c r="G14" s="452" t="s">
        <v>165</v>
      </c>
      <c r="H14" s="459">
        <v>1.5E-3</v>
      </c>
      <c r="I14" s="459">
        <v>0.13250000000000001</v>
      </c>
      <c r="J14" s="453">
        <v>2</v>
      </c>
      <c r="K14" s="444"/>
      <c r="L14" s="452" t="s">
        <v>165</v>
      </c>
      <c r="M14" s="459">
        <v>1.5E-3</v>
      </c>
      <c r="N14" s="459">
        <v>0.13250000000000001</v>
      </c>
      <c r="O14" s="453">
        <v>2</v>
      </c>
      <c r="P14" s="443"/>
      <c r="Q14" s="443"/>
      <c r="R14" s="443"/>
      <c r="S14" s="443"/>
    </row>
    <row r="15" spans="2:19" x14ac:dyDescent="0.3">
      <c r="B15" s="452" t="s">
        <v>167</v>
      </c>
      <c r="C15" s="459">
        <v>1.5E-3</v>
      </c>
      <c r="D15" s="459">
        <v>0.13250000000000001</v>
      </c>
      <c r="E15" s="453">
        <v>2</v>
      </c>
      <c r="F15" s="444"/>
      <c r="G15" s="452" t="s">
        <v>167</v>
      </c>
      <c r="H15" s="459">
        <v>1.5E-3</v>
      </c>
      <c r="I15" s="459">
        <v>0.13250000000000001</v>
      </c>
      <c r="J15" s="453">
        <v>2</v>
      </c>
      <c r="K15" s="444"/>
      <c r="L15" s="452" t="s">
        <v>167</v>
      </c>
      <c r="M15" s="459">
        <v>1.5E-3</v>
      </c>
      <c r="N15" s="459">
        <v>0.13250000000000001</v>
      </c>
      <c r="O15" s="453">
        <v>2</v>
      </c>
      <c r="P15" s="443"/>
      <c r="Q15" s="443"/>
      <c r="R15" s="443"/>
      <c r="S15" s="443"/>
    </row>
    <row r="16" spans="2:19" x14ac:dyDescent="0.3">
      <c r="B16" s="452" t="s">
        <v>169</v>
      </c>
      <c r="C16" s="459">
        <v>1.5E-3</v>
      </c>
      <c r="D16" s="459">
        <v>0.13250000000000001</v>
      </c>
      <c r="E16" s="453">
        <v>2</v>
      </c>
      <c r="F16" s="444"/>
      <c r="G16" s="452" t="s">
        <v>169</v>
      </c>
      <c r="H16" s="459">
        <v>1.5E-3</v>
      </c>
      <c r="I16" s="459">
        <v>0.13250000000000001</v>
      </c>
      <c r="J16" s="453">
        <v>2</v>
      </c>
      <c r="K16" s="444"/>
      <c r="L16" s="452" t="s">
        <v>169</v>
      </c>
      <c r="M16" s="459">
        <v>1.5E-3</v>
      </c>
      <c r="N16" s="459">
        <v>0.13250000000000001</v>
      </c>
      <c r="O16" s="453">
        <v>2</v>
      </c>
      <c r="P16" s="443"/>
      <c r="Q16" s="443"/>
      <c r="R16" s="443"/>
      <c r="S16" s="443"/>
    </row>
    <row r="17" spans="2:19" x14ac:dyDescent="0.3">
      <c r="B17" s="452" t="s">
        <v>170</v>
      </c>
      <c r="C17" s="459">
        <v>1.5E-3</v>
      </c>
      <c r="D17" s="459">
        <v>0.13250000000000001</v>
      </c>
      <c r="E17" s="453">
        <v>2</v>
      </c>
      <c r="F17" s="444"/>
      <c r="G17" s="452" t="s">
        <v>170</v>
      </c>
      <c r="H17" s="459">
        <v>1.5E-3</v>
      </c>
      <c r="I17" s="459">
        <v>0.13250000000000001</v>
      </c>
      <c r="J17" s="453">
        <v>2</v>
      </c>
      <c r="K17" s="444"/>
      <c r="L17" s="452" t="s">
        <v>170</v>
      </c>
      <c r="M17" s="459">
        <v>1.5E-3</v>
      </c>
      <c r="N17" s="459">
        <v>0.13250000000000001</v>
      </c>
      <c r="O17" s="453">
        <v>2</v>
      </c>
      <c r="P17" s="443"/>
      <c r="Q17" s="443"/>
      <c r="R17" s="443"/>
      <c r="S17" s="443"/>
    </row>
    <row r="18" spans="2:19" x14ac:dyDescent="0.3">
      <c r="B18" s="452" t="s">
        <v>172</v>
      </c>
      <c r="C18" s="459">
        <v>1.5E-3</v>
      </c>
      <c r="D18" s="459">
        <v>0.13250000000000001</v>
      </c>
      <c r="E18" s="453">
        <v>2</v>
      </c>
      <c r="F18" s="444"/>
      <c r="G18" s="452" t="s">
        <v>172</v>
      </c>
      <c r="H18" s="459">
        <v>1.5E-3</v>
      </c>
      <c r="I18" s="459">
        <v>0.13250000000000001</v>
      </c>
      <c r="J18" s="453">
        <v>2</v>
      </c>
      <c r="K18" s="444"/>
      <c r="L18" s="452" t="s">
        <v>172</v>
      </c>
      <c r="M18" s="459">
        <v>1.5E-3</v>
      </c>
      <c r="N18" s="459">
        <v>0.13250000000000001</v>
      </c>
      <c r="O18" s="453">
        <v>2</v>
      </c>
      <c r="P18" s="443"/>
      <c r="Q18" s="443"/>
      <c r="R18" s="443"/>
      <c r="S18" s="443"/>
    </row>
    <row r="19" spans="2:19" x14ac:dyDescent="0.3">
      <c r="B19" s="452" t="s">
        <v>173</v>
      </c>
      <c r="C19" s="459">
        <v>1.5E-3</v>
      </c>
      <c r="D19" s="459">
        <v>0.13250000000000001</v>
      </c>
      <c r="E19" s="453">
        <v>2</v>
      </c>
      <c r="F19" s="444"/>
      <c r="G19" s="452" t="s">
        <v>173</v>
      </c>
      <c r="H19" s="459">
        <v>1.5E-3</v>
      </c>
      <c r="I19" s="459">
        <v>0.13250000000000001</v>
      </c>
      <c r="J19" s="453">
        <v>2</v>
      </c>
      <c r="K19" s="444"/>
      <c r="L19" s="452" t="s">
        <v>173</v>
      </c>
      <c r="M19" s="459">
        <v>1.5E-3</v>
      </c>
      <c r="N19" s="459">
        <v>0.13250000000000001</v>
      </c>
      <c r="O19" s="453">
        <v>2</v>
      </c>
      <c r="P19" s="443"/>
      <c r="Q19" s="443"/>
      <c r="R19" s="443"/>
      <c r="S19" s="443"/>
    </row>
    <row r="20" spans="2:19" x14ac:dyDescent="0.3">
      <c r="B20" s="452" t="s">
        <v>174</v>
      </c>
      <c r="C20" s="459">
        <v>1.5E-3</v>
      </c>
      <c r="D20" s="459">
        <v>0.13250000000000001</v>
      </c>
      <c r="E20" s="453">
        <v>2</v>
      </c>
      <c r="F20" s="444"/>
      <c r="G20" s="452" t="s">
        <v>174</v>
      </c>
      <c r="H20" s="459">
        <v>1.5E-3</v>
      </c>
      <c r="I20" s="459">
        <v>0.13250000000000001</v>
      </c>
      <c r="J20" s="453">
        <v>2</v>
      </c>
      <c r="K20" s="444"/>
      <c r="L20" s="452" t="s">
        <v>174</v>
      </c>
      <c r="M20" s="459">
        <v>1.5E-3</v>
      </c>
      <c r="N20" s="459">
        <v>0.13250000000000001</v>
      </c>
      <c r="O20" s="453">
        <v>2</v>
      </c>
      <c r="P20" s="443"/>
      <c r="Q20" s="443"/>
      <c r="R20" s="443"/>
      <c r="S20" s="443"/>
    </row>
    <row r="21" spans="2:19" x14ac:dyDescent="0.3">
      <c r="B21" s="452" t="s">
        <v>175</v>
      </c>
      <c r="C21" s="459">
        <v>1.5E-3</v>
      </c>
      <c r="D21" s="459">
        <v>0.13250000000000001</v>
      </c>
      <c r="E21" s="453">
        <v>2</v>
      </c>
      <c r="F21" s="444"/>
      <c r="G21" s="452" t="s">
        <v>175</v>
      </c>
      <c r="H21" s="459">
        <v>1.5E-3</v>
      </c>
      <c r="I21" s="459">
        <v>0.13250000000000001</v>
      </c>
      <c r="J21" s="453">
        <v>2</v>
      </c>
      <c r="K21" s="444"/>
      <c r="L21" s="452" t="s">
        <v>175</v>
      </c>
      <c r="M21" s="459">
        <v>1.5E-3</v>
      </c>
      <c r="N21" s="459">
        <v>0.13250000000000001</v>
      </c>
      <c r="O21" s="453">
        <v>2</v>
      </c>
      <c r="P21" s="443"/>
      <c r="Q21" s="443"/>
      <c r="R21" s="443"/>
      <c r="S21" s="443"/>
    </row>
    <row r="22" spans="2:19" x14ac:dyDescent="0.3">
      <c r="B22" s="452" t="s">
        <v>176</v>
      </c>
      <c r="C22" s="459">
        <v>1.5E-3</v>
      </c>
      <c r="D22" s="459">
        <v>0.13250000000000001</v>
      </c>
      <c r="E22" s="453">
        <v>2</v>
      </c>
      <c r="F22" s="444"/>
      <c r="G22" s="452" t="s">
        <v>176</v>
      </c>
      <c r="H22" s="459">
        <v>1.5E-3</v>
      </c>
      <c r="I22" s="459">
        <v>0.13250000000000001</v>
      </c>
      <c r="J22" s="453">
        <v>2</v>
      </c>
      <c r="K22" s="444"/>
      <c r="L22" s="452" t="s">
        <v>176</v>
      </c>
      <c r="M22" s="459">
        <v>1.5E-3</v>
      </c>
      <c r="N22" s="459">
        <v>0.13250000000000001</v>
      </c>
      <c r="O22" s="453">
        <v>2</v>
      </c>
      <c r="P22" s="443"/>
      <c r="Q22" s="443"/>
      <c r="R22" s="443"/>
      <c r="S22" s="443"/>
    </row>
    <row r="23" spans="2:19" x14ac:dyDescent="0.3">
      <c r="B23" s="452" t="s">
        <v>177</v>
      </c>
      <c r="C23" s="459">
        <v>1.5E-3</v>
      </c>
      <c r="D23" s="459">
        <v>0.13250000000000001</v>
      </c>
      <c r="E23" s="453">
        <v>2</v>
      </c>
      <c r="F23" s="444"/>
      <c r="G23" s="452" t="s">
        <v>177</v>
      </c>
      <c r="H23" s="459">
        <v>1.5E-3</v>
      </c>
      <c r="I23" s="459">
        <v>0.13250000000000001</v>
      </c>
      <c r="J23" s="453">
        <v>2</v>
      </c>
      <c r="K23" s="444"/>
      <c r="L23" s="452" t="s">
        <v>177</v>
      </c>
      <c r="M23" s="459">
        <v>1.5E-3</v>
      </c>
      <c r="N23" s="459">
        <v>0.13250000000000001</v>
      </c>
      <c r="O23" s="453">
        <v>2</v>
      </c>
      <c r="P23" s="443"/>
      <c r="Q23" s="443"/>
      <c r="R23" s="443"/>
      <c r="S23" s="443"/>
    </row>
    <row r="24" spans="2:19" x14ac:dyDescent="0.3">
      <c r="B24" s="452" t="s">
        <v>178</v>
      </c>
      <c r="C24" s="459">
        <v>1.5E-3</v>
      </c>
      <c r="D24" s="459">
        <v>0.13250000000000001</v>
      </c>
      <c r="E24" s="453">
        <v>2</v>
      </c>
      <c r="F24" s="444"/>
      <c r="G24" s="452" t="s">
        <v>178</v>
      </c>
      <c r="H24" s="459">
        <v>1.5E-3</v>
      </c>
      <c r="I24" s="459">
        <v>0.13250000000000001</v>
      </c>
      <c r="J24" s="453">
        <v>2</v>
      </c>
      <c r="K24" s="444"/>
      <c r="L24" s="452" t="s">
        <v>178</v>
      </c>
      <c r="M24" s="459">
        <v>1.5E-3</v>
      </c>
      <c r="N24" s="459">
        <v>0.13250000000000001</v>
      </c>
      <c r="O24" s="453">
        <v>2</v>
      </c>
      <c r="P24" s="443"/>
      <c r="Q24" s="443"/>
      <c r="R24" s="443"/>
      <c r="S24" s="443"/>
    </row>
    <row r="25" spans="2:19" x14ac:dyDescent="0.3">
      <c r="B25" s="452" t="s">
        <v>179</v>
      </c>
      <c r="C25" s="459">
        <v>1.5E-3</v>
      </c>
      <c r="D25" s="459">
        <v>0.13250000000000001</v>
      </c>
      <c r="E25" s="453">
        <v>2</v>
      </c>
      <c r="F25" s="444"/>
      <c r="G25" s="452" t="s">
        <v>179</v>
      </c>
      <c r="H25" s="459">
        <v>1.5E-3</v>
      </c>
      <c r="I25" s="459">
        <v>0.13250000000000001</v>
      </c>
      <c r="J25" s="453">
        <v>2</v>
      </c>
      <c r="K25" s="444"/>
      <c r="L25" s="452" t="s">
        <v>179</v>
      </c>
      <c r="M25" s="459">
        <v>1.5E-3</v>
      </c>
      <c r="N25" s="459">
        <v>0.13250000000000001</v>
      </c>
      <c r="O25" s="453">
        <v>2</v>
      </c>
      <c r="P25" s="443"/>
      <c r="Q25" s="443"/>
      <c r="R25" s="443"/>
      <c r="S25" s="443"/>
    </row>
    <row r="26" spans="2:19" x14ac:dyDescent="0.3">
      <c r="B26" s="452" t="s">
        <v>180</v>
      </c>
      <c r="C26" s="459">
        <v>1.5E-3</v>
      </c>
      <c r="D26" s="459">
        <v>0.13250000000000001</v>
      </c>
      <c r="E26" s="453">
        <v>2</v>
      </c>
      <c r="F26" s="444"/>
      <c r="G26" s="452" t="s">
        <v>180</v>
      </c>
      <c r="H26" s="459">
        <v>1.5E-3</v>
      </c>
      <c r="I26" s="459">
        <v>0.13250000000000001</v>
      </c>
      <c r="J26" s="453">
        <v>2</v>
      </c>
      <c r="K26" s="444"/>
      <c r="L26" s="452" t="s">
        <v>180</v>
      </c>
      <c r="M26" s="459">
        <v>1.5E-3</v>
      </c>
      <c r="N26" s="459">
        <v>0.13250000000000001</v>
      </c>
      <c r="O26" s="453">
        <v>2</v>
      </c>
      <c r="P26" s="443"/>
      <c r="Q26" s="457"/>
      <c r="R26" s="443" t="s">
        <v>329</v>
      </c>
      <c r="S26" s="443" t="s">
        <v>330</v>
      </c>
    </row>
    <row r="27" spans="2:19" x14ac:dyDescent="0.3">
      <c r="B27" s="452" t="s">
        <v>181</v>
      </c>
      <c r="C27" s="459">
        <v>1.5E-3</v>
      </c>
      <c r="D27" s="459">
        <v>0.13250000000000001</v>
      </c>
      <c r="E27" s="453">
        <v>2</v>
      </c>
      <c r="F27" s="444"/>
      <c r="G27" s="452" t="s">
        <v>181</v>
      </c>
      <c r="H27" s="459">
        <v>1.5E-3</v>
      </c>
      <c r="I27" s="459">
        <v>0.13250000000000001</v>
      </c>
      <c r="J27" s="453">
        <v>2</v>
      </c>
      <c r="K27" s="444"/>
      <c r="L27" s="452" t="s">
        <v>181</v>
      </c>
      <c r="M27" s="459">
        <v>1.5E-3</v>
      </c>
      <c r="N27" s="459">
        <v>0.13250000000000001</v>
      </c>
      <c r="O27" s="453">
        <v>2</v>
      </c>
      <c r="P27" s="443"/>
      <c r="Q27" s="443"/>
      <c r="R27" s="443"/>
      <c r="S27" s="443"/>
    </row>
    <row r="28" spans="2:19" x14ac:dyDescent="0.3">
      <c r="B28" s="452" t="s">
        <v>182</v>
      </c>
      <c r="C28" s="459">
        <v>1.5E-3</v>
      </c>
      <c r="D28" s="459">
        <v>0.13250000000000001</v>
      </c>
      <c r="E28" s="453">
        <v>2</v>
      </c>
      <c r="F28" s="444"/>
      <c r="G28" s="452" t="s">
        <v>182</v>
      </c>
      <c r="H28" s="459">
        <v>1.5E-3</v>
      </c>
      <c r="I28" s="459">
        <v>0.13250000000000001</v>
      </c>
      <c r="J28" s="453">
        <v>2</v>
      </c>
      <c r="K28" s="444"/>
      <c r="L28" s="452" t="s">
        <v>182</v>
      </c>
      <c r="M28" s="459">
        <v>1.5E-3</v>
      </c>
      <c r="N28" s="459">
        <v>0.13250000000000001</v>
      </c>
      <c r="O28" s="453">
        <v>2</v>
      </c>
      <c r="P28" s="443"/>
      <c r="Q28" s="443"/>
      <c r="R28" s="443"/>
      <c r="S28" s="443"/>
    </row>
    <row r="29" spans="2:19" x14ac:dyDescent="0.3">
      <c r="B29" s="452" t="s">
        <v>183</v>
      </c>
      <c r="C29" s="459">
        <v>1.5E-3</v>
      </c>
      <c r="D29" s="459">
        <v>0.13250000000000001</v>
      </c>
      <c r="E29" s="453">
        <v>2</v>
      </c>
      <c r="F29" s="444"/>
      <c r="G29" s="452" t="s">
        <v>183</v>
      </c>
      <c r="H29" s="459">
        <v>1.5E-3</v>
      </c>
      <c r="I29" s="459">
        <v>0.13250000000000001</v>
      </c>
      <c r="J29" s="453">
        <v>2</v>
      </c>
      <c r="K29" s="444"/>
      <c r="L29" s="452" t="s">
        <v>183</v>
      </c>
      <c r="M29" s="459">
        <v>1.5E-3</v>
      </c>
      <c r="N29" s="459">
        <v>0.13250000000000001</v>
      </c>
      <c r="O29" s="453">
        <v>2</v>
      </c>
      <c r="P29" s="443"/>
      <c r="Q29" s="443"/>
      <c r="R29" s="443"/>
      <c r="S29" s="443"/>
    </row>
    <row r="30" spans="2:19" x14ac:dyDescent="0.3">
      <c r="B30" s="452" t="s">
        <v>184</v>
      </c>
      <c r="C30" s="459">
        <v>1.5E-3</v>
      </c>
      <c r="D30" s="459">
        <v>0.13250000000000001</v>
      </c>
      <c r="E30" s="453">
        <v>2</v>
      </c>
      <c r="F30" s="444"/>
      <c r="G30" s="452" t="s">
        <v>184</v>
      </c>
      <c r="H30" s="459">
        <v>1.5E-3</v>
      </c>
      <c r="I30" s="459">
        <v>0.13250000000000001</v>
      </c>
      <c r="J30" s="453">
        <v>2</v>
      </c>
      <c r="K30" s="444"/>
      <c r="L30" s="452" t="s">
        <v>184</v>
      </c>
      <c r="M30" s="459">
        <v>1.5E-3</v>
      </c>
      <c r="N30" s="459">
        <v>0.13250000000000001</v>
      </c>
      <c r="O30" s="453">
        <v>2</v>
      </c>
      <c r="P30" s="443"/>
      <c r="Q30" s="443"/>
      <c r="R30" s="443"/>
      <c r="S30" s="443"/>
    </row>
    <row r="31" spans="2:19" x14ac:dyDescent="0.3">
      <c r="B31" s="452" t="s">
        <v>185</v>
      </c>
      <c r="C31" s="459">
        <v>1.5E-3</v>
      </c>
      <c r="D31" s="459">
        <v>0.13250000000000001</v>
      </c>
      <c r="E31" s="453">
        <v>2</v>
      </c>
      <c r="F31" s="444"/>
      <c r="G31" s="452" t="s">
        <v>185</v>
      </c>
      <c r="H31" s="459">
        <v>1.5E-3</v>
      </c>
      <c r="I31" s="459">
        <v>0.13250000000000001</v>
      </c>
      <c r="J31" s="453">
        <v>2</v>
      </c>
      <c r="K31" s="444"/>
      <c r="L31" s="452" t="s">
        <v>185</v>
      </c>
      <c r="M31" s="459">
        <v>1.5E-3</v>
      </c>
      <c r="N31" s="459">
        <v>0.13250000000000001</v>
      </c>
      <c r="O31" s="453">
        <v>2</v>
      </c>
      <c r="P31" s="443"/>
      <c r="Q31" s="443"/>
      <c r="R31" s="443"/>
      <c r="S31" s="443"/>
    </row>
    <row r="32" spans="2:19" x14ac:dyDescent="0.3">
      <c r="B32" s="452" t="s">
        <v>186</v>
      </c>
      <c r="C32" s="459">
        <v>1.5E-3</v>
      </c>
      <c r="D32" s="459">
        <v>0.13250000000000001</v>
      </c>
      <c r="E32" s="453">
        <v>2</v>
      </c>
      <c r="F32" s="444"/>
      <c r="G32" s="452" t="s">
        <v>186</v>
      </c>
      <c r="H32" s="459">
        <v>1.5E-3</v>
      </c>
      <c r="I32" s="459">
        <v>0.13250000000000001</v>
      </c>
      <c r="J32" s="453">
        <v>2</v>
      </c>
      <c r="K32" s="444"/>
      <c r="L32" s="452" t="s">
        <v>186</v>
      </c>
      <c r="M32" s="459">
        <v>1.5E-3</v>
      </c>
      <c r="N32" s="459">
        <v>0.13250000000000001</v>
      </c>
      <c r="O32" s="453">
        <v>2</v>
      </c>
      <c r="P32" s="443"/>
      <c r="Q32" s="443"/>
      <c r="R32" s="443"/>
      <c r="S32" s="443"/>
    </row>
    <row r="33" spans="2:19" x14ac:dyDescent="0.3">
      <c r="B33" s="452" t="s">
        <v>187</v>
      </c>
      <c r="C33" s="459">
        <v>1.5E-3</v>
      </c>
      <c r="D33" s="459">
        <v>0.13250000000000001</v>
      </c>
      <c r="E33" s="453">
        <v>2</v>
      </c>
      <c r="F33" s="444"/>
      <c r="G33" s="452" t="s">
        <v>187</v>
      </c>
      <c r="H33" s="459">
        <v>1.5E-3</v>
      </c>
      <c r="I33" s="459">
        <v>0.13250000000000001</v>
      </c>
      <c r="J33" s="453">
        <v>2</v>
      </c>
      <c r="K33" s="444"/>
      <c r="L33" s="452" t="s">
        <v>187</v>
      </c>
      <c r="M33" s="459">
        <v>1.5E-3</v>
      </c>
      <c r="N33" s="459">
        <v>0.13250000000000001</v>
      </c>
      <c r="O33" s="453">
        <v>2</v>
      </c>
      <c r="P33" s="443"/>
      <c r="Q33" s="443"/>
      <c r="R33" s="443"/>
      <c r="S33" s="443"/>
    </row>
    <row r="34" spans="2:19" x14ac:dyDescent="0.3">
      <c r="B34" s="452" t="s">
        <v>188</v>
      </c>
      <c r="C34" s="459">
        <v>1.5E-3</v>
      </c>
      <c r="D34" s="459">
        <v>0.13250000000000001</v>
      </c>
      <c r="E34" s="453">
        <v>2</v>
      </c>
      <c r="F34" s="444"/>
      <c r="G34" s="452" t="s">
        <v>188</v>
      </c>
      <c r="H34" s="459">
        <v>1.5E-3</v>
      </c>
      <c r="I34" s="459">
        <v>0.13250000000000001</v>
      </c>
      <c r="J34" s="453">
        <v>2</v>
      </c>
      <c r="K34" s="444"/>
      <c r="L34" s="452" t="s">
        <v>188</v>
      </c>
      <c r="M34" s="459">
        <v>1.5E-3</v>
      </c>
      <c r="N34" s="459">
        <v>0.13250000000000001</v>
      </c>
      <c r="O34" s="453">
        <v>2</v>
      </c>
      <c r="P34" s="443"/>
      <c r="Q34" s="443"/>
      <c r="R34" s="443"/>
      <c r="S34" s="443"/>
    </row>
    <row r="35" spans="2:19" x14ac:dyDescent="0.3">
      <c r="B35" s="452" t="s">
        <v>189</v>
      </c>
      <c r="C35" s="459">
        <v>1.5E-3</v>
      </c>
      <c r="D35" s="459">
        <v>0.13250000000000001</v>
      </c>
      <c r="E35" s="453">
        <v>2</v>
      </c>
      <c r="F35" s="444"/>
      <c r="G35" s="452" t="s">
        <v>189</v>
      </c>
      <c r="H35" s="459">
        <v>1.5E-3</v>
      </c>
      <c r="I35" s="459">
        <v>0.13250000000000001</v>
      </c>
      <c r="J35" s="453">
        <v>2</v>
      </c>
      <c r="K35" s="444"/>
      <c r="L35" s="452" t="s">
        <v>189</v>
      </c>
      <c r="M35" s="459">
        <v>1.5E-3</v>
      </c>
      <c r="N35" s="459">
        <v>0.13250000000000001</v>
      </c>
      <c r="O35" s="453">
        <v>2</v>
      </c>
      <c r="P35" s="443"/>
      <c r="Q35" s="443"/>
      <c r="R35" s="443"/>
      <c r="S35" s="443"/>
    </row>
    <row r="36" spans="2:19" x14ac:dyDescent="0.3">
      <c r="B36" s="452" t="s">
        <v>190</v>
      </c>
      <c r="C36" s="459">
        <v>1.5E-3</v>
      </c>
      <c r="D36" s="459">
        <v>0.13250000000000001</v>
      </c>
      <c r="E36" s="453">
        <v>2</v>
      </c>
      <c r="F36" s="444"/>
      <c r="G36" s="452" t="s">
        <v>190</v>
      </c>
      <c r="H36" s="459">
        <v>1.5E-3</v>
      </c>
      <c r="I36" s="459">
        <v>0.13250000000000001</v>
      </c>
      <c r="J36" s="453">
        <v>2</v>
      </c>
      <c r="K36" s="444"/>
      <c r="L36" s="452" t="s">
        <v>190</v>
      </c>
      <c r="M36" s="459">
        <v>1.5E-3</v>
      </c>
      <c r="N36" s="459">
        <v>0.13250000000000001</v>
      </c>
      <c r="O36" s="453">
        <v>2</v>
      </c>
      <c r="P36" s="443"/>
      <c r="Q36" s="443"/>
      <c r="R36" s="443"/>
      <c r="S36" s="443"/>
    </row>
    <row r="37" spans="2:19" x14ac:dyDescent="0.3">
      <c r="B37" s="452" t="s">
        <v>191</v>
      </c>
      <c r="C37" s="459">
        <v>1.5E-3</v>
      </c>
      <c r="D37" s="459">
        <v>0.13250000000000001</v>
      </c>
      <c r="E37" s="453">
        <v>2</v>
      </c>
      <c r="F37" s="444"/>
      <c r="G37" s="452" t="s">
        <v>191</v>
      </c>
      <c r="H37" s="459">
        <v>1.5E-3</v>
      </c>
      <c r="I37" s="459">
        <v>0.13250000000000001</v>
      </c>
      <c r="J37" s="453">
        <v>2</v>
      </c>
      <c r="K37" s="444"/>
      <c r="L37" s="452" t="s">
        <v>191</v>
      </c>
      <c r="M37" s="459">
        <v>1.5E-3</v>
      </c>
      <c r="N37" s="459">
        <v>0.13250000000000001</v>
      </c>
      <c r="O37" s="453">
        <v>2</v>
      </c>
      <c r="P37" s="443"/>
      <c r="Q37" s="443"/>
      <c r="R37" s="443"/>
      <c r="S37" s="443"/>
    </row>
    <row r="38" spans="2:19" x14ac:dyDescent="0.3">
      <c r="B38" s="452" t="s">
        <v>192</v>
      </c>
      <c r="C38" s="459">
        <v>1.5E-3</v>
      </c>
      <c r="D38" s="459">
        <v>0.13250000000000001</v>
      </c>
      <c r="E38" s="453">
        <v>2</v>
      </c>
      <c r="F38" s="444"/>
      <c r="G38" s="452" t="s">
        <v>192</v>
      </c>
      <c r="H38" s="459">
        <v>1.5E-3</v>
      </c>
      <c r="I38" s="459">
        <v>0.13250000000000001</v>
      </c>
      <c r="J38" s="453">
        <v>2</v>
      </c>
      <c r="K38" s="444"/>
      <c r="L38" s="452" t="s">
        <v>192</v>
      </c>
      <c r="M38" s="459">
        <v>1.5E-3</v>
      </c>
      <c r="N38" s="459">
        <v>0.13250000000000001</v>
      </c>
      <c r="O38" s="453">
        <v>2</v>
      </c>
      <c r="P38" s="443"/>
      <c r="Q38" s="443"/>
      <c r="R38" s="443"/>
      <c r="S38" s="443"/>
    </row>
    <row r="39" spans="2:19" x14ac:dyDescent="0.3">
      <c r="B39" s="452" t="s">
        <v>193</v>
      </c>
      <c r="C39" s="459">
        <v>1.5E-3</v>
      </c>
      <c r="D39" s="459">
        <v>0.13250000000000001</v>
      </c>
      <c r="E39" s="453">
        <v>2</v>
      </c>
      <c r="F39" s="444"/>
      <c r="G39" s="452" t="s">
        <v>193</v>
      </c>
      <c r="H39" s="459">
        <v>1.5E-3</v>
      </c>
      <c r="I39" s="459">
        <v>0.13250000000000001</v>
      </c>
      <c r="J39" s="453">
        <v>2</v>
      </c>
      <c r="K39" s="444"/>
      <c r="L39" s="452" t="s">
        <v>193</v>
      </c>
      <c r="M39" s="459">
        <v>1.5E-3</v>
      </c>
      <c r="N39" s="459">
        <v>0.13250000000000001</v>
      </c>
      <c r="O39" s="453">
        <v>2</v>
      </c>
      <c r="P39" s="443"/>
      <c r="Q39" s="443"/>
      <c r="R39" s="443"/>
      <c r="S39" s="443"/>
    </row>
    <row r="40" spans="2:19" x14ac:dyDescent="0.3">
      <c r="B40" s="452" t="s">
        <v>194</v>
      </c>
      <c r="C40" s="459">
        <v>1.5E-3</v>
      </c>
      <c r="D40" s="459">
        <v>0.13250000000000001</v>
      </c>
      <c r="E40" s="453">
        <v>2</v>
      </c>
      <c r="F40" s="444"/>
      <c r="G40" s="452" t="s">
        <v>194</v>
      </c>
      <c r="H40" s="459">
        <v>1.5E-3</v>
      </c>
      <c r="I40" s="459">
        <v>0.13250000000000001</v>
      </c>
      <c r="J40" s="453">
        <v>2</v>
      </c>
      <c r="K40" s="444"/>
      <c r="L40" s="452" t="s">
        <v>194</v>
      </c>
      <c r="M40" s="459">
        <v>1.5E-3</v>
      </c>
      <c r="N40" s="459">
        <v>0.13250000000000001</v>
      </c>
      <c r="O40" s="453">
        <v>2</v>
      </c>
      <c r="P40" s="443"/>
      <c r="Q40" s="443"/>
      <c r="R40" s="443"/>
      <c r="S40" s="443"/>
    </row>
    <row r="41" spans="2:19" x14ac:dyDescent="0.3">
      <c r="B41" s="452" t="s">
        <v>195</v>
      </c>
      <c r="C41" s="459">
        <v>1.5E-3</v>
      </c>
      <c r="D41" s="459">
        <v>0.13250000000000001</v>
      </c>
      <c r="E41" s="453">
        <v>2</v>
      </c>
      <c r="F41" s="444"/>
      <c r="G41" s="452" t="s">
        <v>195</v>
      </c>
      <c r="H41" s="459">
        <v>1.5E-3</v>
      </c>
      <c r="I41" s="459">
        <v>0.13250000000000001</v>
      </c>
      <c r="J41" s="453">
        <v>2</v>
      </c>
      <c r="K41" s="444"/>
      <c r="L41" s="452" t="s">
        <v>195</v>
      </c>
      <c r="M41" s="459">
        <v>1.5E-3</v>
      </c>
      <c r="N41" s="459">
        <v>0.13250000000000001</v>
      </c>
      <c r="O41" s="453">
        <v>2</v>
      </c>
      <c r="P41" s="443"/>
      <c r="Q41" s="443"/>
      <c r="R41" s="443"/>
      <c r="S41" s="443"/>
    </row>
    <row r="42" spans="2:19" x14ac:dyDescent="0.3">
      <c r="B42" s="452" t="s">
        <v>196</v>
      </c>
      <c r="C42" s="459">
        <v>1.5E-3</v>
      </c>
      <c r="D42" s="459">
        <v>0.13250000000000001</v>
      </c>
      <c r="E42" s="453">
        <v>2</v>
      </c>
      <c r="F42" s="444"/>
      <c r="G42" s="452" t="s">
        <v>196</v>
      </c>
      <c r="H42" s="459">
        <v>1.5E-3</v>
      </c>
      <c r="I42" s="459">
        <v>0.13250000000000001</v>
      </c>
      <c r="J42" s="453">
        <v>2</v>
      </c>
      <c r="K42" s="444"/>
      <c r="L42" s="452" t="s">
        <v>196</v>
      </c>
      <c r="M42" s="459">
        <v>1.5E-3</v>
      </c>
      <c r="N42" s="459">
        <v>0.13250000000000001</v>
      </c>
      <c r="O42" s="453">
        <v>2</v>
      </c>
      <c r="P42" s="443"/>
      <c r="Q42" s="443"/>
      <c r="R42" s="443"/>
      <c r="S42" s="443"/>
    </row>
    <row r="43" spans="2:19" x14ac:dyDescent="0.3">
      <c r="B43" s="452" t="s">
        <v>197</v>
      </c>
      <c r="C43" s="459">
        <v>1.5E-3</v>
      </c>
      <c r="D43" s="459">
        <v>0.13250000000000001</v>
      </c>
      <c r="E43" s="453">
        <v>2</v>
      </c>
      <c r="F43" s="444"/>
      <c r="G43" s="452" t="s">
        <v>197</v>
      </c>
      <c r="H43" s="459">
        <v>1.5E-3</v>
      </c>
      <c r="I43" s="459">
        <v>0.13250000000000001</v>
      </c>
      <c r="J43" s="453">
        <v>2</v>
      </c>
      <c r="K43" s="444"/>
      <c r="L43" s="452" t="s">
        <v>197</v>
      </c>
      <c r="M43" s="459">
        <v>1.5E-3</v>
      </c>
      <c r="N43" s="459">
        <v>0.13250000000000001</v>
      </c>
      <c r="O43" s="453">
        <v>2</v>
      </c>
      <c r="P43" s="443"/>
      <c r="Q43" s="443"/>
      <c r="R43" s="443"/>
      <c r="S43" s="443"/>
    </row>
    <row r="44" spans="2:19" x14ac:dyDescent="0.3">
      <c r="B44" s="452" t="s">
        <v>198</v>
      </c>
      <c r="C44" s="459">
        <v>1.5E-3</v>
      </c>
      <c r="D44" s="459">
        <v>0.13250000000000001</v>
      </c>
      <c r="E44" s="453">
        <v>2</v>
      </c>
      <c r="F44" s="444"/>
      <c r="G44" s="452" t="s">
        <v>198</v>
      </c>
      <c r="H44" s="459">
        <v>1.5E-3</v>
      </c>
      <c r="I44" s="459">
        <v>0.13250000000000001</v>
      </c>
      <c r="J44" s="453">
        <v>2</v>
      </c>
      <c r="K44" s="444"/>
      <c r="L44" s="452" t="s">
        <v>198</v>
      </c>
      <c r="M44" s="459">
        <v>1.5E-3</v>
      </c>
      <c r="N44" s="459">
        <v>0.13250000000000001</v>
      </c>
      <c r="O44" s="453">
        <v>2</v>
      </c>
      <c r="P44" s="443"/>
      <c r="Q44" s="443"/>
      <c r="R44" s="443"/>
      <c r="S44" s="443"/>
    </row>
    <row r="45" spans="2:19" x14ac:dyDescent="0.3">
      <c r="B45" s="452" t="s">
        <v>199</v>
      </c>
      <c r="C45" s="459">
        <v>1.5E-3</v>
      </c>
      <c r="D45" s="459">
        <v>0.13250000000000001</v>
      </c>
      <c r="E45" s="453">
        <v>2</v>
      </c>
      <c r="F45" s="444"/>
      <c r="G45" s="452" t="s">
        <v>199</v>
      </c>
      <c r="H45" s="459">
        <v>1.5E-3</v>
      </c>
      <c r="I45" s="459">
        <v>0.13250000000000001</v>
      </c>
      <c r="J45" s="453">
        <v>2</v>
      </c>
      <c r="K45" s="444"/>
      <c r="L45" s="452" t="s">
        <v>199</v>
      </c>
      <c r="M45" s="459">
        <v>1.5E-3</v>
      </c>
      <c r="N45" s="459">
        <v>0.13250000000000001</v>
      </c>
      <c r="O45" s="453">
        <v>2</v>
      </c>
      <c r="P45" s="443"/>
      <c r="Q45" s="443"/>
      <c r="R45" s="443"/>
      <c r="S45" s="443"/>
    </row>
    <row r="46" spans="2:19" x14ac:dyDescent="0.3">
      <c r="B46" s="452" t="s">
        <v>200</v>
      </c>
      <c r="C46" s="459">
        <v>1.5E-3</v>
      </c>
      <c r="D46" s="459">
        <v>0.13250000000000001</v>
      </c>
      <c r="E46" s="453">
        <v>2</v>
      </c>
      <c r="F46" s="444"/>
      <c r="G46" s="452" t="s">
        <v>200</v>
      </c>
      <c r="H46" s="459">
        <v>1.5E-3</v>
      </c>
      <c r="I46" s="459">
        <v>0.13250000000000001</v>
      </c>
      <c r="J46" s="453">
        <v>2</v>
      </c>
      <c r="K46" s="444"/>
      <c r="L46" s="452" t="s">
        <v>200</v>
      </c>
      <c r="M46" s="459">
        <v>1.5E-3</v>
      </c>
      <c r="N46" s="459">
        <v>0.13250000000000001</v>
      </c>
      <c r="O46" s="453">
        <v>2</v>
      </c>
      <c r="P46" s="443"/>
      <c r="Q46" s="443"/>
      <c r="R46" s="443"/>
      <c r="S46" s="443"/>
    </row>
    <row r="47" spans="2:19" x14ac:dyDescent="0.3">
      <c r="B47" s="452" t="s">
        <v>201</v>
      </c>
      <c r="C47" s="459">
        <v>1.5E-3</v>
      </c>
      <c r="D47" s="459">
        <v>0.13250000000000001</v>
      </c>
      <c r="E47" s="453">
        <v>2</v>
      </c>
      <c r="F47" s="444"/>
      <c r="G47" s="452" t="s">
        <v>201</v>
      </c>
      <c r="H47" s="459">
        <v>1.5E-3</v>
      </c>
      <c r="I47" s="459">
        <v>0.13250000000000001</v>
      </c>
      <c r="J47" s="453">
        <v>2</v>
      </c>
      <c r="K47" s="444"/>
      <c r="L47" s="452" t="s">
        <v>201</v>
      </c>
      <c r="M47" s="459">
        <v>1.5E-3</v>
      </c>
      <c r="N47" s="459">
        <v>0.13250000000000001</v>
      </c>
      <c r="O47" s="453">
        <v>2</v>
      </c>
      <c r="P47" s="443"/>
      <c r="Q47" s="443"/>
      <c r="R47" s="443"/>
      <c r="S47" s="443"/>
    </row>
    <row r="48" spans="2:19" x14ac:dyDescent="0.3">
      <c r="B48" s="452" t="s">
        <v>202</v>
      </c>
      <c r="C48" s="459">
        <v>1.5E-3</v>
      </c>
      <c r="D48" s="459">
        <v>0.13250000000000001</v>
      </c>
      <c r="E48" s="453">
        <v>2</v>
      </c>
      <c r="F48" s="444"/>
      <c r="G48" s="452" t="s">
        <v>202</v>
      </c>
      <c r="H48" s="459">
        <v>1.5E-3</v>
      </c>
      <c r="I48" s="459">
        <v>0.13250000000000001</v>
      </c>
      <c r="J48" s="453">
        <v>2</v>
      </c>
      <c r="K48" s="444"/>
      <c r="L48" s="452" t="s">
        <v>202</v>
      </c>
      <c r="M48" s="459">
        <v>1.5E-3</v>
      </c>
      <c r="N48" s="459">
        <v>0.13250000000000001</v>
      </c>
      <c r="O48" s="453">
        <v>2</v>
      </c>
      <c r="P48" s="443"/>
      <c r="Q48" s="443"/>
      <c r="R48" s="443"/>
      <c r="S48" s="443"/>
    </row>
    <row r="49" spans="2:19" x14ac:dyDescent="0.3">
      <c r="B49" s="452" t="s">
        <v>203</v>
      </c>
      <c r="C49" s="459">
        <v>1.5E-3</v>
      </c>
      <c r="D49" s="459">
        <v>0.13250000000000001</v>
      </c>
      <c r="E49" s="453">
        <v>2</v>
      </c>
      <c r="F49" s="444"/>
      <c r="G49" s="452" t="s">
        <v>203</v>
      </c>
      <c r="H49" s="459">
        <v>1.5E-3</v>
      </c>
      <c r="I49" s="459">
        <v>0.13250000000000001</v>
      </c>
      <c r="J49" s="453">
        <v>2</v>
      </c>
      <c r="K49" s="444"/>
      <c r="L49" s="452" t="s">
        <v>203</v>
      </c>
      <c r="M49" s="459">
        <v>1.5E-3</v>
      </c>
      <c r="N49" s="459">
        <v>0.13250000000000001</v>
      </c>
      <c r="O49" s="453">
        <v>2</v>
      </c>
      <c r="P49" s="443"/>
      <c r="Q49" s="443"/>
      <c r="R49" s="443"/>
      <c r="S49" s="443"/>
    </row>
    <row r="50" spans="2:19" x14ac:dyDescent="0.3">
      <c r="B50" s="452" t="s">
        <v>204</v>
      </c>
      <c r="C50" s="459">
        <v>1.5E-3</v>
      </c>
      <c r="D50" s="459">
        <v>0.13250000000000001</v>
      </c>
      <c r="E50" s="453">
        <v>2</v>
      </c>
      <c r="F50" s="444"/>
      <c r="G50" s="452" t="s">
        <v>204</v>
      </c>
      <c r="H50" s="459">
        <v>1.5E-3</v>
      </c>
      <c r="I50" s="459">
        <v>0.13250000000000001</v>
      </c>
      <c r="J50" s="453">
        <v>2</v>
      </c>
      <c r="K50" s="444"/>
      <c r="L50" s="452" t="s">
        <v>204</v>
      </c>
      <c r="M50" s="459">
        <v>1.5E-3</v>
      </c>
      <c r="N50" s="459">
        <v>0.13250000000000001</v>
      </c>
      <c r="O50" s="453">
        <v>2</v>
      </c>
      <c r="P50" s="443"/>
      <c r="Q50" s="443"/>
      <c r="R50" s="443"/>
      <c r="S50" s="443"/>
    </row>
    <row r="51" spans="2:19" x14ac:dyDescent="0.3">
      <c r="B51" s="452" t="s">
        <v>205</v>
      </c>
      <c r="C51" s="459">
        <v>1.5E-3</v>
      </c>
      <c r="D51" s="459">
        <v>0.13250000000000001</v>
      </c>
      <c r="E51" s="453">
        <v>2</v>
      </c>
      <c r="F51" s="444"/>
      <c r="G51" s="452" t="s">
        <v>205</v>
      </c>
      <c r="H51" s="459">
        <v>1.5E-3</v>
      </c>
      <c r="I51" s="459">
        <v>0.13250000000000001</v>
      </c>
      <c r="J51" s="453">
        <v>2</v>
      </c>
      <c r="K51" s="444"/>
      <c r="L51" s="452" t="s">
        <v>205</v>
      </c>
      <c r="M51" s="459">
        <v>1.5E-3</v>
      </c>
      <c r="N51" s="459">
        <v>0.13250000000000001</v>
      </c>
      <c r="O51" s="453">
        <v>2</v>
      </c>
      <c r="P51" s="443"/>
      <c r="Q51" s="443"/>
      <c r="R51" s="443"/>
      <c r="S51" s="443"/>
    </row>
    <row r="52" spans="2:19" x14ac:dyDescent="0.3">
      <c r="B52" s="452" t="s">
        <v>206</v>
      </c>
      <c r="C52" s="459">
        <v>1.5E-3</v>
      </c>
      <c r="D52" s="459">
        <v>0.13250000000000001</v>
      </c>
      <c r="E52" s="453">
        <v>2</v>
      </c>
      <c r="F52" s="444"/>
      <c r="G52" s="452" t="s">
        <v>206</v>
      </c>
      <c r="H52" s="459">
        <v>1.5E-3</v>
      </c>
      <c r="I52" s="459">
        <v>0.13250000000000001</v>
      </c>
      <c r="J52" s="453">
        <v>2</v>
      </c>
      <c r="K52" s="444"/>
      <c r="L52" s="452" t="s">
        <v>206</v>
      </c>
      <c r="M52" s="459">
        <v>1.5E-3</v>
      </c>
      <c r="N52" s="459">
        <v>0.13250000000000001</v>
      </c>
      <c r="O52" s="453">
        <v>2</v>
      </c>
      <c r="P52" s="443"/>
      <c r="Q52" s="443"/>
      <c r="R52" s="443"/>
      <c r="S52" s="443"/>
    </row>
    <row r="53" spans="2:19" x14ac:dyDescent="0.3">
      <c r="B53" s="452" t="s">
        <v>207</v>
      </c>
      <c r="C53" s="459">
        <v>1.5E-3</v>
      </c>
      <c r="D53" s="459">
        <v>0.13250000000000001</v>
      </c>
      <c r="E53" s="453">
        <v>2</v>
      </c>
      <c r="F53" s="444"/>
      <c r="G53" s="452" t="s">
        <v>207</v>
      </c>
      <c r="H53" s="459">
        <v>1.5E-3</v>
      </c>
      <c r="I53" s="459">
        <v>0.13250000000000001</v>
      </c>
      <c r="J53" s="453">
        <v>2</v>
      </c>
      <c r="K53" s="444"/>
      <c r="L53" s="452" t="s">
        <v>207</v>
      </c>
      <c r="M53" s="459">
        <v>1.5E-3</v>
      </c>
      <c r="N53" s="459">
        <v>0.13250000000000001</v>
      </c>
      <c r="O53" s="453">
        <v>2</v>
      </c>
      <c r="P53" s="443"/>
      <c r="Q53" s="443"/>
      <c r="R53" s="443"/>
      <c r="S53" s="443"/>
    </row>
    <row r="54" spans="2:19" x14ac:dyDescent="0.3">
      <c r="B54" s="452" t="s">
        <v>208</v>
      </c>
      <c r="C54" s="459">
        <v>1.5E-3</v>
      </c>
      <c r="D54" s="459">
        <v>0.13250000000000001</v>
      </c>
      <c r="E54" s="453">
        <v>2</v>
      </c>
      <c r="F54" s="444"/>
      <c r="G54" s="452" t="s">
        <v>208</v>
      </c>
      <c r="H54" s="459">
        <v>1.5E-3</v>
      </c>
      <c r="I54" s="459">
        <v>0.13250000000000001</v>
      </c>
      <c r="J54" s="453">
        <v>2</v>
      </c>
      <c r="K54" s="444"/>
      <c r="L54" s="452" t="s">
        <v>208</v>
      </c>
      <c r="M54" s="459">
        <v>1.5E-3</v>
      </c>
      <c r="N54" s="459">
        <v>0.13250000000000001</v>
      </c>
      <c r="O54" s="453">
        <v>2</v>
      </c>
      <c r="P54" s="443"/>
      <c r="Q54" s="443"/>
      <c r="R54" s="443"/>
      <c r="S54" s="443"/>
    </row>
    <row r="55" spans="2:19" ht="16.2" thickBot="1" x14ac:dyDescent="0.35">
      <c r="B55" s="454" t="s">
        <v>209</v>
      </c>
      <c r="C55" s="461">
        <v>1.5E-3</v>
      </c>
      <c r="D55" s="461">
        <v>0.13250000000000001</v>
      </c>
      <c r="E55" s="455">
        <v>2</v>
      </c>
      <c r="F55" s="444"/>
      <c r="G55" s="454" t="s">
        <v>209</v>
      </c>
      <c r="H55" s="461">
        <v>1.5E-3</v>
      </c>
      <c r="I55" s="461">
        <v>0.13250000000000001</v>
      </c>
      <c r="J55" s="455">
        <v>2</v>
      </c>
      <c r="K55" s="444"/>
      <c r="L55" s="454" t="s">
        <v>209</v>
      </c>
      <c r="M55" s="461">
        <v>1.5E-3</v>
      </c>
      <c r="N55" s="461">
        <v>0.13250000000000001</v>
      </c>
      <c r="O55" s="455">
        <v>2</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whole" operator="greaterThanOrEqual" allowBlank="1" showInputMessage="1" showErrorMessage="1" sqref="J7:J55 E7:E55 O7:O55">
      <formula1>0</formula1>
    </dataValidation>
    <dataValidation type="decimal" operator="greaterThanOrEqual" allowBlank="1" showInputMessage="1" showErrorMessage="1" sqref="H7:I55 C7:D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94</vt:i4>
      </vt:variant>
    </vt:vector>
  </HeadingPairs>
  <TitlesOfParts>
    <vt:vector size="109"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all_incentives_cap</vt:lpstr>
      <vt:lpstr>annual_inflation_main</vt:lpstr>
      <vt:lpstr>annual_system_degradation_solar</vt:lpstr>
      <vt:lpstr>bass_params_com_solar</vt:lpstr>
      <vt:lpstr>bass_params_com_wind</vt:lpstr>
      <vt:lpstr>bass_params_ind_solar</vt:lpstr>
      <vt:lpstr>bass_params_ind_wind</vt:lpstr>
      <vt:lpstr>bass_params_res_solar</vt:lpstr>
      <vt:lpstr>bass_params_res_wind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deprec_schedule_solar</vt:lpstr>
      <vt:lpstr>deprec_schedule_wind</vt:lpstr>
      <vt:lpstr>derate_factors_wind</vt:lpstr>
      <vt:lpstr>dsire_incentives_options</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global_fraction_wind</vt:lpstr>
      <vt:lpstr>itc_options_large_wind</vt:lpstr>
      <vt:lpstr>itc_options_small_wind</vt:lpstr>
      <vt:lpstr>itc_options_solar</vt:lpstr>
      <vt:lpstr>learning_rates_enabled_solar</vt:lpstr>
      <vt:lpstr>learning_rates_enabled_wind</vt:lpstr>
      <vt:lpstr>learning_rates_solar</vt:lpstr>
      <vt:lpstr>learning_rates_wind</vt:lpstr>
      <vt:lpstr>'Wind - Leasing'!leasing_avail</vt:lpstr>
      <vt:lpstr>leasing_avail_solar</vt:lpstr>
      <vt:lpstr>leasing_avail_wind</vt:lpstr>
      <vt:lpstr>manual_carbon_intensities_grid_main</vt:lpstr>
      <vt:lpstr>manual_carbon_intensities_main</vt:lpstr>
      <vt:lpstr>manual_carbon_intensities_ng_main</vt:lpstr>
      <vt:lpstr>market_projections_main</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'Wind - Leasing'!ud_rates</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bsigrin</cp:lastModifiedBy>
  <dcterms:created xsi:type="dcterms:W3CDTF">2015-07-09T15:55:26Z</dcterms:created>
  <dcterms:modified xsi:type="dcterms:W3CDTF">2016-08-05T22:45:29Z</dcterms:modified>
</cp:coreProperties>
</file>